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210200_財政課\07_広報広聴\04_ホームページ(予算・決算掲載用)\01_予算\05_３月補正\"/>
    </mc:Choice>
  </mc:AlternateContent>
  <xr:revisionPtr revIDLastSave="0" documentId="13_ncr:1_{364B4F76-D3FE-4EF7-8520-0D45723406C3}" xr6:coauthVersionLast="47" xr6:coauthVersionMax="47" xr10:uidLastSave="{00000000-0000-0000-0000-000000000000}"/>
  <bookViews>
    <workbookView xWindow="20370" yWindow="-120" windowWidth="29040" windowHeight="16440" activeTab="1" xr2:uid="{9D957E3F-84DF-4CE5-B959-6F8283A27D5E}"/>
  </bookViews>
  <sheets>
    <sheet name="調整用" sheetId="2" r:id="rId1"/>
    <sheet name="第１表" sheetId="1" r:id="rId2"/>
    <sheet name="第２表" sheetId="5" r:id="rId3"/>
    <sheet name="第３表" sheetId="4" r:id="rId4"/>
    <sheet name="総括(歳入)" sheetId="3" r:id="rId5"/>
    <sheet name="総括(歳出)" sheetId="6" r:id="rId6"/>
    <sheet name="明細(歳入)" sheetId="7" r:id="rId7"/>
    <sheet name="明細(歳出)" sheetId="8" r:id="rId8"/>
  </sheets>
  <definedNames>
    <definedName name="_xlnm.Print_Area" localSheetId="5">'総括(歳出)'!$A:$K</definedName>
    <definedName name="_xlnm.Print_Area" localSheetId="4">'総括(歳入)'!$A:$G</definedName>
    <definedName name="_xlnm.Print_Area" localSheetId="1">第１表!$A:$N</definedName>
    <definedName name="_xlnm.Print_Area" localSheetId="2">第２表!$A$1:$D$23</definedName>
    <definedName name="_xlnm.Print_Area" localSheetId="3">第３表!$A$1:$W$32</definedName>
    <definedName name="_xlnm.Print_Area" localSheetId="0">調整用!$A$1:$O$36</definedName>
    <definedName name="_xlnm.Print_Area" localSheetId="7">'明細(歳出)'!$A:$M</definedName>
    <definedName name="_xlnm.Print_Area" localSheetId="6">'明細(歳入)'!$A:$I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37" i="8" l="1"/>
  <c r="E735" i="8"/>
  <c r="E733" i="8"/>
  <c r="E731" i="8"/>
  <c r="E730" i="8"/>
  <c r="E728" i="8"/>
  <c r="E722" i="8"/>
  <c r="E721" i="8"/>
  <c r="E709" i="8"/>
  <c r="E701" i="8"/>
  <c r="E695" i="8"/>
  <c r="E671" i="8"/>
  <c r="E670" i="8"/>
  <c r="E668" i="8"/>
  <c r="E662" i="8"/>
  <c r="E659" i="8"/>
  <c r="E654" i="8"/>
  <c r="E651" i="8"/>
  <c r="E636" i="8"/>
  <c r="E628" i="8"/>
  <c r="E618" i="8"/>
  <c r="E606" i="8"/>
  <c r="E591" i="8"/>
  <c r="E588" i="8"/>
  <c r="E582" i="8"/>
  <c r="E564" i="8"/>
  <c r="E561" i="8"/>
  <c r="E555" i="8"/>
  <c r="E539" i="8"/>
  <c r="E536" i="8"/>
  <c r="E530" i="8"/>
  <c r="E529" i="8"/>
  <c r="E527" i="8"/>
  <c r="E525" i="8"/>
  <c r="E519" i="8"/>
  <c r="E517" i="8"/>
  <c r="E492" i="8"/>
  <c r="E486" i="8"/>
  <c r="E482" i="8"/>
  <c r="E472" i="8"/>
  <c r="E468" i="8"/>
  <c r="E462" i="8"/>
  <c r="E458" i="8"/>
  <c r="E454" i="8"/>
  <c r="E448" i="8"/>
  <c r="E445" i="8"/>
  <c r="E431" i="8"/>
  <c r="E429" i="8"/>
  <c r="E427" i="8"/>
  <c r="E421" i="8"/>
  <c r="E414" i="8"/>
  <c r="E402" i="8"/>
  <c r="E399" i="8"/>
  <c r="E386" i="8"/>
  <c r="E368" i="8"/>
  <c r="E359" i="8"/>
  <c r="E353" i="8"/>
  <c r="E351" i="8"/>
  <c r="E346" i="8"/>
  <c r="E333" i="8"/>
  <c r="E331" i="8"/>
  <c r="E329" i="8"/>
  <c r="E320" i="8"/>
  <c r="E314" i="8"/>
  <c r="E312" i="8"/>
  <c r="E299" i="8"/>
  <c r="E291" i="8"/>
  <c r="E289" i="8"/>
  <c r="E283" i="8"/>
  <c r="E278" i="8"/>
  <c r="E269" i="8"/>
  <c r="E267" i="8"/>
  <c r="E261" i="8"/>
  <c r="E259" i="8"/>
  <c r="E253" i="8"/>
  <c r="E250" i="8"/>
  <c r="E244" i="8"/>
  <c r="E241" i="8"/>
  <c r="E226" i="8"/>
  <c r="E219" i="8"/>
  <c r="E217" i="8"/>
  <c r="E211" i="8"/>
  <c r="E210" i="8"/>
  <c r="E196" i="8"/>
  <c r="E187" i="8"/>
  <c r="E175" i="8"/>
  <c r="E173" i="8"/>
  <c r="E157" i="8"/>
  <c r="E151" i="8"/>
  <c r="E149" i="8"/>
  <c r="E146" i="8"/>
  <c r="E145" i="8"/>
  <c r="E129" i="8"/>
  <c r="E123" i="8"/>
  <c r="E118" i="8"/>
  <c r="E112" i="8"/>
  <c r="E109" i="8"/>
  <c r="E100" i="8"/>
  <c r="E86" i="8"/>
  <c r="E80" i="8"/>
  <c r="E63" i="8"/>
  <c r="E58" i="8"/>
  <c r="E52" i="8"/>
  <c r="E49" i="8"/>
  <c r="E48" i="8"/>
  <c r="E29" i="8"/>
  <c r="E22" i="8"/>
  <c r="E21" i="8"/>
  <c r="E20" i="8"/>
  <c r="E17" i="8"/>
  <c r="E11" i="8"/>
  <c r="E7" i="8"/>
  <c r="E402" i="7" l="1"/>
  <c r="E399" i="7"/>
  <c r="E392" i="7"/>
  <c r="E386" i="7"/>
  <c r="E383" i="7"/>
  <c r="E377" i="7"/>
  <c r="E367" i="7"/>
  <c r="E363" i="7"/>
  <c r="E357" i="7"/>
  <c r="E356" i="7"/>
  <c r="E347" i="7"/>
  <c r="E346" i="7"/>
  <c r="E333" i="7"/>
  <c r="E332" i="7"/>
  <c r="E326" i="7"/>
  <c r="E325" i="7"/>
  <c r="E319" i="7"/>
  <c r="E318" i="7"/>
  <c r="E317" i="7"/>
  <c r="E315" i="7"/>
  <c r="E314" i="7"/>
  <c r="E313" i="7"/>
  <c r="E300" i="7"/>
  <c r="E299" i="7"/>
  <c r="E293" i="7"/>
  <c r="E292" i="7"/>
  <c r="E286" i="7"/>
  <c r="E284" i="7"/>
  <c r="E267" i="7"/>
  <c r="E261" i="7"/>
  <c r="E259" i="7"/>
  <c r="E257" i="7"/>
  <c r="E251" i="7"/>
  <c r="E233" i="7"/>
  <c r="E226" i="7"/>
  <c r="E224" i="7"/>
  <c r="E215" i="7"/>
  <c r="E212" i="7"/>
  <c r="E198" i="7"/>
  <c r="E195" i="7"/>
  <c r="E189" i="7"/>
  <c r="E183" i="7"/>
  <c r="E177" i="7"/>
  <c r="E176" i="7"/>
  <c r="E165" i="7"/>
  <c r="E161" i="7"/>
  <c r="E159" i="7"/>
  <c r="E156" i="7"/>
  <c r="E153" i="7"/>
  <c r="E147" i="7"/>
  <c r="E142" i="7"/>
  <c r="E132" i="7"/>
  <c r="E131" i="7"/>
  <c r="E125" i="7"/>
  <c r="E124" i="7"/>
  <c r="E118" i="7"/>
  <c r="E117" i="7"/>
  <c r="E111" i="7"/>
  <c r="E109" i="7"/>
  <c r="E97" i="7"/>
  <c r="E96" i="7"/>
  <c r="E90" i="7"/>
  <c r="E88" i="7"/>
  <c r="E82" i="7"/>
  <c r="E81" i="7"/>
  <c r="E75" i="7"/>
  <c r="E74" i="7"/>
  <c r="E64" i="7"/>
  <c r="E63" i="7"/>
  <c r="E57" i="7"/>
  <c r="E55" i="7"/>
  <c r="E49" i="7"/>
  <c r="E48" i="7"/>
  <c r="E42" i="7"/>
  <c r="E41" i="7"/>
  <c r="E31" i="7"/>
  <c r="E30" i="7"/>
  <c r="E24" i="7"/>
  <c r="E23" i="7"/>
  <c r="E17" i="7"/>
  <c r="E16" i="7"/>
  <c r="E10" i="7"/>
  <c r="E9" i="7"/>
  <c r="E7" i="7"/>
  <c r="K20" i="6"/>
  <c r="K18" i="6"/>
  <c r="K17" i="6"/>
  <c r="K16" i="6"/>
  <c r="K15" i="6"/>
  <c r="K14" i="6"/>
  <c r="K13" i="6"/>
  <c r="K12" i="6"/>
  <c r="K11" i="6"/>
  <c r="K10" i="6"/>
  <c r="K9" i="6"/>
  <c r="K8" i="6"/>
  <c r="K7" i="6"/>
  <c r="V21" i="5"/>
  <c r="V20" i="5"/>
  <c r="V19" i="5"/>
  <c r="V7" i="5"/>
  <c r="V6" i="5"/>
  <c r="F34" i="4"/>
  <c r="Y32" i="4"/>
  <c r="O32" i="4"/>
  <c r="O31" i="4"/>
  <c r="Y31" i="4" s="1"/>
  <c r="O30" i="4"/>
  <c r="Y30" i="4" s="1"/>
  <c r="O29" i="4"/>
  <c r="Y29" i="4" s="1"/>
  <c r="O28" i="4"/>
  <c r="Y28" i="4" s="1"/>
  <c r="O27" i="4"/>
  <c r="Y27" i="4" s="1"/>
  <c r="Y26" i="4"/>
  <c r="O26" i="4"/>
  <c r="O25" i="4"/>
  <c r="Y25" i="4" s="1"/>
  <c r="O24" i="4"/>
  <c r="Y24" i="4" s="1"/>
  <c r="O23" i="4"/>
  <c r="Y23" i="4" s="1"/>
  <c r="O22" i="4"/>
  <c r="Y22" i="4" s="1"/>
  <c r="O21" i="4"/>
  <c r="Y21" i="4" s="1"/>
  <c r="Y20" i="4"/>
  <c r="O20" i="4"/>
  <c r="O19" i="4"/>
  <c r="Y19" i="4" s="1"/>
  <c r="O18" i="4"/>
  <c r="Y18" i="4" s="1"/>
  <c r="O17" i="4"/>
  <c r="Y17" i="4" s="1"/>
  <c r="O16" i="4"/>
  <c r="O34" i="4" s="1"/>
  <c r="Y11" i="4"/>
  <c r="Y16" i="4" l="1"/>
  <c r="Y34" i="4" s="1"/>
  <c r="Y36" i="4" s="1"/>
  <c r="G34" i="3" l="1"/>
  <c r="F34" i="3"/>
  <c r="E34" i="3"/>
  <c r="G28" i="3"/>
  <c r="E28" i="3"/>
  <c r="W27" i="3"/>
  <c r="G27" i="3"/>
  <c r="F27" i="3"/>
  <c r="E27" i="3"/>
  <c r="W26" i="3"/>
  <c r="G26" i="3"/>
  <c r="F26" i="3"/>
  <c r="E26" i="3"/>
  <c r="W25" i="3"/>
  <c r="G25" i="3"/>
  <c r="F25" i="3"/>
  <c r="E25" i="3"/>
  <c r="W24" i="3"/>
  <c r="G24" i="3"/>
  <c r="F24" i="3"/>
  <c r="E24" i="3"/>
  <c r="W23" i="3"/>
  <c r="G23" i="3"/>
  <c r="F23" i="3"/>
  <c r="E23" i="3"/>
  <c r="W22" i="3"/>
  <c r="G22" i="3"/>
  <c r="F22" i="3"/>
  <c r="E22" i="3"/>
  <c r="W21" i="3"/>
  <c r="G21" i="3"/>
  <c r="F21" i="3"/>
  <c r="E21" i="3"/>
  <c r="W20" i="3"/>
  <c r="G20" i="3"/>
  <c r="F20" i="3"/>
  <c r="E20" i="3"/>
  <c r="W19" i="3"/>
  <c r="G19" i="3"/>
  <c r="F19" i="3"/>
  <c r="E19" i="3"/>
  <c r="W18" i="3"/>
  <c r="G18" i="3"/>
  <c r="F18" i="3"/>
  <c r="E18" i="3"/>
  <c r="W17" i="3"/>
  <c r="G17" i="3"/>
  <c r="F17" i="3"/>
  <c r="E17" i="3"/>
  <c r="W16" i="3"/>
  <c r="G16" i="3"/>
  <c r="F16" i="3"/>
  <c r="E16" i="3"/>
  <c r="W15" i="3"/>
  <c r="G15" i="3"/>
  <c r="F15" i="3"/>
  <c r="E15" i="3"/>
  <c r="W14" i="3"/>
  <c r="G14" i="3"/>
  <c r="F14" i="3"/>
  <c r="E14" i="3"/>
  <c r="W13" i="3"/>
  <c r="G13" i="3"/>
  <c r="F13" i="3"/>
  <c r="E13" i="3"/>
  <c r="W12" i="3"/>
  <c r="G12" i="3"/>
  <c r="F12" i="3"/>
  <c r="E12" i="3"/>
  <c r="W11" i="3"/>
  <c r="G11" i="3"/>
  <c r="F11" i="3"/>
  <c r="E11" i="3"/>
  <c r="W10" i="3"/>
  <c r="G10" i="3"/>
  <c r="F10" i="3"/>
  <c r="E10" i="3"/>
  <c r="W9" i="3"/>
  <c r="G9" i="3"/>
  <c r="F9" i="3"/>
  <c r="E9" i="3"/>
  <c r="W8" i="3"/>
  <c r="G8" i="3"/>
  <c r="F8" i="3"/>
  <c r="E8" i="3"/>
  <c r="W7" i="3"/>
  <c r="G7" i="3"/>
  <c r="F7" i="3"/>
  <c r="E7" i="3"/>
  <c r="AF145" i="1"/>
  <c r="M145" i="1" s="1"/>
  <c r="K145" i="1"/>
  <c r="I145" i="1"/>
  <c r="A145" i="1"/>
  <c r="AF144" i="1"/>
  <c r="M144" i="1" s="1"/>
  <c r="I144" i="1"/>
  <c r="AF143" i="1"/>
  <c r="M143" i="1" s="1"/>
  <c r="K143" i="1"/>
  <c r="I143" i="1"/>
  <c r="AF142" i="1"/>
  <c r="M142" i="1" s="1"/>
  <c r="K142" i="1"/>
  <c r="I142" i="1"/>
  <c r="AF141" i="1"/>
  <c r="M141" i="1" s="1"/>
  <c r="K141" i="1"/>
  <c r="I141" i="1"/>
  <c r="AF140" i="1"/>
  <c r="M140" i="1" s="1"/>
  <c r="K140" i="1"/>
  <c r="I140" i="1"/>
  <c r="AF139" i="1"/>
  <c r="M139" i="1" s="1"/>
  <c r="K139" i="1"/>
  <c r="I139" i="1"/>
  <c r="AF138" i="1"/>
  <c r="M138" i="1" s="1"/>
  <c r="K138" i="1"/>
  <c r="I138" i="1"/>
  <c r="AF137" i="1"/>
  <c r="M137" i="1" s="1"/>
  <c r="K137" i="1"/>
  <c r="I137" i="1"/>
  <c r="AF136" i="1"/>
  <c r="M136" i="1" s="1"/>
  <c r="K136" i="1"/>
  <c r="I136" i="1"/>
  <c r="AF135" i="1"/>
  <c r="M135" i="1" s="1"/>
  <c r="K135" i="1"/>
  <c r="I135" i="1"/>
  <c r="AF134" i="1"/>
  <c r="M134" i="1" s="1"/>
  <c r="K134" i="1"/>
  <c r="I134" i="1"/>
  <c r="AF133" i="1"/>
  <c r="M133" i="1" s="1"/>
  <c r="K133" i="1"/>
  <c r="I133" i="1"/>
  <c r="AF132" i="1"/>
  <c r="M132" i="1" s="1"/>
  <c r="K132" i="1"/>
  <c r="I132" i="1"/>
  <c r="AF131" i="1"/>
  <c r="M131" i="1" s="1"/>
  <c r="K131" i="1"/>
  <c r="I131" i="1"/>
  <c r="AF130" i="1"/>
  <c r="M130" i="1" s="1"/>
  <c r="K130" i="1"/>
  <c r="I130" i="1"/>
  <c r="AF129" i="1"/>
  <c r="M129" i="1" s="1"/>
  <c r="K129" i="1"/>
  <c r="I129" i="1"/>
  <c r="AF128" i="1"/>
  <c r="M128" i="1" s="1"/>
  <c r="K128" i="1"/>
  <c r="I128" i="1"/>
  <c r="AF127" i="1"/>
  <c r="M127" i="1" s="1"/>
  <c r="K127" i="1"/>
  <c r="I127" i="1"/>
  <c r="AF126" i="1"/>
  <c r="M126" i="1" s="1"/>
  <c r="K126" i="1"/>
  <c r="I126" i="1"/>
  <c r="AF125" i="1"/>
  <c r="M125" i="1" s="1"/>
  <c r="K125" i="1"/>
  <c r="I125" i="1"/>
  <c r="AF124" i="1"/>
  <c r="M124" i="1" s="1"/>
  <c r="K124" i="1"/>
  <c r="I124" i="1"/>
  <c r="AF118" i="1"/>
  <c r="M118" i="1" s="1"/>
  <c r="K118" i="1"/>
  <c r="I118" i="1"/>
  <c r="AF117" i="1"/>
  <c r="M117" i="1" s="1"/>
  <c r="K117" i="1"/>
  <c r="I117" i="1"/>
  <c r="AF116" i="1"/>
  <c r="M116" i="1" s="1"/>
  <c r="K116" i="1"/>
  <c r="I116" i="1"/>
  <c r="AF115" i="1"/>
  <c r="M115" i="1" s="1"/>
  <c r="K115" i="1"/>
  <c r="I115" i="1"/>
  <c r="AF114" i="1"/>
  <c r="M114" i="1" s="1"/>
  <c r="K114" i="1"/>
  <c r="I114" i="1"/>
  <c r="AF113" i="1"/>
  <c r="M113" i="1" s="1"/>
  <c r="K113" i="1"/>
  <c r="I113" i="1"/>
  <c r="AF112" i="1"/>
  <c r="M112" i="1" s="1"/>
  <c r="K112" i="1"/>
  <c r="I112" i="1"/>
  <c r="AF111" i="1"/>
  <c r="M111" i="1" s="1"/>
  <c r="K111" i="1"/>
  <c r="I111" i="1"/>
  <c r="AF110" i="1"/>
  <c r="M110" i="1" s="1"/>
  <c r="K110" i="1"/>
  <c r="I110" i="1"/>
  <c r="AF109" i="1"/>
  <c r="M109" i="1" s="1"/>
  <c r="K109" i="1"/>
  <c r="I109" i="1"/>
  <c r="AF108" i="1"/>
  <c r="M108" i="1" s="1"/>
  <c r="K108" i="1"/>
  <c r="I108" i="1"/>
  <c r="AF107" i="1"/>
  <c r="M107" i="1" s="1"/>
  <c r="K107" i="1"/>
  <c r="I107" i="1"/>
  <c r="AF106" i="1"/>
  <c r="M106" i="1" s="1"/>
  <c r="K106" i="1"/>
  <c r="I106" i="1"/>
  <c r="AF105" i="1"/>
  <c r="M105" i="1" s="1"/>
  <c r="K105" i="1"/>
  <c r="I105" i="1"/>
  <c r="AF104" i="1"/>
  <c r="M104" i="1" s="1"/>
  <c r="K104" i="1"/>
  <c r="I104" i="1"/>
  <c r="AF103" i="1"/>
  <c r="M103" i="1" s="1"/>
  <c r="K103" i="1"/>
  <c r="I103" i="1"/>
  <c r="AF102" i="1"/>
  <c r="M102" i="1" s="1"/>
  <c r="K102" i="1"/>
  <c r="I102" i="1"/>
  <c r="AF101" i="1"/>
  <c r="M101" i="1" s="1"/>
  <c r="K101" i="1"/>
  <c r="I101" i="1"/>
  <c r="AF100" i="1"/>
  <c r="M100" i="1" s="1"/>
  <c r="K100" i="1"/>
  <c r="I100" i="1"/>
  <c r="AF99" i="1"/>
  <c r="M99" i="1" s="1"/>
  <c r="K99" i="1"/>
  <c r="I99" i="1"/>
  <c r="AF98" i="1"/>
  <c r="M98" i="1" s="1"/>
  <c r="K98" i="1"/>
  <c r="I98" i="1"/>
  <c r="AF97" i="1"/>
  <c r="M97" i="1" s="1"/>
  <c r="K97" i="1"/>
  <c r="I97" i="1"/>
  <c r="AF96" i="1"/>
  <c r="M96" i="1" s="1"/>
  <c r="K96" i="1"/>
  <c r="I96" i="1"/>
  <c r="AF95" i="1"/>
  <c r="M95" i="1" s="1"/>
  <c r="K95" i="1"/>
  <c r="I95" i="1"/>
  <c r="AF65" i="1"/>
  <c r="M65" i="1" s="1"/>
  <c r="K65" i="1"/>
  <c r="I65" i="1"/>
  <c r="A65" i="1"/>
  <c r="AF64" i="1"/>
  <c r="M64" i="1" s="1"/>
  <c r="I64" i="1"/>
  <c r="AF58" i="1"/>
  <c r="M58" i="1" s="1"/>
  <c r="K58" i="1"/>
  <c r="I58" i="1"/>
  <c r="AF57" i="1"/>
  <c r="M57" i="1" s="1"/>
  <c r="K57" i="1"/>
  <c r="I57" i="1"/>
  <c r="AF56" i="1"/>
  <c r="M56" i="1" s="1"/>
  <c r="K56" i="1"/>
  <c r="I56" i="1"/>
  <c r="AF55" i="1"/>
  <c r="M55" i="1" s="1"/>
  <c r="K55" i="1"/>
  <c r="I55" i="1"/>
  <c r="AF54" i="1"/>
  <c r="M54" i="1" s="1"/>
  <c r="K54" i="1"/>
  <c r="I54" i="1"/>
  <c r="AF53" i="1"/>
  <c r="M53" i="1" s="1"/>
  <c r="K53" i="1"/>
  <c r="I53" i="1"/>
  <c r="AF52" i="1"/>
  <c r="M52" i="1" s="1"/>
  <c r="K52" i="1"/>
  <c r="I52" i="1"/>
  <c r="AF51" i="1"/>
  <c r="M51" i="1" s="1"/>
  <c r="K51" i="1"/>
  <c r="I51" i="1"/>
  <c r="AF50" i="1"/>
  <c r="M50" i="1" s="1"/>
  <c r="K50" i="1"/>
  <c r="I50" i="1"/>
  <c r="AF49" i="1"/>
  <c r="M49" i="1" s="1"/>
  <c r="K49" i="1"/>
  <c r="I49" i="1"/>
  <c r="AF48" i="1"/>
  <c r="M48" i="1" s="1"/>
  <c r="K48" i="1"/>
  <c r="I48" i="1"/>
  <c r="AF47" i="1"/>
  <c r="M47" i="1" s="1"/>
  <c r="K47" i="1"/>
  <c r="I47" i="1"/>
  <c r="AF46" i="1"/>
  <c r="M46" i="1" s="1"/>
  <c r="K46" i="1"/>
  <c r="I46" i="1"/>
  <c r="AF45" i="1"/>
  <c r="M45" i="1" s="1"/>
  <c r="K45" i="1"/>
  <c r="I45" i="1"/>
  <c r="AF44" i="1"/>
  <c r="M44" i="1" s="1"/>
  <c r="K44" i="1"/>
  <c r="I44" i="1"/>
  <c r="AF43" i="1"/>
  <c r="M43" i="1" s="1"/>
  <c r="K43" i="1"/>
  <c r="I43" i="1"/>
  <c r="AF42" i="1"/>
  <c r="M42" i="1" s="1"/>
  <c r="K42" i="1"/>
  <c r="I42" i="1"/>
  <c r="AF41" i="1"/>
  <c r="M41" i="1" s="1"/>
  <c r="K41" i="1"/>
  <c r="I41" i="1"/>
  <c r="AF40" i="1"/>
  <c r="M40" i="1" s="1"/>
  <c r="K40" i="1"/>
  <c r="I40" i="1"/>
  <c r="AF39" i="1"/>
  <c r="M39" i="1" s="1"/>
  <c r="K39" i="1"/>
  <c r="I39" i="1"/>
  <c r="AF38" i="1"/>
  <c r="M38" i="1" s="1"/>
  <c r="K38" i="1"/>
  <c r="I38" i="1"/>
  <c r="AF37" i="1"/>
  <c r="M37" i="1" s="1"/>
  <c r="K37" i="1"/>
  <c r="I37" i="1"/>
  <c r="AF36" i="1"/>
  <c r="M36" i="1" s="1"/>
  <c r="K36" i="1"/>
  <c r="I36" i="1"/>
  <c r="AF35" i="1"/>
  <c r="M35" i="1" s="1"/>
  <c r="K35" i="1"/>
  <c r="I35" i="1"/>
  <c r="AF34" i="1"/>
  <c r="M34" i="1" s="1"/>
  <c r="K34" i="1"/>
  <c r="I34" i="1"/>
  <c r="AF33" i="1"/>
  <c r="M33" i="1" s="1"/>
  <c r="K33" i="1"/>
  <c r="I33" i="1"/>
  <c r="AF28" i="1"/>
  <c r="M28" i="1" s="1"/>
  <c r="K28" i="1"/>
  <c r="I28" i="1"/>
  <c r="AF27" i="1"/>
  <c r="M27" i="1" s="1"/>
  <c r="K27" i="1"/>
  <c r="I27" i="1"/>
  <c r="AF26" i="1"/>
  <c r="M26" i="1" s="1"/>
  <c r="K26" i="1"/>
  <c r="I26" i="1"/>
  <c r="AF25" i="1"/>
  <c r="M25" i="1" s="1"/>
  <c r="K25" i="1"/>
  <c r="I25" i="1"/>
  <c r="AF24" i="1"/>
  <c r="M24" i="1" s="1"/>
  <c r="K24" i="1"/>
  <c r="I24" i="1"/>
  <c r="AF23" i="1"/>
  <c r="M23" i="1" s="1"/>
  <c r="K23" i="1"/>
  <c r="I23" i="1"/>
  <c r="AF22" i="1"/>
  <c r="M22" i="1" s="1"/>
  <c r="K22" i="1"/>
  <c r="I22" i="1"/>
  <c r="AF21" i="1"/>
  <c r="M21" i="1" s="1"/>
  <c r="K21" i="1"/>
  <c r="I21" i="1"/>
  <c r="AF20" i="1"/>
  <c r="M20" i="1" s="1"/>
  <c r="K20" i="1"/>
  <c r="I20" i="1"/>
  <c r="AF19" i="1"/>
  <c r="M19" i="1" s="1"/>
  <c r="K19" i="1"/>
  <c r="I19" i="1"/>
  <c r="AF18" i="1"/>
  <c r="M18" i="1" s="1"/>
  <c r="K18" i="1"/>
  <c r="I18" i="1"/>
  <c r="AF17" i="1"/>
  <c r="M17" i="1" s="1"/>
  <c r="K17" i="1"/>
  <c r="I17" i="1"/>
  <c r="AF16" i="1"/>
  <c r="M16" i="1" s="1"/>
  <c r="K16" i="1"/>
  <c r="I16" i="1"/>
  <c r="AF15" i="1"/>
  <c r="M15" i="1" s="1"/>
  <c r="K15" i="1"/>
  <c r="I15" i="1"/>
  <c r="AF14" i="1"/>
  <c r="M14" i="1" s="1"/>
  <c r="K14" i="1"/>
  <c r="I14" i="1"/>
  <c r="AF13" i="1"/>
  <c r="M13" i="1" s="1"/>
  <c r="K13" i="1"/>
  <c r="I13" i="1"/>
  <c r="AF12" i="1"/>
  <c r="M12" i="1" s="1"/>
  <c r="K12" i="1"/>
  <c r="I12" i="1"/>
  <c r="AF11" i="1"/>
  <c r="M11" i="1" s="1"/>
  <c r="K11" i="1"/>
  <c r="I11" i="1"/>
  <c r="AF10" i="1"/>
  <c r="M10" i="1" s="1"/>
  <c r="K10" i="1"/>
  <c r="I10" i="1"/>
  <c r="AF9" i="1"/>
  <c r="M9" i="1" s="1"/>
  <c r="K9" i="1"/>
  <c r="I9" i="1"/>
  <c r="AF8" i="1"/>
  <c r="M8" i="1" s="1"/>
  <c r="K8" i="1"/>
  <c r="I8" i="1"/>
  <c r="AF7" i="1"/>
  <c r="M7" i="1" s="1"/>
  <c r="K7" i="1"/>
  <c r="I7" i="1"/>
  <c r="AF6" i="1"/>
  <c r="M6" i="1" s="1"/>
  <c r="K6" i="1"/>
  <c r="I6" i="1"/>
  <c r="AF5" i="1"/>
  <c r="M5" i="1" s="1"/>
  <c r="K5" i="1"/>
  <c r="I5" i="1"/>
</calcChain>
</file>

<file path=xl/sharedStrings.xml><?xml version="1.0" encoding="utf-8"?>
<sst xmlns="http://schemas.openxmlformats.org/spreadsheetml/2006/main" count="2509" uniqueCount="1092">
  <si>
    <t>- 2 -</t>
    <phoneticPr fontId="2"/>
  </si>
  <si>
    <t>第１表　歳入歳出予算補正</t>
    <rPh sb="10" eb="12">
      <t>ホセイ</t>
    </rPh>
    <phoneticPr fontId="2"/>
  </si>
  <si>
    <t>(歳入)</t>
  </si>
  <si>
    <t>(単位 千円)</t>
    <phoneticPr fontId="2"/>
  </si>
  <si>
    <t>款</t>
    <phoneticPr fontId="2"/>
  </si>
  <si>
    <t>項</t>
    <phoneticPr fontId="2"/>
  </si>
  <si>
    <t>補 正 前 の 額</t>
    <rPh sb="0" eb="1">
      <t>タスク</t>
    </rPh>
    <rPh sb="2" eb="3">
      <t>セイ</t>
    </rPh>
    <rPh sb="4" eb="5">
      <t>マエ</t>
    </rPh>
    <rPh sb="8" eb="9">
      <t>ガク</t>
    </rPh>
    <phoneticPr fontId="2"/>
  </si>
  <si>
    <t>補　正　額</t>
    <rPh sb="0" eb="1">
      <t>タスク</t>
    </rPh>
    <rPh sb="2" eb="3">
      <t>セイ</t>
    </rPh>
    <rPh sb="4" eb="5">
      <t>ガク</t>
    </rPh>
    <phoneticPr fontId="2"/>
  </si>
  <si>
    <t>計</t>
    <rPh sb="0" eb="1">
      <t>ケイ</t>
    </rPh>
    <phoneticPr fontId="2"/>
  </si>
  <si>
    <t>町税　　　　　　　　　　　　　　　　　　　　　　　　　　　　</t>
  </si>
  <si>
    <t>町民税　　　　　　　　　　　　　　　　　　　　　　　　　　　</t>
  </si>
  <si>
    <t>地方譲与税　　　　　　　　　　　　　　　　　　　　　　　　　</t>
  </si>
  <si>
    <t>地方揮発油譲与税　　　　　　　　　　　　　　　　　　　　　　</t>
  </si>
  <si>
    <t>自動車重量譲与税　　　　　　　　　　　　　　　　　　　　　　</t>
  </si>
  <si>
    <t>森林環境譲与税　　　　　　　　　　　　　　　　　　　　　　　</t>
  </si>
  <si>
    <t>利子割交付金　　　　　　　　　　　　　　　　　　　　　　　　</t>
  </si>
  <si>
    <t>配当割交付金　　　　　　　　　　　　　　　　　　　　　　　　</t>
  </si>
  <si>
    <t>株式等譲渡所得割交付金　　　　　　　　　　　　　　　　　　　</t>
  </si>
  <si>
    <t>法人事業税交付金　　　　　　　　　　　　　　　　　　　　　　</t>
  </si>
  <si>
    <t>地方消費税交付金　　　　　　　　　　　　　　　　　　　　　　</t>
  </si>
  <si>
    <t>環境性能割交付金　　　　　　　　　　　　　　　　　　　　　　</t>
  </si>
  <si>
    <t>地方特例交付金　　　　　　　　　　　　　　　　　　　　　　　</t>
  </si>
  <si>
    <t>地方交付税　　　　　　　　　　　　　　　　　　　　　　　　　</t>
  </si>
  <si>
    <t>交通安全対策特別交付金　　　　　　　　　　　　　　　　　　　</t>
  </si>
  <si>
    <t>分担金及び負担金　　　　　　　　　　　　　　　　　　　　　　</t>
  </si>
  <si>
    <t>負担金　　　　　　　　　　　　　　　　　　　　　　　　　　　</t>
  </si>
  <si>
    <t>使用料及び手数料　　　　　　　　　　　　　　　　　　　　　　</t>
  </si>
  <si>
    <t>使用料　　　　　　　　　　　　　　　　　　　　　　　　　　　</t>
  </si>
  <si>
    <t>手数料　　　　　　　　　　　　　　　　　　　　　　　　　　　</t>
  </si>
  <si>
    <t>国庫支出金　　　　　　　　　　　　　　　　　　　　　　　　　</t>
  </si>
  <si>
    <t>国庫負担金　　　　　　　　　　　　　　　　　　　　　　　　　</t>
  </si>
  <si>
    <t>国庫補助金　　　　　　　　　　　　　　　　　　　　　　　　　</t>
  </si>
  <si>
    <t>県支出金　　　　　　　　　　　　　　　　　　　　　　　　　　</t>
  </si>
  <si>
    <t>県負担金　　　　　　　　　　　　　　　　　　　　　　　　　　</t>
  </si>
  <si>
    <t>県補助金　　　　　　　　　　　　　　　　　　　　　　　　　　</t>
  </si>
  <si>
    <t>委託金　　　　　　　　　　　　　　　　　　　　　　　　　　　</t>
  </si>
  <si>
    <t>財産収入　　　　　　　　　　　　　　　　　　　　　　　　　　</t>
  </si>
  <si>
    <t>財産運用収入　　　　　　　　　　　　　　　　　　　　　　　　</t>
  </si>
  <si>
    <t>財産売払収入　　　　　　　　　　　　　　　　　　　　　　　　</t>
  </si>
  <si>
    <t>寄附金　　　　　　　　　　　　　　　　　　　　　　　　　　　</t>
  </si>
  <si>
    <t>繰入金　　　　　　　　　　　　　　　　　　　　　　　　　　　</t>
  </si>
  <si>
    <t>基金繰入金　　　　　　　　　　　　　　　　　　　　　　　　　</t>
  </si>
  <si>
    <t>繰越金　　　　　　　　　　　　　　　　　　　　　　　　　　　</t>
  </si>
  <si>
    <t>諸収入　　　　　　　　　　　　　　　　　　　　　　　　　　　</t>
  </si>
  <si>
    <t>延滞金、加算金及び過料　　　　　　　　　　　　　　　　　　　</t>
  </si>
  <si>
    <t>雑入　　　　　　　　　　　　　　　　　　　　　　　　　　　　</t>
  </si>
  <si>
    <t>町債　　　　　　　　　　　　　　　　　　　　　　　　　　　　</t>
  </si>
  <si>
    <t>- 3 -</t>
    <phoneticPr fontId="2"/>
  </si>
  <si>
    <t>- 4 -</t>
    <phoneticPr fontId="2"/>
  </si>
  <si>
    <t>補　正　さ　れ　な　か　っ　た　款　に　か　か　る　額</t>
    <rPh sb="16" eb="17">
      <t>カン</t>
    </rPh>
    <phoneticPr fontId="2"/>
  </si>
  <si>
    <t>←歳入歳出区分</t>
  </si>
  <si>
    <t>会計単位編集時に金額（本年度予算額）を退避 →</t>
    <rPh sb="0" eb="2">
      <t>カイケイ</t>
    </rPh>
    <rPh sb="2" eb="4">
      <t>タンイ</t>
    </rPh>
    <rPh sb="4" eb="6">
      <t>ヘンシュウ</t>
    </rPh>
    <rPh sb="6" eb="7">
      <t>ジ</t>
    </rPh>
    <rPh sb="8" eb="10">
      <t>キンガク</t>
    </rPh>
    <rPh sb="11" eb="14">
      <t>ホンネンド</t>
    </rPh>
    <rPh sb="14" eb="16">
      <t>ヨサン</t>
    </rPh>
    <rPh sb="16" eb="17">
      <t>ガク</t>
    </rPh>
    <rPh sb="19" eb="21">
      <t>タイヒ</t>
    </rPh>
    <phoneticPr fontId="2"/>
  </si>
  <si>
    <t>(歳出)</t>
  </si>
  <si>
    <t>議会費　　　　　　　　　　　　　　　　　　　　　　　　　　　</t>
  </si>
  <si>
    <t>総務費　　　　　　　　　　　　　　　　　　　　　　　　　　　</t>
  </si>
  <si>
    <t>総務管理費　　　　　　　　　　　　　　　　　　　　　　　　　</t>
  </si>
  <si>
    <t>徴税費　　　　　　　　　　　　　　　　　　　　　　　　　　　</t>
  </si>
  <si>
    <t>戸籍住民基本台帳費　　　　　　　　　　　　　　　　　　　　　</t>
  </si>
  <si>
    <t>選挙費　　　　　　　　　　　　　　　　　　　　　　　　　　　</t>
  </si>
  <si>
    <t>統計調査費　　　　　　　　　　　　　　　　　　　　　　　　　</t>
  </si>
  <si>
    <t>民生費　　　　　　　　　　　　　　　　　　　　　　　　　　　</t>
  </si>
  <si>
    <t>社会福祉費　　　　　　　　　　　　　　　　　　　　　　　　　</t>
  </si>
  <si>
    <t>児童福祉費　　　　　　　　　　　　　　　　　　　　　　　　　</t>
  </si>
  <si>
    <t>衛生費　　　　　　　　　　　　　　　　　　　　　　　　　　　</t>
  </si>
  <si>
    <t>保健衛生費　　　　　　　　　　　　　　　　　　　　　　　　　</t>
  </si>
  <si>
    <t>清掃費　　　　　　　　　　　　　　　　　　　　　　　　　　　</t>
  </si>
  <si>
    <t>上水道費　　　　　　　　　　　　　　　　　　　　　　　　　　</t>
  </si>
  <si>
    <t>簡易水道費　　　　　　　　　　　　　　　　　　　　　　　　　</t>
  </si>
  <si>
    <t>労働費　　　　　　　　　　　　　　　　　　　　　　　　　　　</t>
  </si>
  <si>
    <t>労働諸費　　　　　　　　　　　　　　　　　　　　　　　　　　</t>
  </si>
  <si>
    <t>農林水産業費　　　　　　　　　　　　　　　　　　　　　　　　</t>
  </si>
  <si>
    <t>農業費　　　　　　　　　　　　　　　　　　　　　　　　　　　</t>
  </si>
  <si>
    <t>林業費　　　　　　　　　　　　　　　　　　　　　　　　　　　</t>
  </si>
  <si>
    <t>水産業費　　　　　　　　　　　　　　　　　　　　　　　　　　</t>
  </si>
  <si>
    <t>商工費　　　　　　　　　　　　　　　　　　　　　　　　　　　</t>
  </si>
  <si>
    <t>- 5 -</t>
    <phoneticPr fontId="2"/>
  </si>
  <si>
    <t>- 6 -</t>
    <phoneticPr fontId="2"/>
  </si>
  <si>
    <t>土木費　　　　　　　　　　　　　　　　　　　　　　　　　　　</t>
  </si>
  <si>
    <t>土木管理費　　　　　　　　　　　　　　　　　　　　　　　　　</t>
  </si>
  <si>
    <t>道路橋りょう費　　　　　　　　　　　　　　　　　　　　　　　</t>
  </si>
  <si>
    <t>河川費　　　　　　　　　　　　　　　　　　　　　　　　　　　</t>
  </si>
  <si>
    <t>都市計画費　　　　　　　　　　　　　　　　　　　　　　　　　</t>
  </si>
  <si>
    <t>下水道費　　　　　　　　　　　　　　　　　　　　　　　　　　</t>
  </si>
  <si>
    <t>住宅費　　　　　　　　　　　　　　　　　　　　　　　　　　　</t>
  </si>
  <si>
    <t>消防費　　　　　　　　　　　　　　　　　　　　　　　　　　　</t>
  </si>
  <si>
    <t>教育費　　　　　　　　　　　　　　　　　　　　　　　　　　　</t>
  </si>
  <si>
    <t>教育総務費　　　　　　　　　　　　　　　　　　　　　　　　　</t>
  </si>
  <si>
    <t>小学校費　　　　　　　　　　　　　　　　　　　　　　　　　　</t>
  </si>
  <si>
    <t>中学校費　　　　　　　　　　　　　　　　　　　　　　　　　　</t>
  </si>
  <si>
    <t>社会教育費　　　　　　　　　　　　　　　　　　　　　　　　　</t>
  </si>
  <si>
    <t>保健体育費　　　　　　　　　　　　　　　　　　　　　　　　　</t>
  </si>
  <si>
    <t>学校給食費　　　　　　　　　　　　　　　　　　　　　　　　　</t>
  </si>
  <si>
    <t>公債費　　　　　　　　　　　　　　　　　　　　　　　　　　　</t>
  </si>
  <si>
    <t>諸支出金　　　　　　　　　　　　　　　　　　　　　　　　　　</t>
  </si>
  <si>
    <t>基金費　　　　　　　　　　　　　　　　　　　　　　　　　　　</t>
  </si>
  <si>
    <t>歳入歳出補正予算事項別明細書</t>
    <phoneticPr fontId="8"/>
  </si>
  <si>
    <t>１　総括</t>
  </si>
  <si>
    <t>(単位　千円)</t>
  </si>
  <si>
    <t>款</t>
  </si>
  <si>
    <t>補正前の額</t>
    <phoneticPr fontId="8"/>
  </si>
  <si>
    <t>補正額</t>
    <phoneticPr fontId="8"/>
  </si>
  <si>
    <t>計</t>
    <phoneticPr fontId="8"/>
  </si>
  <si>
    <t>補　正　さ　れ　な　か　っ　た　款　に　か　か　る　額</t>
    <rPh sb="0" eb="1">
      <t>タスク</t>
    </rPh>
    <rPh sb="2" eb="3">
      <t>セイ</t>
    </rPh>
    <rPh sb="16" eb="17">
      <t>カン</t>
    </rPh>
    <rPh sb="26" eb="27">
      <t>ガク</t>
    </rPh>
    <phoneticPr fontId="8"/>
  </si>
  <si>
    <t>- 9 -</t>
    <phoneticPr fontId="8"/>
  </si>
  <si>
    <t>- 10 -</t>
    <phoneticPr fontId="8"/>
  </si>
  <si>
    <t>歳入合計</t>
    <rPh sb="0" eb="2">
      <t>サイニュウ</t>
    </rPh>
    <rPh sb="2" eb="4">
      <t>ゴウケイ</t>
    </rPh>
    <phoneticPr fontId="8"/>
  </si>
  <si>
    <t>第３表　地方債補正</t>
    <phoneticPr fontId="10"/>
  </si>
  <si>
    <t>（追加）</t>
    <rPh sb="1" eb="3">
      <t>ツイカ</t>
    </rPh>
    <phoneticPr fontId="10"/>
  </si>
  <si>
    <t>　</t>
    <phoneticPr fontId="10"/>
  </si>
  <si>
    <t>（単位　千円）</t>
    <rPh sb="1" eb="3">
      <t>タンイ</t>
    </rPh>
    <rPh sb="4" eb="6">
      <t>センエン</t>
    </rPh>
    <phoneticPr fontId="10"/>
  </si>
  <si>
    <t>起債の目的</t>
    <rPh sb="0" eb="2">
      <t>キサイ</t>
    </rPh>
    <rPh sb="3" eb="5">
      <t>モクテキ</t>
    </rPh>
    <phoneticPr fontId="10"/>
  </si>
  <si>
    <t>限度額</t>
    <rPh sb="0" eb="2">
      <t>ゲンド</t>
    </rPh>
    <rPh sb="2" eb="3">
      <t>ガク</t>
    </rPh>
    <phoneticPr fontId="10"/>
  </si>
  <si>
    <t>起債の方法</t>
    <rPh sb="0" eb="2">
      <t>キサイ</t>
    </rPh>
    <rPh sb="3" eb="5">
      <t>ホウホウ</t>
    </rPh>
    <phoneticPr fontId="10"/>
  </si>
  <si>
    <t>利率</t>
    <rPh sb="0" eb="2">
      <t>リリツ</t>
    </rPh>
    <phoneticPr fontId="10"/>
  </si>
  <si>
    <t>償還の方法</t>
    <rPh sb="0" eb="2">
      <t>ショウカン</t>
    </rPh>
    <rPh sb="3" eb="5">
      <t>ホウホウ</t>
    </rPh>
    <phoneticPr fontId="10"/>
  </si>
  <si>
    <t xml:space="preserve"> 町有施設解体事業</t>
    <phoneticPr fontId="10"/>
  </si>
  <si>
    <t>証書借入</t>
    <rPh sb="0" eb="2">
      <t>ショウショ</t>
    </rPh>
    <rPh sb="2" eb="4">
      <t>カリイ</t>
    </rPh>
    <phoneticPr fontId="10"/>
  </si>
  <si>
    <t>　5.0％以内(ただし、利率見直し方式で借り入れる資金について、利率の見直しを行った後においては、当該見直し後の利率)</t>
    <rPh sb="5" eb="7">
      <t>イナイ</t>
    </rPh>
    <rPh sb="12" eb="14">
      <t>リリツ</t>
    </rPh>
    <rPh sb="14" eb="16">
      <t>ミナオ</t>
    </rPh>
    <rPh sb="17" eb="19">
      <t>ホウシキ</t>
    </rPh>
    <rPh sb="20" eb="21">
      <t>カ</t>
    </rPh>
    <rPh sb="22" eb="23">
      <t>イ</t>
    </rPh>
    <rPh sb="25" eb="27">
      <t>シキン</t>
    </rPh>
    <rPh sb="32" eb="34">
      <t>リリツ</t>
    </rPh>
    <rPh sb="35" eb="37">
      <t>ミナオ</t>
    </rPh>
    <rPh sb="39" eb="40">
      <t>オコナ</t>
    </rPh>
    <rPh sb="42" eb="43">
      <t>アト</t>
    </rPh>
    <rPh sb="49" eb="51">
      <t>トウガイ</t>
    </rPh>
    <rPh sb="51" eb="53">
      <t>ミナオ</t>
    </rPh>
    <rPh sb="54" eb="55">
      <t>ゴ</t>
    </rPh>
    <rPh sb="56" eb="58">
      <t>リリツ</t>
    </rPh>
    <phoneticPr fontId="10"/>
  </si>
  <si>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
　なお、起債の全部又は一部を翌年度へ繰り越して借り入れることができる。</t>
    <rPh sb="1" eb="3">
      <t>セイフ</t>
    </rPh>
    <rPh sb="3" eb="5">
      <t>シキン</t>
    </rPh>
    <rPh sb="13" eb="15">
      <t>ユウシ</t>
    </rPh>
    <rPh sb="15" eb="17">
      <t>ジョウケン</t>
    </rPh>
    <rPh sb="21" eb="23">
      <t>ギンコウ</t>
    </rPh>
    <rPh sb="25" eb="26">
      <t>タ</t>
    </rPh>
    <rPh sb="27" eb="29">
      <t>バアイ</t>
    </rPh>
    <rPh sb="33" eb="36">
      <t>サイケンシャ</t>
    </rPh>
    <rPh sb="37" eb="39">
      <t>キョウテイ</t>
    </rPh>
    <rPh sb="51" eb="52">
      <t>チョウ</t>
    </rPh>
    <rPh sb="52" eb="54">
      <t>ザイセイ</t>
    </rPh>
    <rPh sb="55" eb="57">
      <t>ツゴウ</t>
    </rPh>
    <rPh sb="60" eb="62">
      <t>スエオキ</t>
    </rPh>
    <rPh sb="62" eb="64">
      <t>キカン</t>
    </rPh>
    <rPh sb="64" eb="65">
      <t>オヨ</t>
    </rPh>
    <rPh sb="66" eb="68">
      <t>ショウカン</t>
    </rPh>
    <rPh sb="68" eb="70">
      <t>キゲン</t>
    </rPh>
    <rPh sb="71" eb="73">
      <t>タンシュク</t>
    </rPh>
    <rPh sb="75" eb="76">
      <t>マタ</t>
    </rPh>
    <rPh sb="77" eb="78">
      <t>ク</t>
    </rPh>
    <rPh sb="78" eb="79">
      <t>ア</t>
    </rPh>
    <rPh sb="79" eb="81">
      <t>ショウカン</t>
    </rPh>
    <rPh sb="81" eb="82">
      <t>モ</t>
    </rPh>
    <rPh sb="85" eb="87">
      <t>テイリ</t>
    </rPh>
    <rPh sb="88" eb="90">
      <t>カリカエ</t>
    </rPh>
    <rPh sb="105" eb="107">
      <t>キサイ</t>
    </rPh>
    <rPh sb="108" eb="110">
      <t>ゼンブ</t>
    </rPh>
    <rPh sb="110" eb="111">
      <t>マタ</t>
    </rPh>
    <rPh sb="112" eb="114">
      <t>イチブ</t>
    </rPh>
    <rPh sb="115" eb="118">
      <t>ヨクネンド</t>
    </rPh>
    <rPh sb="119" eb="120">
      <t>ク</t>
    </rPh>
    <rPh sb="121" eb="122">
      <t>コ</t>
    </rPh>
    <rPh sb="124" eb="125">
      <t>カ</t>
    </rPh>
    <rPh sb="126" eb="127">
      <t>イ</t>
    </rPh>
    <phoneticPr fontId="10"/>
  </si>
  <si>
    <t xml:space="preserve"> 老人福祉施設解体事業</t>
    <rPh sb="1" eb="5">
      <t>ロウジンフクシ</t>
    </rPh>
    <rPh sb="5" eb="7">
      <t>シセツ</t>
    </rPh>
    <rPh sb="7" eb="9">
      <t>カイタイ</t>
    </rPh>
    <phoneticPr fontId="10"/>
  </si>
  <si>
    <t xml:space="preserve"> こどもの遊び場整備事業</t>
    <rPh sb="5" eb="10">
      <t>アソビバセイビ</t>
    </rPh>
    <rPh sb="10" eb="12">
      <t>ジギョウ</t>
    </rPh>
    <phoneticPr fontId="10"/>
  </si>
  <si>
    <t xml:space="preserve"> 社会資本整備総合交付金事業</t>
    <phoneticPr fontId="10"/>
  </si>
  <si>
    <t xml:space="preserve"> 河川改修事業</t>
    <phoneticPr fontId="10"/>
  </si>
  <si>
    <t xml:space="preserve"> 小学校施設環境改善交付金事業</t>
    <phoneticPr fontId="10"/>
  </si>
  <si>
    <t xml:space="preserve"> 中学校施設環境改善交付金事業</t>
    <phoneticPr fontId="10"/>
  </si>
  <si>
    <t>（変更）</t>
    <rPh sb="1" eb="3">
      <t>ヘンコウ</t>
    </rPh>
    <phoneticPr fontId="10"/>
  </si>
  <si>
    <t>補正前</t>
    <rPh sb="0" eb="2">
      <t>ホセイ</t>
    </rPh>
    <rPh sb="2" eb="3">
      <t>ゼン</t>
    </rPh>
    <phoneticPr fontId="10"/>
  </si>
  <si>
    <t>補正後</t>
    <rPh sb="0" eb="2">
      <t>ホセイ</t>
    </rPh>
    <rPh sb="2" eb="3">
      <t>ゴ</t>
    </rPh>
    <phoneticPr fontId="10"/>
  </si>
  <si>
    <t>集会施設等改修事業</t>
    <rPh sb="0" eb="3">
      <t>シュウカイシセツ</t>
    </rPh>
    <rPh sb="3" eb="4">
      <t>トウ</t>
    </rPh>
    <rPh sb="4" eb="8">
      <t>カイシュウジギョウ</t>
    </rPh>
    <phoneticPr fontId="10"/>
  </si>
  <si>
    <t>証書借入</t>
    <phoneticPr fontId="10"/>
  </si>
  <si>
    <t>　5.0％以内(ただし、利率見直し方式で借り入れる資金について、利率の見直しを行った後においては、当該見直し後の利率)</t>
    <phoneticPr fontId="10"/>
  </si>
  <si>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
　なお、起債の全部又は一部を翌年度へ繰り越して借り入れることができる。</t>
    <phoneticPr fontId="10"/>
  </si>
  <si>
    <t>過疎地域持続的発展特別事業</t>
    <rPh sb="0" eb="2">
      <t>カソ</t>
    </rPh>
    <rPh sb="2" eb="4">
      <t>チイキ</t>
    </rPh>
    <rPh sb="4" eb="7">
      <t>ジゾクテキ</t>
    </rPh>
    <rPh sb="7" eb="9">
      <t>ハッテン</t>
    </rPh>
    <rPh sb="9" eb="11">
      <t>トクベツ</t>
    </rPh>
    <rPh sb="11" eb="13">
      <t>ジギョウ</t>
    </rPh>
    <phoneticPr fontId="10"/>
  </si>
  <si>
    <t>防犯灯改修事業</t>
  </si>
  <si>
    <t>デイサービスセンター改修事業</t>
  </si>
  <si>
    <t>越前地域福祉センター改修事業</t>
    <rPh sb="0" eb="2">
      <t>エチゼン</t>
    </rPh>
    <rPh sb="2" eb="4">
      <t>チイキ</t>
    </rPh>
    <rPh sb="4" eb="6">
      <t>フクシ</t>
    </rPh>
    <rPh sb="10" eb="14">
      <t>カイシュウジギョウ</t>
    </rPh>
    <phoneticPr fontId="10"/>
  </si>
  <si>
    <t>土地改良事業</t>
    <rPh sb="0" eb="6">
      <t>トチカイリョウジギョウ</t>
    </rPh>
    <phoneticPr fontId="10"/>
  </si>
  <si>
    <t>基幹水利施設ストックマネジメント事業</t>
    <phoneticPr fontId="10"/>
  </si>
  <si>
    <t>悠久ロマンの杜改修事業</t>
  </si>
  <si>
    <t>観光施設改修事業</t>
  </si>
  <si>
    <t>町単独道路改良事業</t>
  </si>
  <si>
    <t>道路維持補修事業</t>
  </si>
  <si>
    <t>緊急浚渫推進事業</t>
  </si>
  <si>
    <t>社会教育施設整備事業</t>
    <rPh sb="0" eb="2">
      <t>シャカイ</t>
    </rPh>
    <rPh sb="2" eb="4">
      <t>キョウイク</t>
    </rPh>
    <rPh sb="4" eb="6">
      <t>シセツ</t>
    </rPh>
    <rPh sb="6" eb="8">
      <t>セイビ</t>
    </rPh>
    <rPh sb="8" eb="10">
      <t>ジギョウ</t>
    </rPh>
    <phoneticPr fontId="10"/>
  </si>
  <si>
    <t>体育施設整備事業</t>
    <rPh sb="0" eb="3">
      <t>タイイクシセツ</t>
    </rPh>
    <rPh sb="3" eb="7">
      <t>セイビジギョウ</t>
    </rPh>
    <phoneticPr fontId="10"/>
  </si>
  <si>
    <t>Ｂ＆Ｇ地域海洋センター改修事業</t>
    <rPh sb="3" eb="5">
      <t>チイキ</t>
    </rPh>
    <rPh sb="5" eb="7">
      <t>カイヨウ</t>
    </rPh>
    <rPh sb="11" eb="15">
      <t>カイシュウジギョウ</t>
    </rPh>
    <phoneticPr fontId="10"/>
  </si>
  <si>
    <t>消防防災施設設備整備事業</t>
    <rPh sb="0" eb="2">
      <t>ショウボウ</t>
    </rPh>
    <rPh sb="2" eb="4">
      <t>ボウサイ</t>
    </rPh>
    <rPh sb="4" eb="6">
      <t>シセツ</t>
    </rPh>
    <rPh sb="6" eb="8">
      <t>セツビ</t>
    </rPh>
    <rPh sb="8" eb="10">
      <t>セイビ</t>
    </rPh>
    <rPh sb="10" eb="12">
      <t>ジギョウ</t>
    </rPh>
    <phoneticPr fontId="10"/>
  </si>
  <si>
    <t>防災行政無線整備事業</t>
    <rPh sb="0" eb="2">
      <t>ボウサイ</t>
    </rPh>
    <rPh sb="2" eb="4">
      <t>ギョウセイ</t>
    </rPh>
    <rPh sb="4" eb="6">
      <t>ムセン</t>
    </rPh>
    <rPh sb="6" eb="8">
      <t>セイビ</t>
    </rPh>
    <rPh sb="8" eb="10">
      <t>ジギョウ</t>
    </rPh>
    <phoneticPr fontId="10"/>
  </si>
  <si>
    <t>第２表　繰越明許費補正</t>
    <phoneticPr fontId="1"/>
  </si>
  <si>
    <t>- 7 -</t>
    <phoneticPr fontId="2"/>
  </si>
  <si>
    <t>款</t>
    <rPh sb="0" eb="1">
      <t>カン</t>
    </rPh>
    <phoneticPr fontId="1"/>
  </si>
  <si>
    <t>項</t>
    <rPh sb="0" eb="1">
      <t>コウ</t>
    </rPh>
    <phoneticPr fontId="1"/>
  </si>
  <si>
    <t>金　　額</t>
    <rPh sb="0" eb="1">
      <t>キン</t>
    </rPh>
    <rPh sb="3" eb="4">
      <t>ガク</t>
    </rPh>
    <phoneticPr fontId="1"/>
  </si>
  <si>
    <t>2　総務費</t>
    <phoneticPr fontId="1"/>
  </si>
  <si>
    <t>1　総務管理費</t>
    <phoneticPr fontId="1"/>
  </si>
  <si>
    <t>3　戸籍住民基本台帳費</t>
    <phoneticPr fontId="1"/>
  </si>
  <si>
    <t>本庁舎等財産維持管理事業</t>
    <phoneticPr fontId="1"/>
  </si>
  <si>
    <t>３５，１５７</t>
    <phoneticPr fontId="1"/>
  </si>
  <si>
    <t>戸籍電算システム管理事業</t>
    <phoneticPr fontId="1"/>
  </si>
  <si>
    <t>3　民生費</t>
    <phoneticPr fontId="1"/>
  </si>
  <si>
    <t>2　児童福祉費</t>
    <phoneticPr fontId="1"/>
  </si>
  <si>
    <t>子どもの遊び場整備事業</t>
    <phoneticPr fontId="1"/>
  </si>
  <si>
    <t>物価高対応子育て応援手当支給事業</t>
    <phoneticPr fontId="1"/>
  </si>
  <si>
    <t>6　農林水産業費</t>
    <phoneticPr fontId="1"/>
  </si>
  <si>
    <t>1　農業費</t>
    <phoneticPr fontId="1"/>
  </si>
  <si>
    <t>3　水産業費</t>
    <phoneticPr fontId="1"/>
  </si>
  <si>
    <t>基幹水利施設ストックマネジメント事業</t>
    <phoneticPr fontId="1"/>
  </si>
  <si>
    <t>沿岸漁業漁村振興構造改善事業</t>
    <phoneticPr fontId="1"/>
  </si>
  <si>
    <t>7　商工費</t>
    <phoneticPr fontId="1"/>
  </si>
  <si>
    <t>1　商工費</t>
    <phoneticPr fontId="1"/>
  </si>
  <si>
    <t>越前陶芸村活性化事業</t>
    <phoneticPr fontId="1"/>
  </si>
  <si>
    <t>管理公社管理観光施設改修事業</t>
    <phoneticPr fontId="1"/>
  </si>
  <si>
    <t>8　土木費</t>
    <phoneticPr fontId="1"/>
  </si>
  <si>
    <t>2　道路橋りょう費</t>
    <phoneticPr fontId="1"/>
  </si>
  <si>
    <t>社会資本整備総合交付金事業</t>
    <phoneticPr fontId="1"/>
  </si>
  <si>
    <t>3　河川費</t>
    <phoneticPr fontId="1"/>
  </si>
  <si>
    <t>4　都市計画費</t>
    <phoneticPr fontId="1"/>
  </si>
  <si>
    <t>県単河川局部改良事業</t>
    <phoneticPr fontId="1"/>
  </si>
  <si>
    <t>国県補助急傾斜地崩壊対策事業</t>
    <phoneticPr fontId="1"/>
  </si>
  <si>
    <t>砂防メンテナンス事業</t>
    <phoneticPr fontId="1"/>
  </si>
  <si>
    <t>都市構造再編集中支援事業</t>
    <phoneticPr fontId="1"/>
  </si>
  <si>
    <t>9　消防費</t>
    <phoneticPr fontId="1"/>
  </si>
  <si>
    <t>　10　教育費</t>
    <phoneticPr fontId="1"/>
  </si>
  <si>
    <t>1　消防費</t>
    <phoneticPr fontId="1"/>
  </si>
  <si>
    <t>2　小学校費</t>
    <phoneticPr fontId="1"/>
  </si>
  <si>
    <t>3　中学校費</t>
    <phoneticPr fontId="1"/>
  </si>
  <si>
    <t>災害予防事業</t>
    <phoneticPr fontId="1"/>
  </si>
  <si>
    <t>小学校施設環境改善交付金事業</t>
    <phoneticPr fontId="1"/>
  </si>
  <si>
    <t>中学校施設環境改善交付金事業</t>
    <phoneticPr fontId="1"/>
  </si>
  <si>
    <t>１，８４８</t>
    <phoneticPr fontId="1"/>
  </si>
  <si>
    <t>２０，０００</t>
    <phoneticPr fontId="1"/>
  </si>
  <si>
    <t>４０６</t>
    <phoneticPr fontId="1"/>
  </si>
  <si>
    <t>８，１００</t>
    <phoneticPr fontId="1"/>
  </si>
  <si>
    <t>６６７，７１９</t>
    <phoneticPr fontId="1"/>
  </si>
  <si>
    <t>７，０００</t>
    <phoneticPr fontId="1"/>
  </si>
  <si>
    <t>１２，６５０</t>
    <phoneticPr fontId="1"/>
  </si>
  <si>
    <t>１１４，３５８</t>
    <phoneticPr fontId="1"/>
  </si>
  <si>
    <t>５００</t>
    <phoneticPr fontId="1"/>
  </si>
  <si>
    <t>１７０</t>
    <phoneticPr fontId="1"/>
  </si>
  <si>
    <t>１，７００</t>
    <phoneticPr fontId="1"/>
  </si>
  <si>
    <t>１８，０８３</t>
    <phoneticPr fontId="1"/>
  </si>
  <si>
    <t>５４，０７６</t>
    <phoneticPr fontId="1"/>
  </si>
  <si>
    <t>１０，２７４</t>
    <phoneticPr fontId="1"/>
  </si>
  <si>
    <t>８，４７０</t>
    <phoneticPr fontId="1"/>
  </si>
  <si>
    <t>事　　業　　名</t>
    <rPh sb="0" eb="1">
      <t>コト</t>
    </rPh>
    <rPh sb="3" eb="4">
      <t>ギョウ</t>
    </rPh>
    <rPh sb="6" eb="7">
      <t>ナ</t>
    </rPh>
    <phoneticPr fontId="1"/>
  </si>
  <si>
    <t xml:space="preserve">補  正  額  の  財  源  内  訳       </t>
    <phoneticPr fontId="2"/>
  </si>
  <si>
    <t>補正前の額</t>
    <phoneticPr fontId="2"/>
  </si>
  <si>
    <t>補正額</t>
    <phoneticPr fontId="2"/>
  </si>
  <si>
    <t>計</t>
    <phoneticPr fontId="2"/>
  </si>
  <si>
    <t>特     定     財     源</t>
  </si>
  <si>
    <t>一般</t>
    <rPh sb="0" eb="2">
      <t>イッパン</t>
    </rPh>
    <phoneticPr fontId="2"/>
  </si>
  <si>
    <t>国県支出金</t>
  </si>
  <si>
    <t>地方債</t>
  </si>
  <si>
    <t>その他</t>
  </si>
  <si>
    <t>財源</t>
  </si>
  <si>
    <t>補 正 さ れ な か っ た 款 に か か る 額</t>
    <rPh sb="0" eb="1">
      <t>タスク</t>
    </rPh>
    <rPh sb="2" eb="3">
      <t>セイ</t>
    </rPh>
    <rPh sb="16" eb="17">
      <t>カン</t>
    </rPh>
    <rPh sb="26" eb="27">
      <t>ガク</t>
    </rPh>
    <phoneticPr fontId="2"/>
  </si>
  <si>
    <t>歳出合計</t>
    <rPh sb="0" eb="2">
      <t>サイシュツ</t>
    </rPh>
    <rPh sb="2" eb="4">
      <t>ゴウケイ</t>
    </rPh>
    <phoneticPr fontId="2"/>
  </si>
  <si>
    <t>- 11 -</t>
    <phoneticPr fontId="2"/>
  </si>
  <si>
    <t>- 12 -</t>
    <phoneticPr fontId="14"/>
  </si>
  <si>
    <t>２　歳入</t>
  </si>
  <si>
    <t>(款) 1 町税</t>
    <phoneticPr fontId="14"/>
  </si>
  <si>
    <t>(項) 1 町民税</t>
    <phoneticPr fontId="14"/>
  </si>
  <si>
    <t>(単位 千円)</t>
    <phoneticPr fontId="14"/>
  </si>
  <si>
    <t>節</t>
  </si>
  <si>
    <t>目</t>
  </si>
  <si>
    <t>補正前の額</t>
    <phoneticPr fontId="14"/>
  </si>
  <si>
    <t>補正額</t>
    <phoneticPr fontId="14"/>
  </si>
  <si>
    <t>計</t>
    <phoneticPr fontId="14"/>
  </si>
  <si>
    <t>区     分</t>
  </si>
  <si>
    <t>金   額</t>
  </si>
  <si>
    <t>説　明</t>
  </si>
  <si>
    <t>個人</t>
  </si>
  <si>
    <t>現年課税分</t>
  </si>
  <si>
    <t xml:space="preserve"> 現年課税分</t>
  </si>
  <si>
    <t>滞納繰越分</t>
  </si>
  <si>
    <t xml:space="preserve"> 滞納繰越分</t>
  </si>
  <si>
    <t>法人</t>
  </si>
  <si>
    <t>計</t>
  </si>
  <si>
    <t>(款) 2 地方譲与税</t>
    <phoneticPr fontId="14"/>
  </si>
  <si>
    <t>(項) 1 地方揮発油譲与税</t>
    <phoneticPr fontId="14"/>
  </si>
  <si>
    <t>地方揮発油譲与税</t>
  </si>
  <si>
    <t xml:space="preserve"> 地方揮発油譲与税</t>
  </si>
  <si>
    <t>(項) 2 自動車重量譲与税</t>
    <phoneticPr fontId="14"/>
  </si>
  <si>
    <t>自動車重量譲与税</t>
  </si>
  <si>
    <t xml:space="preserve"> 自動車重量譲与税</t>
  </si>
  <si>
    <t>(項) 3 森林環境譲与税</t>
    <phoneticPr fontId="14"/>
  </si>
  <si>
    <t>森林環境譲与税</t>
  </si>
  <si>
    <t xml:space="preserve"> 森林環境譲与税</t>
  </si>
  <si>
    <t>(款) 3 利子割交付金</t>
  </si>
  <si>
    <t>(項) 1 利子割交付金</t>
  </si>
  <si>
    <t>利子割交付金</t>
  </si>
  <si>
    <t xml:space="preserve"> 利子割交付金</t>
  </si>
  <si>
    <t>(款) 4 配当割交付金</t>
    <phoneticPr fontId="14"/>
  </si>
  <si>
    <t>(項) 1 配当割交付金</t>
    <phoneticPr fontId="14"/>
  </si>
  <si>
    <t>配当割交付金</t>
  </si>
  <si>
    <t xml:space="preserve"> 配当割交付金</t>
  </si>
  <si>
    <t>(款) 5 株式等譲渡所得割交付金</t>
    <phoneticPr fontId="14"/>
  </si>
  <si>
    <t>(項) 1 株式等譲渡所得割交付金</t>
    <phoneticPr fontId="14"/>
  </si>
  <si>
    <t>株式等譲渡所得割交付</t>
  </si>
  <si>
    <t xml:space="preserve"> 株式等譲渡所得割交付金</t>
  </si>
  <si>
    <t>金</t>
  </si>
  <si>
    <t>(款) 6 法人事業税交付金</t>
    <phoneticPr fontId="14"/>
  </si>
  <si>
    <t>(項) 1 法人事業税交付金</t>
    <phoneticPr fontId="14"/>
  </si>
  <si>
    <t>法人事業税交付金</t>
  </si>
  <si>
    <t xml:space="preserve"> 法人事業税交付金</t>
  </si>
  <si>
    <t>- 13 -</t>
    <phoneticPr fontId="14"/>
  </si>
  <si>
    <t>- 14 -</t>
    <phoneticPr fontId="14"/>
  </si>
  <si>
    <t>(款) 7 地方消費税交付金</t>
  </si>
  <si>
    <t>(項) 1 地方消費税交付金</t>
  </si>
  <si>
    <t>地方消費税交付金</t>
  </si>
  <si>
    <t xml:space="preserve"> 地方消費税交付金</t>
  </si>
  <si>
    <t>(款) 8 環境性能割交付金</t>
    <phoneticPr fontId="14"/>
  </si>
  <si>
    <t>(項) 1 環境性能割交付金</t>
    <phoneticPr fontId="14"/>
  </si>
  <si>
    <t>環境性能割交付金</t>
  </si>
  <si>
    <t xml:space="preserve"> 環境性能割交付金</t>
  </si>
  <si>
    <t>(款) 9 地方特例交付金</t>
    <phoneticPr fontId="14"/>
  </si>
  <si>
    <t>(項) 1 地方特例交付金</t>
    <phoneticPr fontId="14"/>
  </si>
  <si>
    <t>地方特例交付金</t>
  </si>
  <si>
    <t>個人住民税減収補てん</t>
  </si>
  <si>
    <t xml:space="preserve"> 個人住民税減収補てん特例交付金</t>
  </si>
  <si>
    <t>特例交付金</t>
  </si>
  <si>
    <t>(款) 10 地方交付税</t>
    <phoneticPr fontId="14"/>
  </si>
  <si>
    <t>(項) 1 地方交付税</t>
    <phoneticPr fontId="14"/>
  </si>
  <si>
    <t>地方交付税</t>
  </si>
  <si>
    <t xml:space="preserve"> 普通交付税</t>
  </si>
  <si>
    <t>(款) 11 交通安全対策特別交付金</t>
  </si>
  <si>
    <t>(項) 1 交通安全対策特別交付金</t>
  </si>
  <si>
    <t>交通安全対策特別交付</t>
  </si>
  <si>
    <t xml:space="preserve"> 交通安全対策特別交付金</t>
  </si>
  <si>
    <t>(款) 12 分担金及び負担金</t>
    <phoneticPr fontId="14"/>
  </si>
  <si>
    <t>(項) 1 負担金</t>
    <phoneticPr fontId="14"/>
  </si>
  <si>
    <t>農林水産業費負担金</t>
  </si>
  <si>
    <t>水産業費負担金</t>
  </si>
  <si>
    <t xml:space="preserve"> 水域環境保全創造事業負担金</t>
  </si>
  <si>
    <t>(款) 13 使用料及び手数料</t>
    <phoneticPr fontId="14"/>
  </si>
  <si>
    <t>(項) 1 使用料</t>
    <phoneticPr fontId="14"/>
  </si>
  <si>
    <t>教育使用料</t>
  </si>
  <si>
    <t>保健体育使用料</t>
  </si>
  <si>
    <t xml:space="preserve"> 体育施設使用料</t>
  </si>
  <si>
    <t>(項) 2 手数料</t>
    <phoneticPr fontId="14"/>
  </si>
  <si>
    <t>総務手数料</t>
  </si>
  <si>
    <t>戸籍手数料</t>
  </si>
  <si>
    <t xml:space="preserve"> 戸籍関係証明交付手数料</t>
  </si>
  <si>
    <t>- 15 -</t>
    <phoneticPr fontId="14"/>
  </si>
  <si>
    <t>- 16 -</t>
    <phoneticPr fontId="14"/>
  </si>
  <si>
    <t>(款) 14 国庫支出金</t>
  </si>
  <si>
    <t>(項) 1 国庫負担金</t>
  </si>
  <si>
    <t>民生費国庫負担金</t>
  </si>
  <si>
    <t>社会福祉費負担金</t>
  </si>
  <si>
    <t xml:space="preserve"> 国民健康保険基盤安定負担金                           577</t>
  </si>
  <si>
    <t xml:space="preserve"> 障害者自立支援医療給付費負担金                       254</t>
  </si>
  <si>
    <t xml:space="preserve"> 産前産後保険料免除負担金                           △100</t>
  </si>
  <si>
    <t>児童福祉費負担金</t>
  </si>
  <si>
    <t xml:space="preserve"> 子どものための教育・保育給付交付金                21,254</t>
  </si>
  <si>
    <t xml:space="preserve"> 児童手当負担金                                    41,266</t>
  </si>
  <si>
    <t>(款) 14 国庫支出金</t>
    <phoneticPr fontId="14"/>
  </si>
  <si>
    <t>(項) 2 国庫補助金</t>
    <phoneticPr fontId="14"/>
  </si>
  <si>
    <t>総務費国庫補助金</t>
  </si>
  <si>
    <t>総務管理費補助金</t>
  </si>
  <si>
    <t xml:space="preserve"> 社会保障・税番号制度システム整備費補助金           2,472</t>
  </si>
  <si>
    <t xml:space="preserve"> マイナンバーカード交付事務費補助金                 △494</t>
  </si>
  <si>
    <t xml:space="preserve"> デジタル基盤改革支援補助金                      △32,301</t>
  </si>
  <si>
    <t>民生費国庫補助金</t>
  </si>
  <si>
    <t>社会福祉費補助金</t>
  </si>
  <si>
    <t xml:space="preserve"> 障害者地域生活支援事業補助金                         277</t>
  </si>
  <si>
    <t xml:space="preserve"> 介護保険事業補助金                                   144</t>
  </si>
  <si>
    <t>児童福祉費補助金</t>
  </si>
  <si>
    <t xml:space="preserve"> 子ども・子育て支援交付金</t>
  </si>
  <si>
    <t>衛生費国庫補助金</t>
  </si>
  <si>
    <t>保健衛生費補助金</t>
  </si>
  <si>
    <t xml:space="preserve"> 出産・子育て応援交付金                               266</t>
  </si>
  <si>
    <t xml:space="preserve"> 妊婦のための支援給付交付金                       △2,150</t>
  </si>
  <si>
    <t>土木費国庫補助金</t>
  </si>
  <si>
    <t>道路橋りょう費補助金</t>
  </si>
  <si>
    <t xml:space="preserve"> 社会資本整備総合交付金</t>
  </si>
  <si>
    <t>都市計画費補助金</t>
  </si>
  <si>
    <t xml:space="preserve"> 都市構造再編集中支援事業補助金</t>
  </si>
  <si>
    <t>住宅費補助金</t>
  </si>
  <si>
    <t xml:space="preserve"> 社会資本整備総合交付金                           △5,989</t>
  </si>
  <si>
    <t xml:space="preserve"> 空き家対策総合支援事業補助金                     △1,793</t>
  </si>
  <si>
    <t>教育費国庫補助金</t>
  </si>
  <si>
    <t>小学校費補助金</t>
  </si>
  <si>
    <t xml:space="preserve"> 特別支援教育就学奨励費補助金                       △224</t>
  </si>
  <si>
    <t xml:space="preserve"> 学校施設環境改善交付金                             5,188</t>
  </si>
  <si>
    <t xml:space="preserve"> 公立学校情報教育機器活用支援体制整備事業補助金      △19</t>
  </si>
  <si>
    <t>中学校費補助金</t>
  </si>
  <si>
    <t xml:space="preserve"> 特別支援教育就学奨励費補助金                       △260</t>
  </si>
  <si>
    <t xml:space="preserve"> 学校施設環境改善交付金                             4,277</t>
  </si>
  <si>
    <t>社会教育費補助金</t>
  </si>
  <si>
    <t xml:space="preserve"> 文化的景観保護推進事業補助金</t>
  </si>
  <si>
    <t>消防費国庫補助金</t>
  </si>
  <si>
    <t>消防費補助金</t>
  </si>
  <si>
    <t xml:space="preserve"> 地域未来交付金</t>
  </si>
  <si>
    <t>(款) 15 県支出金</t>
    <phoneticPr fontId="14"/>
  </si>
  <si>
    <t>(項) 1 県負担金</t>
    <phoneticPr fontId="14"/>
  </si>
  <si>
    <t>民生費県負担金</t>
  </si>
  <si>
    <t xml:space="preserve"> 国民健康保険基盤安定負担金                       △4,421</t>
  </si>
  <si>
    <t xml:space="preserve"> 障害者自立支援医療給付費負担金                       127</t>
  </si>
  <si>
    <t xml:space="preserve"> 後期高齢者医療保険基盤安定負担金                 △3,449</t>
  </si>
  <si>
    <t xml:space="preserve"> 産前産後保険料免除負担金                            △50</t>
  </si>
  <si>
    <t xml:space="preserve"> 子どものための教育・保育給付交付金                 8,356</t>
  </si>
  <si>
    <t xml:space="preserve"> 児童手当負担金                                  △27,749</t>
  </si>
  <si>
    <t>(項) 2 県補助金</t>
    <phoneticPr fontId="14"/>
  </si>
  <si>
    <t>総務費県補助金</t>
  </si>
  <si>
    <t xml:space="preserve"> 集落活性化支援事業補助金</t>
  </si>
  <si>
    <t>核燃料税補助金</t>
  </si>
  <si>
    <t xml:space="preserve"> 核燃料税補助金</t>
  </si>
  <si>
    <t>電源地域振興補助金</t>
  </si>
  <si>
    <t xml:space="preserve"> 電源地域振興補助金</t>
  </si>
  <si>
    <t>民生費県補助金</t>
  </si>
  <si>
    <t xml:space="preserve"> 障害者地域生活支援事業補助金</t>
  </si>
  <si>
    <t xml:space="preserve"> 施設型給付等事業費補助金                           3,381</t>
  </si>
  <si>
    <t xml:space="preserve"> 子ども医療費助成事業補助金                           881</t>
  </si>
  <si>
    <t xml:space="preserve"> ひとり親家庭等習い事支援事業補助金                 △367</t>
  </si>
  <si>
    <t xml:space="preserve"> 保育の職場づくり総合対策事業補助金               △4,867</t>
  </si>
  <si>
    <t>- 17 -</t>
    <phoneticPr fontId="14"/>
  </si>
  <si>
    <t>- 18 -</t>
    <phoneticPr fontId="14"/>
  </si>
  <si>
    <t>(款) 15 県支出金</t>
  </si>
  <si>
    <t>(項) 2 県補助金</t>
  </si>
  <si>
    <t xml:space="preserve"> 保育環境改善等事業補助金                         △1,372</t>
  </si>
  <si>
    <t xml:space="preserve"> 子ども・子育て支援交付金                             196</t>
  </si>
  <si>
    <t>衛生費県補助金</t>
  </si>
  <si>
    <t xml:space="preserve"> 健康増進事業補助金                                 △326</t>
  </si>
  <si>
    <t xml:space="preserve"> 出産・子育て応援交付金                                66</t>
  </si>
  <si>
    <t>環境衛生費補助金</t>
  </si>
  <si>
    <t xml:space="preserve"> 住宅の太陽光・蓄電池設備導入促進事業補助金</t>
  </si>
  <si>
    <t>農林水産業費県補助金</t>
  </si>
  <si>
    <t>農業費補助金</t>
  </si>
  <si>
    <t xml:space="preserve"> 経営所得安定対策推進事業補助金                      △11</t>
  </si>
  <si>
    <t xml:space="preserve"> 中山間地域等直接支払制度補助金                   △1,447</t>
  </si>
  <si>
    <t xml:space="preserve"> 多面的機能支払交付金事業補助金                     2,643</t>
  </si>
  <si>
    <t xml:space="preserve"> 中山間総合対策支援事業補助金                       △467</t>
  </si>
  <si>
    <t xml:space="preserve"> 環境保全型農業直接支援対策事業補助金               △471</t>
  </si>
  <si>
    <t>林業費補助金</t>
  </si>
  <si>
    <t xml:space="preserve"> 松くい虫被害総合対策事業補助金                      △13</t>
  </si>
  <si>
    <t xml:space="preserve"> 松くい虫被害特別対策事業補助金                      △10</t>
  </si>
  <si>
    <t xml:space="preserve"> 松くい虫被害総合対策事業（被害対策推進）補助金      △13</t>
  </si>
  <si>
    <t>水産業費補助金</t>
  </si>
  <si>
    <t xml:space="preserve"> 水域環境保全創造事業補助金</t>
  </si>
  <si>
    <t>商工費県補助金</t>
  </si>
  <si>
    <t>商工費補助金</t>
  </si>
  <si>
    <t xml:space="preserve"> 伝統工芸職人塾補助金                             △1,343</t>
  </si>
  <si>
    <t xml:space="preserve"> 多様な宿泊施設整備支援事業補助金                △10,000</t>
  </si>
  <si>
    <t>土木費県補助金</t>
  </si>
  <si>
    <t>河川費補助金</t>
  </si>
  <si>
    <t xml:space="preserve"> 地域をつなぐ河川環境づくり推進事業補助金</t>
  </si>
  <si>
    <t xml:space="preserve"> 木造住宅耐震診断促進事業補助金                     △152</t>
  </si>
  <si>
    <t xml:space="preserve"> 福井の伝統的民家活用推進事業補助金               △1,500</t>
  </si>
  <si>
    <t xml:space="preserve"> 木造住宅耐震改修促進事業補助金                   △3,797</t>
  </si>
  <si>
    <t xml:space="preserve"> 空き家対策支援事業補助金                           △371</t>
  </si>
  <si>
    <t xml:space="preserve"> ブロック塀等安全対策事業補助金                     △466</t>
  </si>
  <si>
    <t xml:space="preserve"> 住み続ける福井支援事業補助金                       △267</t>
  </si>
  <si>
    <t>教育費県補助金</t>
  </si>
  <si>
    <t xml:space="preserve"> 環境・エネルギー教育支援事業補助金                  △57</t>
  </si>
  <si>
    <t xml:space="preserve"> 学校運営支援員配置事業補助金                         127</t>
  </si>
  <si>
    <t xml:space="preserve"> ふるさとの魅力発信推進事業補助金                    △31</t>
  </si>
  <si>
    <t xml:space="preserve"> 公立学校情報機器整備補助金                         △250</t>
  </si>
  <si>
    <t xml:space="preserve"> 環境・エネルギー教育支援事業補助金                   △9</t>
  </si>
  <si>
    <t xml:space="preserve"> 学校運営支援員配置事業補助金                       △218</t>
  </si>
  <si>
    <t xml:space="preserve"> 部活動指導員配置事業補助金                         △422</t>
  </si>
  <si>
    <t xml:space="preserve"> ふるさとの魅力発信推進事業補助金                    △36</t>
  </si>
  <si>
    <t xml:space="preserve"> 地域スポーツクラブ活動体制整備事業補助金            △44</t>
  </si>
  <si>
    <t xml:space="preserve"> 公立学校情報機器整備補助金                          △34</t>
  </si>
  <si>
    <t xml:space="preserve"> 地域文化クラブ活動体制整備事業補助金                  44</t>
  </si>
  <si>
    <t xml:space="preserve"> 放課後子ども教室推進事業補助金                      △20</t>
  </si>
  <si>
    <t xml:space="preserve"> 重要文化的景観保存活用推進事業補助金                △48</t>
  </si>
  <si>
    <t>給食費補助金</t>
  </si>
  <si>
    <t xml:space="preserve"> ふくいの食育推進事業補助金</t>
  </si>
  <si>
    <t>(項) 3 委託金</t>
    <phoneticPr fontId="14"/>
  </si>
  <si>
    <t>総務費委託金</t>
  </si>
  <si>
    <t>選挙費委託金</t>
  </si>
  <si>
    <t xml:space="preserve"> 参議院議員選挙費委託金</t>
  </si>
  <si>
    <t>統計調査費委託金</t>
  </si>
  <si>
    <t xml:space="preserve"> 国勢調査委託金</t>
  </si>
  <si>
    <t>教育費委託金</t>
  </si>
  <si>
    <t>中学校費委託金</t>
  </si>
  <si>
    <t xml:space="preserve"> 地域スポーツクラブ活動体制整備事業委託金           △784</t>
  </si>
  <si>
    <t xml:space="preserve"> 地域文化クラブ活動体制整備事業委託金                 784</t>
  </si>
  <si>
    <t>(款) 16 財産収入</t>
    <phoneticPr fontId="14"/>
  </si>
  <si>
    <t>(項) 1 財産運用収入</t>
    <phoneticPr fontId="14"/>
  </si>
  <si>
    <t>利子及び配当金</t>
  </si>
  <si>
    <t xml:space="preserve"> 財政調整基金預金利子                               5,702</t>
  </si>
  <si>
    <t xml:space="preserve"> 減債基金預金利子                                     429</t>
  </si>
  <si>
    <t xml:space="preserve"> ふるさと水と土保全基金預金利子                        13</t>
  </si>
  <si>
    <t xml:space="preserve"> 二ケ用水堰管理基金預金利子                            32</t>
  </si>
  <si>
    <t>- 19 -</t>
    <phoneticPr fontId="14"/>
  </si>
  <si>
    <t>- 20 -</t>
    <phoneticPr fontId="14"/>
  </si>
  <si>
    <t>(款) 16 財産収入</t>
  </si>
  <si>
    <t>(項) 1 財産運用収入</t>
  </si>
  <si>
    <t xml:space="preserve"> 土地開発基金預金利子                                  84</t>
  </si>
  <si>
    <t xml:space="preserve"> 地域福祉基金預金利子                                 118</t>
  </si>
  <si>
    <t xml:space="preserve"> 地域活性化基金預金利子                                97</t>
  </si>
  <si>
    <t xml:space="preserve"> 地域振興基金預金利子                             △3,696</t>
  </si>
  <si>
    <t xml:space="preserve"> ふるさと再生基金預金利子                           1,410</t>
  </si>
  <si>
    <t xml:space="preserve"> 森林環境譲与税基金預金利子                            84</t>
  </si>
  <si>
    <t>基金運用収入</t>
  </si>
  <si>
    <t xml:space="preserve"> 地域振興基金運用収入                              31,890</t>
  </si>
  <si>
    <t xml:space="preserve"> 財政調整基金運用収入                                 212</t>
  </si>
  <si>
    <t>(項) 2 財産売払収入</t>
    <phoneticPr fontId="14"/>
  </si>
  <si>
    <t>不動産売払収入</t>
  </si>
  <si>
    <t>土地売払代金</t>
  </si>
  <si>
    <t xml:space="preserve"> 土地売払代金</t>
  </si>
  <si>
    <t>(款) 17 寄附金</t>
    <phoneticPr fontId="14"/>
  </si>
  <si>
    <t>(項) 1 寄附金</t>
    <phoneticPr fontId="14"/>
  </si>
  <si>
    <t>衛生費寄附金</t>
  </si>
  <si>
    <t xml:space="preserve"> 健康増進対策指定寄附金</t>
  </si>
  <si>
    <t>(款) 18 繰入金</t>
  </si>
  <si>
    <t>(項) 2 基金繰入金</t>
  </si>
  <si>
    <t>財政調整基金繰入金</t>
  </si>
  <si>
    <t xml:space="preserve"> 財政調整基金繰入金</t>
  </si>
  <si>
    <t>地域振興基金繰入金</t>
  </si>
  <si>
    <t xml:space="preserve"> 地域振興基金繰入金</t>
  </si>
  <si>
    <t>森林環境譲与税基金繰</t>
  </si>
  <si>
    <t xml:space="preserve"> 森林環境譲与税基金繰入金</t>
  </si>
  <si>
    <t>入金</t>
  </si>
  <si>
    <t>減債基金繰入金</t>
  </si>
  <si>
    <t xml:space="preserve"> 減債基金繰入金</t>
  </si>
  <si>
    <t>地域福祉基金繰入金</t>
  </si>
  <si>
    <t xml:space="preserve"> 地域福祉基金繰入金</t>
  </si>
  <si>
    <t>(款) 19 繰越金</t>
    <phoneticPr fontId="14"/>
  </si>
  <si>
    <t>(項) 1 繰越金</t>
    <phoneticPr fontId="14"/>
  </si>
  <si>
    <t>繰越金</t>
  </si>
  <si>
    <t xml:space="preserve"> 前年度繰越金</t>
  </si>
  <si>
    <t>(款) 20 諸収入</t>
    <phoneticPr fontId="14"/>
  </si>
  <si>
    <t>(項) 1 延滞金、加算金及び過料</t>
    <phoneticPr fontId="14"/>
  </si>
  <si>
    <t>延滞金</t>
  </si>
  <si>
    <t xml:space="preserve"> 延滞金</t>
  </si>
  <si>
    <t>- 21 -</t>
    <phoneticPr fontId="14"/>
  </si>
  <si>
    <t>- 22 -</t>
    <phoneticPr fontId="14"/>
  </si>
  <si>
    <t>(款) 20 諸収入</t>
  </si>
  <si>
    <t>(項) 5 雑入</t>
  </si>
  <si>
    <t>町有自動車損害共済金</t>
  </si>
  <si>
    <t xml:space="preserve"> 町有自動車損害共済金</t>
  </si>
  <si>
    <t>雑入</t>
  </si>
  <si>
    <t xml:space="preserve"> がん検診等負担金                                   △380</t>
  </si>
  <si>
    <t xml:space="preserve"> 後期高齢者健診事業補助金                         △2,000</t>
  </si>
  <si>
    <t xml:space="preserve"> コミュニティ助成事業助成金                         △225</t>
  </si>
  <si>
    <t xml:space="preserve"> 後期高齢者医療制度特別対策補助金                       7</t>
  </si>
  <si>
    <t xml:space="preserve"> 後期高齢者保健事業委託料                         △5,800</t>
  </si>
  <si>
    <t xml:space="preserve"> 鯖江広域衛生施設組合財政調整基金清算金           △1,618</t>
  </si>
  <si>
    <t xml:space="preserve"> Ｂ＆Ｇ地域海洋センター修繕助成金                 △1,000</t>
  </si>
  <si>
    <t xml:space="preserve"> Ｂ＆Ｇ地域海洋センター備品購入助成金               △263</t>
  </si>
  <si>
    <t xml:space="preserve"> 経済活動助成事業助成金                               921</t>
  </si>
  <si>
    <t>町有建物災害共済金</t>
  </si>
  <si>
    <t xml:space="preserve"> 町有建物災害共済金</t>
  </si>
  <si>
    <t>(款) 21 町債</t>
    <phoneticPr fontId="14"/>
  </si>
  <si>
    <t>(項) 1 町債</t>
    <phoneticPr fontId="14"/>
  </si>
  <si>
    <t>総務債</t>
  </si>
  <si>
    <t>総務管理債</t>
  </si>
  <si>
    <t xml:space="preserve"> 集会施設等改修事業債（公共施設等適正管理債）       △200</t>
  </si>
  <si>
    <t xml:space="preserve"> 過疎地域持続的発展特別事業債（公共交通）             500</t>
  </si>
  <si>
    <t xml:space="preserve"> 防犯灯改修事業債（脱炭素化推進事業債）             △300</t>
  </si>
  <si>
    <t xml:space="preserve"> 町有施設解体事業債（公共施設等適正管理債）        31,300</t>
  </si>
  <si>
    <t>民生債</t>
  </si>
  <si>
    <t>社会福祉債</t>
  </si>
  <si>
    <t xml:space="preserve"> デイサービスセンター改修事業債（脱炭素化推進事業債）</t>
  </si>
  <si>
    <t xml:space="preserve">                                                    △100</t>
  </si>
  <si>
    <t xml:space="preserve"> 越前地域福祉センター改修事業債（脱炭素化推進事業債）</t>
  </si>
  <si>
    <t xml:space="preserve">                                                  △1,000</t>
  </si>
  <si>
    <t xml:space="preserve"> 老人福祉施設解体事業債（公共施設等適正管理債）    34,800</t>
  </si>
  <si>
    <t>児童福祉債</t>
  </si>
  <si>
    <t xml:space="preserve"> こどもの遊び場整備事業債（こども・子育て支援事業債）</t>
  </si>
  <si>
    <t>農林水産業債</t>
  </si>
  <si>
    <t>農業債</t>
  </si>
  <si>
    <t xml:space="preserve"> 土地改良事業債（緊急自然災害防止債）                 100</t>
  </si>
  <si>
    <t xml:space="preserve"> 基幹水利施設ストックマネジメント事業債（公共事業等債）</t>
  </si>
  <si>
    <t xml:space="preserve">                                                 △12,100</t>
  </si>
  <si>
    <t xml:space="preserve"> 基幹水利施設ストックマネジメント事業債（一般補助施設事業</t>
  </si>
  <si>
    <t xml:space="preserve"> 債）                                              12,000</t>
  </si>
  <si>
    <t>水産業債</t>
  </si>
  <si>
    <t xml:space="preserve"> 過疎地域持続的発展特別事業債（水産振興）</t>
  </si>
  <si>
    <t>商工債</t>
  </si>
  <si>
    <t xml:space="preserve"> 悠久ロマンの杜改修事業債（辺地債）               △1,300</t>
  </si>
  <si>
    <t xml:space="preserve"> 観光施設改修事業債（公共施設等適正管理債）       △4,800</t>
  </si>
  <si>
    <t xml:space="preserve"> 観光施設改修事業債（過疎債）                      12,300</t>
  </si>
  <si>
    <t>土木債</t>
  </si>
  <si>
    <t>道路橋りょう債</t>
  </si>
  <si>
    <t xml:space="preserve"> 町単独道路改良事業債（辺地債）                     △500</t>
  </si>
  <si>
    <t xml:space="preserve"> 道路維持補修事業債（公共施設等適正管理債）         △100</t>
  </si>
  <si>
    <t xml:space="preserve"> 社会資本整備総合交付金事業債（防災減災・国土強靭化対策債)</t>
    <phoneticPr fontId="1"/>
  </si>
  <si>
    <t xml:space="preserve"> 　                                                37,300</t>
    <phoneticPr fontId="1"/>
  </si>
  <si>
    <t>河川債</t>
  </si>
  <si>
    <t xml:space="preserve"> 河川改修事業債（緊急自然災害防止債）               2,000</t>
  </si>
  <si>
    <t xml:space="preserve"> 緊急浚渫推進事業債                                 1,300</t>
  </si>
  <si>
    <t>教育債</t>
  </si>
  <si>
    <t>社会教育債</t>
  </si>
  <si>
    <t xml:space="preserve"> 過疎地域持続的発展特別事業債（地域文学）           △200</t>
  </si>
  <si>
    <t xml:space="preserve"> 社会教育施設整備事業債（脱炭素化推進事業債）     △1,900</t>
  </si>
  <si>
    <t>保健体育債</t>
  </si>
  <si>
    <t xml:space="preserve"> 体育施設整備事業債（公共施設等適正管理債）         △900</t>
  </si>
  <si>
    <t xml:space="preserve"> Ｂ＆Ｇ地域海洋センター改修事業債（脱炭素化推進事業債）</t>
  </si>
  <si>
    <t xml:space="preserve">                                                    △500</t>
  </si>
  <si>
    <t>小学校債</t>
  </si>
  <si>
    <t xml:space="preserve"> 小学校施設環境改善交付金事業債（学校施設債）</t>
  </si>
  <si>
    <t>中学校債</t>
  </si>
  <si>
    <t xml:space="preserve"> 中学校施設環境改善交付金事業債（学校施設債）</t>
  </si>
  <si>
    <t>消防債</t>
  </si>
  <si>
    <t xml:space="preserve"> 消防防災施設設備整備事業債（緊急防災・減災債）     △600</t>
  </si>
  <si>
    <t xml:space="preserve"> 防災行政無線整備事業債（緊急防災・減災債）         △400</t>
  </si>
  <si>
    <t xml:space="preserve"> 防災行政無線整備事業債（防災対策債）               △100</t>
  </si>
  <si>
    <t>- 23 -</t>
    <phoneticPr fontId="14"/>
  </si>
  <si>
    <t>- 24 -</t>
    <phoneticPr fontId="14"/>
  </si>
  <si>
    <t>３　歳出</t>
  </si>
  <si>
    <t>(款) 1 議会費</t>
    <phoneticPr fontId="14"/>
  </si>
  <si>
    <t>(項) 1 議会費</t>
    <phoneticPr fontId="14"/>
  </si>
  <si>
    <t>(単位 千円)</t>
  </si>
  <si>
    <t>補  正  額  の  財  源  内  訳</t>
    <phoneticPr fontId="14"/>
  </si>
  <si>
    <t>特    定    財    源</t>
  </si>
  <si>
    <t>一般</t>
  </si>
  <si>
    <t>区分</t>
    <phoneticPr fontId="2"/>
  </si>
  <si>
    <t>金額</t>
    <phoneticPr fontId="2"/>
  </si>
  <si>
    <t>説明</t>
    <phoneticPr fontId="2"/>
  </si>
  <si>
    <t>議会費</t>
  </si>
  <si>
    <t>職員手当等</t>
  </si>
  <si>
    <t xml:space="preserve"> 議員期末手当</t>
  </si>
  <si>
    <t>旅費</t>
  </si>
  <si>
    <t xml:space="preserve"> 費用弁償                       △1,074</t>
  </si>
  <si>
    <t xml:space="preserve"> 特別旅費                          △55</t>
  </si>
  <si>
    <t>需用費</t>
  </si>
  <si>
    <t xml:space="preserve"> 印刷製本費</t>
  </si>
  <si>
    <t>(款) 2 総務費</t>
    <phoneticPr fontId="14"/>
  </si>
  <si>
    <t>(項) 1 総務管理費</t>
    <phoneticPr fontId="14"/>
  </si>
  <si>
    <t>一般管理費</t>
  </si>
  <si>
    <t xml:space="preserve"> 特別旅費</t>
  </si>
  <si>
    <t>負担金補助</t>
  </si>
  <si>
    <t xml:space="preserve"> 福井県町村会負担金</t>
  </si>
  <si>
    <t>及び交付金</t>
  </si>
  <si>
    <t>文書広報費</t>
  </si>
  <si>
    <t>会計管理費</t>
  </si>
  <si>
    <t>役務費</t>
  </si>
  <si>
    <t xml:space="preserve"> 手数料</t>
  </si>
  <si>
    <t>財産管理費</t>
  </si>
  <si>
    <t>委託料</t>
  </si>
  <si>
    <t xml:space="preserve"> 町有施設解体工事設計監理委託料   △543</t>
  </si>
  <si>
    <t xml:space="preserve"> 特殊建築物定期調査委託料         △105</t>
  </si>
  <si>
    <t xml:space="preserve"> 除草・剪定委託料                 △191</t>
  </si>
  <si>
    <t xml:space="preserve"> 電気保安委託料                    △48</t>
  </si>
  <si>
    <t xml:space="preserve"> 消雪装置等保守管理委託料          △55</t>
  </si>
  <si>
    <t xml:space="preserve"> 消防設備点検委託料                △57</t>
  </si>
  <si>
    <t xml:space="preserve"> 庁舎管理委託料                   △148</t>
  </si>
  <si>
    <t>企画費</t>
  </si>
  <si>
    <t xml:space="preserve"> 修繕料</t>
  </si>
  <si>
    <t xml:space="preserve"> デマンドタクシー運行委託料     △2,999</t>
  </si>
  <si>
    <t xml:space="preserve"> 総合振興計画策定委託料         △1,246</t>
  </si>
  <si>
    <t>使用料及び</t>
  </si>
  <si>
    <t xml:space="preserve"> ガバメントクラウド等使用料</t>
  </si>
  <si>
    <t>賃借料</t>
  </si>
  <si>
    <t>工事請負費</t>
  </si>
  <si>
    <t xml:space="preserve"> 町境看板撤去工事</t>
  </si>
  <si>
    <t xml:space="preserve"> 丹南広域組合負担金            △25,995</t>
  </si>
  <si>
    <t xml:space="preserve"> 生活交通路線維持支援補助金     △7,000</t>
  </si>
  <si>
    <t xml:space="preserve"> 集落活性化事業補助金             △400</t>
  </si>
  <si>
    <t xml:space="preserve"> 若者まちづくり活動補助金       △1,000</t>
  </si>
  <si>
    <t xml:space="preserve"> 路線バス利用促進負担金         △1,000</t>
  </si>
  <si>
    <t xml:space="preserve"> 通学支援補助金                 △3,500</t>
  </si>
  <si>
    <t>積立金</t>
  </si>
  <si>
    <t xml:space="preserve"> 地域活性化基金積立金</t>
  </si>
  <si>
    <t>繰出金</t>
  </si>
  <si>
    <t xml:space="preserve"> 温泉事業特別会計繰出金</t>
  </si>
  <si>
    <t>自治振興費</t>
  </si>
  <si>
    <t xml:space="preserve"> 地域交流施設活用支援委託料</t>
  </si>
  <si>
    <t>安全・安心</t>
  </si>
  <si>
    <t>な町づくり</t>
  </si>
  <si>
    <t>費</t>
  </si>
  <si>
    <t>(項) 2 徴税費</t>
    <phoneticPr fontId="14"/>
  </si>
  <si>
    <t>税務総務費</t>
  </si>
  <si>
    <t xml:space="preserve"> 固定資産管理システム土地・家屋異動更新</t>
  </si>
  <si>
    <t xml:space="preserve"> 委託料</t>
  </si>
  <si>
    <t xml:space="preserve"> 地方税共同機構負担金              △76</t>
  </si>
  <si>
    <t xml:space="preserve"> 固定資産評価センター研修会受講料   △4</t>
  </si>
  <si>
    <t>賦課徴収費</t>
  </si>
  <si>
    <t xml:space="preserve"> 公図異動修正委託料                △52</t>
  </si>
  <si>
    <t xml:space="preserve"> 土地・家屋登記情報連携業務委託料  △88</t>
  </si>
  <si>
    <t xml:space="preserve"> 税滞納管理システム標準化対応業務委託料</t>
  </si>
  <si>
    <t xml:space="preserve">                                  △968</t>
  </si>
  <si>
    <t>- 25 -</t>
    <phoneticPr fontId="14"/>
  </si>
  <si>
    <t>- 26 -</t>
    <phoneticPr fontId="14"/>
  </si>
  <si>
    <t>(款) 2 総務費</t>
  </si>
  <si>
    <t>(項) 2 徴税費</t>
  </si>
  <si>
    <t xml:space="preserve"> 住民税課税支援システム標準化対応業務委</t>
  </si>
  <si>
    <t xml:space="preserve"> 託料                           △1,573</t>
  </si>
  <si>
    <t>備品購入費</t>
  </si>
  <si>
    <t xml:space="preserve"> 住民税課税支援システム標準化対応用備品</t>
  </si>
  <si>
    <t xml:space="preserve">                                △1,268</t>
  </si>
  <si>
    <t xml:space="preserve"> 土地・家屋登記情報連携サーバー購入費</t>
  </si>
  <si>
    <t xml:space="preserve">                                  △490</t>
  </si>
  <si>
    <t>(項) 3 戸籍住民基本台帳費</t>
    <phoneticPr fontId="14"/>
  </si>
  <si>
    <t>戸籍住民基</t>
  </si>
  <si>
    <t>報酬</t>
  </si>
  <si>
    <t xml:space="preserve"> 会計年度任用職員報酬</t>
  </si>
  <si>
    <t>本台帳費</t>
  </si>
  <si>
    <t xml:space="preserve"> 会計年度任用職員期末手当等</t>
  </si>
  <si>
    <t>共済費</t>
  </si>
  <si>
    <t xml:space="preserve"> 会計年度任用職員共済組合負担金    △93</t>
  </si>
  <si>
    <t xml:space="preserve"> 会計年度任用職員社会保険料       △167</t>
  </si>
  <si>
    <t xml:space="preserve"> 特別旅費                         △100</t>
  </si>
  <si>
    <t xml:space="preserve"> 会計年度任用職員費用弁償          △81</t>
  </si>
  <si>
    <t xml:space="preserve"> 消耗品費                         △366</t>
  </si>
  <si>
    <t xml:space="preserve"> 印刷製本費                       △128</t>
  </si>
  <si>
    <t xml:space="preserve"> 通信運搬費</t>
  </si>
  <si>
    <t xml:space="preserve"> 戸籍総合システム標準化対応業務委託料</t>
  </si>
  <si>
    <t xml:space="preserve">                                △1,518</t>
  </si>
  <si>
    <t xml:space="preserve"> 戸籍電算システム改修委託料       1,545</t>
  </si>
  <si>
    <t xml:space="preserve"> 住基ネット機器賃借料           △1,959</t>
  </si>
  <si>
    <t xml:space="preserve"> データセンター利用料             △165</t>
  </si>
  <si>
    <t>(項) 4 選挙費</t>
  </si>
  <si>
    <t>参議院議員</t>
  </si>
  <si>
    <t xml:space="preserve"> 時間外勤務手当</t>
  </si>
  <si>
    <t>選挙費</t>
  </si>
  <si>
    <t xml:space="preserve"> 消耗品費</t>
  </si>
  <si>
    <t xml:space="preserve"> ポスター掲示場等設置撤去委託料</t>
  </si>
  <si>
    <t>(項) 5 統計調査費</t>
    <phoneticPr fontId="14"/>
  </si>
  <si>
    <t>国勢調査費</t>
  </si>
  <si>
    <t xml:space="preserve"> 通信運搬費                       △145</t>
  </si>
  <si>
    <t xml:space="preserve"> 手数料                            △20</t>
  </si>
  <si>
    <t xml:space="preserve"> 調査区要図作成委託料</t>
  </si>
  <si>
    <t>(款) 3 民生費</t>
    <phoneticPr fontId="14"/>
  </si>
  <si>
    <t>(項) 1 社会福祉費</t>
    <phoneticPr fontId="14"/>
  </si>
  <si>
    <t>社会福祉総</t>
  </si>
  <si>
    <t>務費</t>
  </si>
  <si>
    <t xml:space="preserve"> 地域福祉計画策定委託料           △360</t>
  </si>
  <si>
    <t xml:space="preserve"> 障害者計画策定委託料             △195</t>
  </si>
  <si>
    <t xml:space="preserve"> 障害者給付認定審査会負担金</t>
  </si>
  <si>
    <t>扶助費</t>
  </si>
  <si>
    <t xml:space="preserve"> 障害者自立支援医療給付費           508</t>
  </si>
  <si>
    <t>- 27 -</t>
    <phoneticPr fontId="14"/>
  </si>
  <si>
    <t>- 28 -</t>
    <phoneticPr fontId="14"/>
  </si>
  <si>
    <t>(款) 3 民生費</t>
  </si>
  <si>
    <t>(項) 1 社会福祉費</t>
  </si>
  <si>
    <t xml:space="preserve"> 地域生活支援サービス費             853</t>
  </si>
  <si>
    <t xml:space="preserve"> 地域福祉基金積立金</t>
  </si>
  <si>
    <t xml:space="preserve"> 国民健康保険事業特別会計繰出金</t>
  </si>
  <si>
    <t>老人福祉費</t>
  </si>
  <si>
    <t xml:space="preserve"> 介護保険事業特別会計繰出金</t>
  </si>
  <si>
    <t>後期高齢者</t>
  </si>
  <si>
    <t xml:space="preserve"> 後期高齢者医療広域連合負担金</t>
  </si>
  <si>
    <t>医療事業費</t>
  </si>
  <si>
    <t xml:space="preserve"> 後期高齢者医療事業特別会計繰出金</t>
  </si>
  <si>
    <t>社会福祉施</t>
  </si>
  <si>
    <t>設費</t>
  </si>
  <si>
    <t>(項) 2 児童福祉費</t>
    <phoneticPr fontId="14"/>
  </si>
  <si>
    <t>児童福祉総</t>
  </si>
  <si>
    <t xml:space="preserve"> 会計年度任用職員共済組合負担金    △17</t>
  </si>
  <si>
    <t xml:space="preserve"> 会計年度任用職員社会保険料        △14</t>
  </si>
  <si>
    <t>報償費</t>
  </si>
  <si>
    <t xml:space="preserve"> 出産育児祝金                   △1,000</t>
  </si>
  <si>
    <t xml:space="preserve"> 結婚祝品                         △100</t>
  </si>
  <si>
    <t xml:space="preserve"> 会計年度任用職員費用弁償</t>
  </si>
  <si>
    <t xml:space="preserve"> 地域組織活動費補助金</t>
  </si>
  <si>
    <t xml:space="preserve"> 子ども医療費</t>
  </si>
  <si>
    <t>償還金利子</t>
  </si>
  <si>
    <t xml:space="preserve"> 子ども・子育て支援事業費補助金返還金</t>
  </si>
  <si>
    <t>及び割引料</t>
  </si>
  <si>
    <t>母子父子福</t>
  </si>
  <si>
    <t xml:space="preserve"> ひとり親家庭等習い事支援事業補助金</t>
  </si>
  <si>
    <t>祉費</t>
  </si>
  <si>
    <t>保育所費</t>
  </si>
  <si>
    <t xml:space="preserve"> 会計年度任用職員共済組合負担金   △380</t>
  </si>
  <si>
    <t xml:space="preserve"> 会計年度任用職員社会保険料     △1,103</t>
  </si>
  <si>
    <t xml:space="preserve"> あさひ保育所指定管理委託料      29,000</t>
  </si>
  <si>
    <t xml:space="preserve"> 私立保育所運営委託料            13,324</t>
  </si>
  <si>
    <t xml:space="preserve"> 延長保育促進事業費補助金           175</t>
  </si>
  <si>
    <t xml:space="preserve"> 認定こども園運営負担金          39,084</t>
  </si>
  <si>
    <t xml:space="preserve"> 保育の職場づくり総合対策事業補助金</t>
  </si>
  <si>
    <t xml:space="preserve">                                △6,276</t>
  </si>
  <si>
    <t xml:space="preserve"> 保育環境改善等事業補助金       △2,058</t>
  </si>
  <si>
    <t>児童館費</t>
  </si>
  <si>
    <t xml:space="preserve"> 会計年度任用職員共済組合負担金    △28</t>
  </si>
  <si>
    <t xml:space="preserve"> 会計年度任用職員社会保険料       △248</t>
  </si>
  <si>
    <t xml:space="preserve"> 燃料費                             131</t>
  </si>
  <si>
    <t xml:space="preserve"> 光熱水費                           245</t>
  </si>
  <si>
    <t xml:space="preserve"> 放課後児童クラブ委託料</t>
  </si>
  <si>
    <t xml:space="preserve"> 放課後児童クラブ用備品</t>
  </si>
  <si>
    <t>子育て支援</t>
  </si>
  <si>
    <t>センター費</t>
  </si>
  <si>
    <t xml:space="preserve"> 朝日子育て支援センター指定管理委託料</t>
  </si>
  <si>
    <t xml:space="preserve">                                     25</t>
  </si>
  <si>
    <t xml:space="preserve"> 織田子育て支援センター指定管理委託料</t>
  </si>
  <si>
    <t xml:space="preserve"> 子育て支援センター事業補助金</t>
  </si>
  <si>
    <t>- 29 -</t>
    <phoneticPr fontId="14"/>
  </si>
  <si>
    <t>- 30 -</t>
    <phoneticPr fontId="14"/>
  </si>
  <si>
    <t>(項) 2 児童福祉費</t>
  </si>
  <si>
    <t>児童措置費</t>
  </si>
  <si>
    <t>(款) 4 衛生費</t>
    <phoneticPr fontId="14"/>
  </si>
  <si>
    <t>(項) 1 保健衛生費</t>
    <phoneticPr fontId="14"/>
  </si>
  <si>
    <t>保健衛生総</t>
  </si>
  <si>
    <t xml:space="preserve"> 動物死体火葬処理委託料</t>
  </si>
  <si>
    <t>予防費</t>
  </si>
  <si>
    <t xml:space="preserve"> 食生活改善推進員謝礼</t>
  </si>
  <si>
    <t xml:space="preserve"> 高齢者予防接種委託料           △1,950</t>
  </si>
  <si>
    <t xml:space="preserve"> がん検診等委託料               △1,000</t>
  </si>
  <si>
    <t xml:space="preserve"> 一般健診委託料                   △270</t>
  </si>
  <si>
    <t xml:space="preserve"> 肝炎検査委託料                   △110</t>
  </si>
  <si>
    <t xml:space="preserve"> 後期高齢者健診委託料           △2,000</t>
  </si>
  <si>
    <t xml:space="preserve"> 歯科検診委託料                   △220</t>
  </si>
  <si>
    <t>母子衛生費</t>
  </si>
  <si>
    <t xml:space="preserve"> 会計年度任用職員共済組合負担金   △178</t>
  </si>
  <si>
    <t xml:space="preserve"> 会計年度任用職員社会保険料       △319</t>
  </si>
  <si>
    <t xml:space="preserve"> 妊婦・乳児一般健診委託料       △2,470</t>
  </si>
  <si>
    <t xml:space="preserve"> 産後ケア事業委託料                 526</t>
  </si>
  <si>
    <t xml:space="preserve"> デジタル地域通貨運用委託料       △500</t>
  </si>
  <si>
    <t xml:space="preserve"> 特定不妊治療費助成事業補助金（少子化対</t>
  </si>
  <si>
    <t xml:space="preserve"> 策）</t>
  </si>
  <si>
    <t xml:space="preserve"> 出産・子育て応援給付金</t>
  </si>
  <si>
    <t xml:space="preserve"> 母子保健衛生費国庫補助金返還金</t>
  </si>
  <si>
    <t>環境衛生費</t>
  </si>
  <si>
    <t xml:space="preserve"> 鯖江広域衛生施設組合負担金         357</t>
  </si>
  <si>
    <t xml:space="preserve"> 住宅の太陽光・蓄電池設備導入促進事業補</t>
  </si>
  <si>
    <t xml:space="preserve"> 助金                           △1,885</t>
  </si>
  <si>
    <t>(項) 2 清掃費</t>
    <phoneticPr fontId="14"/>
  </si>
  <si>
    <t>塵芥処理費</t>
  </si>
  <si>
    <t xml:space="preserve"> ごみステーション設置事業補助金</t>
  </si>
  <si>
    <t>(項) 3 上水道費</t>
    <phoneticPr fontId="14"/>
  </si>
  <si>
    <t>上水道費</t>
  </si>
  <si>
    <t xml:space="preserve"> 水道事業会計負担金（上水道事業）</t>
  </si>
  <si>
    <t>(項) 4 簡易水道費</t>
    <phoneticPr fontId="14"/>
  </si>
  <si>
    <t>簡易水道費</t>
  </si>
  <si>
    <t xml:space="preserve"> 水道事業会計負担金（簡易水道事業）</t>
  </si>
  <si>
    <t>- 31 -</t>
    <phoneticPr fontId="14"/>
  </si>
  <si>
    <t>- 32 -</t>
    <phoneticPr fontId="14"/>
  </si>
  <si>
    <t>(款) 5 労働費</t>
  </si>
  <si>
    <t>(項) 1 労働諸費</t>
  </si>
  <si>
    <t>労働諸費</t>
  </si>
  <si>
    <t xml:space="preserve"> 研修会講師謝礼</t>
  </si>
  <si>
    <t xml:space="preserve"> 駐車場使用料</t>
  </si>
  <si>
    <t>(款) 6 農林水産業費</t>
    <phoneticPr fontId="14"/>
  </si>
  <si>
    <t>(項) 1 農業費</t>
    <phoneticPr fontId="14"/>
  </si>
  <si>
    <t>農業委員会</t>
  </si>
  <si>
    <t xml:space="preserve"> 費用弁償</t>
  </si>
  <si>
    <t>農業振興費</t>
  </si>
  <si>
    <t xml:space="preserve"> 越前町農業総合指導推進協議会負担金</t>
  </si>
  <si>
    <t xml:space="preserve">                                   △10</t>
  </si>
  <si>
    <t xml:space="preserve"> 野菜生産価格安定事業負担金       △160</t>
  </si>
  <si>
    <t xml:space="preserve"> 中山間地域等直接支払制度補助金 △1,933</t>
  </si>
  <si>
    <t xml:space="preserve"> 多面的機能支払交付金事業補助金   3,525</t>
  </si>
  <si>
    <t xml:space="preserve"> 中山間総合対策支援事業補助金     △682</t>
  </si>
  <si>
    <t xml:space="preserve"> 環境保全型農業直接支援対策事業補助金</t>
  </si>
  <si>
    <t xml:space="preserve">                                  △606</t>
  </si>
  <si>
    <t>農地費</t>
  </si>
  <si>
    <t xml:space="preserve"> 和田川南部排水機場維持管理協力員謝礼</t>
  </si>
  <si>
    <t xml:space="preserve"> 光熱水費</t>
  </si>
  <si>
    <t xml:space="preserve"> 農林補助版積算システム使用料</t>
  </si>
  <si>
    <t xml:space="preserve"> 下水道事業会計負担金（農業集落排水事業)</t>
    <phoneticPr fontId="1"/>
  </si>
  <si>
    <t xml:space="preserve"> 県営農村活性化住環境整備事業補助金返還</t>
  </si>
  <si>
    <t xml:space="preserve"> 金</t>
  </si>
  <si>
    <t xml:space="preserve"> ふるさと水と土保全基金積立金</t>
  </si>
  <si>
    <t>農業施設費</t>
  </si>
  <si>
    <t xml:space="preserve"> 農業施設用地借上料</t>
  </si>
  <si>
    <t>(項) 2 林業費</t>
    <phoneticPr fontId="14"/>
  </si>
  <si>
    <t>林業振興費</t>
  </si>
  <si>
    <t xml:space="preserve"> 松くい虫被害総合対策事業委託料    △18</t>
  </si>
  <si>
    <t xml:space="preserve"> 松くい虫被害特別対策事業委託料    △23</t>
  </si>
  <si>
    <t xml:space="preserve"> 松くい虫被害総合対策事業（被害対策推進)</t>
    <phoneticPr fontId="1"/>
  </si>
  <si>
    <t xml:space="preserve"> 委託料　                          △25</t>
    <phoneticPr fontId="1"/>
  </si>
  <si>
    <t xml:space="preserve"> 下刈委託料                        △20</t>
  </si>
  <si>
    <t xml:space="preserve"> 森林整備地域活動支援事業補助金 △1,000</t>
  </si>
  <si>
    <t xml:space="preserve"> 森林・山村多面的機能発揮対策負担金</t>
  </si>
  <si>
    <t xml:space="preserve">                                  △280</t>
  </si>
  <si>
    <t xml:space="preserve"> 森林環境譲与税基金積立金</t>
  </si>
  <si>
    <t>林業構造改</t>
  </si>
  <si>
    <t>善費</t>
  </si>
  <si>
    <t xml:space="preserve"> 林道施設管理委託料</t>
  </si>
  <si>
    <t>町有林管理</t>
  </si>
  <si>
    <t xml:space="preserve"> 損害保険料</t>
  </si>
  <si>
    <t>- 33 -</t>
    <phoneticPr fontId="14"/>
  </si>
  <si>
    <t>- 34 -</t>
    <phoneticPr fontId="14"/>
  </si>
  <si>
    <t>(款) 6 農林水産業費</t>
  </si>
  <si>
    <t>(項) 3 水産業費</t>
  </si>
  <si>
    <t>水産業振興</t>
  </si>
  <si>
    <t xml:space="preserve"> 海底耕耘委託料</t>
  </si>
  <si>
    <t xml:space="preserve"> 海底耕耘確認船借上料</t>
  </si>
  <si>
    <t xml:space="preserve"> 福井県新規漁業就業者支援協議会負担金</t>
  </si>
  <si>
    <t>漁業集落環</t>
  </si>
  <si>
    <t xml:space="preserve"> 下水道事業会計負担金（漁業集落排水事業)</t>
    <phoneticPr fontId="1"/>
  </si>
  <si>
    <t>境整備費</t>
  </si>
  <si>
    <t>(款) 7 商工費</t>
    <phoneticPr fontId="14"/>
  </si>
  <si>
    <t>(項) 1 商工費</t>
    <phoneticPr fontId="14"/>
  </si>
  <si>
    <t>商工業振興</t>
  </si>
  <si>
    <t xml:space="preserve"> 費用弁償                          △97</t>
  </si>
  <si>
    <t xml:space="preserve"> 特別旅費                         △152</t>
  </si>
  <si>
    <t xml:space="preserve"> 除草・剪定委託料</t>
  </si>
  <si>
    <t xml:space="preserve"> 伝統工芸職人塾補助金           △2,687</t>
  </si>
  <si>
    <t xml:space="preserve"> 創業支援対策事業利子補給金        △50</t>
  </si>
  <si>
    <t xml:space="preserve"> 商工業育成資金利子補給金          △90</t>
  </si>
  <si>
    <t>観光費</t>
  </si>
  <si>
    <t xml:space="preserve"> 出演者謝礼</t>
  </si>
  <si>
    <t xml:space="preserve"> 費用弁償                          △36</t>
  </si>
  <si>
    <t xml:space="preserve"> 特別旅費                         △277</t>
  </si>
  <si>
    <t xml:space="preserve"> 観光入込調査委託料</t>
  </si>
  <si>
    <t xml:space="preserve"> 会場借上料                       △100</t>
  </si>
  <si>
    <t xml:space="preserve"> 駐車場使用料                      △40</t>
  </si>
  <si>
    <t xml:space="preserve"> 福井県観光連盟負担金              △22</t>
  </si>
  <si>
    <t xml:space="preserve"> 新幹線二次交通等整備支援事業負担金</t>
  </si>
  <si>
    <t xml:space="preserve">                                  △150</t>
  </si>
  <si>
    <t xml:space="preserve"> 越前町観光連盟補助金             △500</t>
  </si>
  <si>
    <t xml:space="preserve"> 多様な宿泊施設整備支援事業補助金</t>
  </si>
  <si>
    <t xml:space="preserve">                               △20,000</t>
  </si>
  <si>
    <t>観光施設費</t>
  </si>
  <si>
    <t xml:space="preserve"> 消耗品費                          △70</t>
  </si>
  <si>
    <t xml:space="preserve"> 光熱水費                          △20</t>
  </si>
  <si>
    <t xml:space="preserve"> 泰澄の杜温泉給湯施設保守点検委託料</t>
  </si>
  <si>
    <t xml:space="preserve">                                  △145</t>
  </si>
  <si>
    <t xml:space="preserve"> 除草・剪定委託料                  △46</t>
  </si>
  <si>
    <t xml:space="preserve"> 樹木伐採業務委託料                △38</t>
  </si>
  <si>
    <t xml:space="preserve"> 浄化槽点検清掃委託料              △79</t>
  </si>
  <si>
    <t xml:space="preserve"> 観光施設解体工事設計監理委託料    △99</t>
  </si>
  <si>
    <t xml:space="preserve"> 観光施設改修工事監理委託料       △339</t>
  </si>
  <si>
    <t xml:space="preserve"> 道の駅「パークイン丹生ヶ丘」管理用備品</t>
  </si>
  <si>
    <t xml:space="preserve">                                  △200</t>
  </si>
  <si>
    <t xml:space="preserve"> 泰澄の杜管理用備品               △700</t>
  </si>
  <si>
    <t>管理公社費</t>
  </si>
  <si>
    <t xml:space="preserve"> 特殊建築物定期調査委託料         △440</t>
  </si>
  <si>
    <t xml:space="preserve"> 観光施設解体工事設計監理委託料    △75</t>
  </si>
  <si>
    <t xml:space="preserve"> 観光施設管理用備品</t>
  </si>
  <si>
    <t>- 35 -</t>
    <phoneticPr fontId="14"/>
  </si>
  <si>
    <t>- 36 -</t>
    <phoneticPr fontId="14"/>
  </si>
  <si>
    <t>(款) 8 土木費</t>
  </si>
  <si>
    <t>(項) 1 土木管理費</t>
  </si>
  <si>
    <t>土木総務費</t>
  </si>
  <si>
    <t xml:space="preserve"> 食糧費</t>
  </si>
  <si>
    <t xml:space="preserve"> ＣＡＤシステム保守委託料         △110</t>
  </si>
  <si>
    <t xml:space="preserve"> 土木積算システム保守委託料       △154</t>
  </si>
  <si>
    <t xml:space="preserve"> 土木技術研修会参加費</t>
  </si>
  <si>
    <t>(款) 8 土木費</t>
    <phoneticPr fontId="14"/>
  </si>
  <si>
    <t>(項) 2 道路橋りょう費</t>
    <phoneticPr fontId="14"/>
  </si>
  <si>
    <t>道路橋りょ</t>
  </si>
  <si>
    <t xml:space="preserve"> 道路台帳修正委託料</t>
  </si>
  <si>
    <t>う総務費</t>
  </si>
  <si>
    <t xml:space="preserve"> 道路構造物定期点検委託料</t>
  </si>
  <si>
    <t>う維持費</t>
  </si>
  <si>
    <t>う新設改良</t>
  </si>
  <si>
    <t xml:space="preserve"> 測量設計委託料</t>
  </si>
  <si>
    <t xml:space="preserve"> 町道改良工事                    44,000</t>
  </si>
  <si>
    <t xml:space="preserve"> 消雪設備整備工事                46,000</t>
  </si>
  <si>
    <t>公有財産購</t>
  </si>
  <si>
    <t xml:space="preserve"> 町道用地購入費</t>
  </si>
  <si>
    <t>入費</t>
  </si>
  <si>
    <t xml:space="preserve"> 県施行道路改良事業負担金</t>
  </si>
  <si>
    <t>補償、補填</t>
  </si>
  <si>
    <t xml:space="preserve"> 町道改良物件補償費</t>
  </si>
  <si>
    <t>及び賠償金</t>
  </si>
  <si>
    <t>除雪費</t>
  </si>
  <si>
    <t xml:space="preserve"> 除雪用建設車両</t>
  </si>
  <si>
    <t xml:space="preserve"> 除雪機械等購入補助金</t>
  </si>
  <si>
    <t>(項) 3 河川費</t>
    <phoneticPr fontId="14"/>
  </si>
  <si>
    <t>河川総務費</t>
  </si>
  <si>
    <t xml:space="preserve"> 河川美化地域活動補助金           △150</t>
  </si>
  <si>
    <t xml:space="preserve"> 県単河川局部改良事業負担金     △3,600</t>
  </si>
  <si>
    <t xml:space="preserve"> 二ケ用水堰管理基金積立金</t>
  </si>
  <si>
    <t>砂防費</t>
  </si>
  <si>
    <t xml:space="preserve"> 砂防指定地指定申請委託料</t>
  </si>
  <si>
    <t xml:space="preserve"> 急傾斜地崩壊対策事業負担金         365</t>
  </si>
  <si>
    <t xml:space="preserve"> 県施行砂防メンテナンス事業負担金 △800</t>
  </si>
  <si>
    <t>(項) 4 都市計画費</t>
    <phoneticPr fontId="14"/>
  </si>
  <si>
    <t>都市計画総</t>
  </si>
  <si>
    <t xml:space="preserve"> 福井の伝統的民家活用推進事業補助金</t>
  </si>
  <si>
    <t xml:space="preserve">                                △3,000</t>
  </si>
  <si>
    <t xml:space="preserve"> 福井ふるさと広域景観形成事業負担金</t>
  </si>
  <si>
    <t xml:space="preserve">                                   △65</t>
  </si>
  <si>
    <t>- 37 -</t>
    <phoneticPr fontId="14"/>
  </si>
  <si>
    <t>- 38 -</t>
    <phoneticPr fontId="14"/>
  </si>
  <si>
    <t>(項) 5 下水道費</t>
  </si>
  <si>
    <t>公共下水道</t>
  </si>
  <si>
    <t xml:space="preserve"> 下水道事業会計負担金（公共下水道事業）</t>
  </si>
  <si>
    <t xml:space="preserve">                                  5,273</t>
  </si>
  <si>
    <t xml:space="preserve"> 下水道事業会計負担金（特定環境保全公共</t>
  </si>
  <si>
    <t xml:space="preserve"> 下水道事業）                     △576</t>
  </si>
  <si>
    <t>(項) 6 住宅費</t>
    <phoneticPr fontId="14"/>
  </si>
  <si>
    <t>住宅管理費</t>
  </si>
  <si>
    <t xml:space="preserve"> 特定空き家等認定審議会委員報酬</t>
  </si>
  <si>
    <t xml:space="preserve"> 特定空き家等認定審議会アドバイザー謝礼</t>
  </si>
  <si>
    <t xml:space="preserve">                                   △15</t>
  </si>
  <si>
    <t xml:space="preserve"> 特定空き家等認定調査員謝礼        △90</t>
  </si>
  <si>
    <t xml:space="preserve"> 木造住宅耐震診断促進委託料       △604</t>
  </si>
  <si>
    <t xml:space="preserve"> 空き家・空き地情報バンク登録促進委託料</t>
  </si>
  <si>
    <t xml:space="preserve">                                  △349</t>
  </si>
  <si>
    <t xml:space="preserve"> 土地調査委託料                 △3,193</t>
  </si>
  <si>
    <t xml:space="preserve"> 特定空き家等所有者特定調査委託料 △100</t>
  </si>
  <si>
    <t xml:space="preserve"> 町営住宅改修工事設計委託料       △187</t>
  </si>
  <si>
    <t xml:space="preserve"> 町営住宅改修工事</t>
  </si>
  <si>
    <t xml:space="preserve"> 持ち家住宅建設促進事業助成金   △3,800</t>
  </si>
  <si>
    <t xml:space="preserve"> 空き家適正管理促進事業補助金     △108</t>
  </si>
  <si>
    <t xml:space="preserve"> 定住化促進奨学金返還補助金     △1,409</t>
  </si>
  <si>
    <t xml:space="preserve"> 多世帯住まい推進事業補助金       △100</t>
  </si>
  <si>
    <t xml:space="preserve"> 空き家住まい支援事業補助金       △276</t>
  </si>
  <si>
    <t xml:space="preserve"> 空き家利活用支援事業補助金     △2,109</t>
  </si>
  <si>
    <t xml:space="preserve"> 空き家除却支援事業補助金       △2,091</t>
  </si>
  <si>
    <t xml:space="preserve"> 木造住宅耐震改修促進事業補助金 △9,375</t>
  </si>
  <si>
    <t xml:space="preserve"> ブロック塀等除却支援事業補助金 △1,863</t>
  </si>
  <si>
    <t xml:space="preserve"> 旧耐震住宅建替補助金             △900</t>
  </si>
  <si>
    <t>住宅用地造</t>
  </si>
  <si>
    <t xml:space="preserve"> 定住促進事業補助金</t>
  </si>
  <si>
    <t>成費</t>
  </si>
  <si>
    <t>(款) 9 消防費</t>
    <phoneticPr fontId="14"/>
  </si>
  <si>
    <t>(項) 1 消防費</t>
    <phoneticPr fontId="14"/>
  </si>
  <si>
    <t>常備消防費</t>
  </si>
  <si>
    <t xml:space="preserve"> 鯖江・丹生消防組合分担金</t>
  </si>
  <si>
    <t>消防防災施</t>
  </si>
  <si>
    <t>災害対策費</t>
  </si>
  <si>
    <t xml:space="preserve"> 災害対策用備品</t>
  </si>
  <si>
    <t>(款) 10 教育費</t>
    <phoneticPr fontId="14"/>
  </si>
  <si>
    <t>(項) 1 教育総務費</t>
    <phoneticPr fontId="14"/>
  </si>
  <si>
    <t>教育委員会</t>
  </si>
  <si>
    <t xml:space="preserve"> 施設入場料</t>
  </si>
  <si>
    <t>事務局費</t>
  </si>
  <si>
    <t xml:space="preserve"> 補習学習支援講師謝礼             △176</t>
  </si>
  <si>
    <t xml:space="preserve"> スクールソーシャルワーカー謝礼   △677</t>
  </si>
  <si>
    <t xml:space="preserve"> 家庭訪問支援員謝礼               △330</t>
  </si>
  <si>
    <t xml:space="preserve"> 費用弁償                         △340</t>
  </si>
  <si>
    <t>- 39 -</t>
    <phoneticPr fontId="14"/>
  </si>
  <si>
    <t>- 40 -</t>
    <phoneticPr fontId="14"/>
  </si>
  <si>
    <t>(款) 10 教育費</t>
  </si>
  <si>
    <t>(項) 1 教育総務費</t>
  </si>
  <si>
    <t xml:space="preserve"> 特別旅費                         △131</t>
  </si>
  <si>
    <t xml:space="preserve"> 会計年度任用職員費用弁償         △170</t>
  </si>
  <si>
    <t xml:space="preserve"> スクールバス運行委託料</t>
  </si>
  <si>
    <t xml:space="preserve"> 授業目的公衆送信補償金</t>
  </si>
  <si>
    <t>(項) 2 小学校費</t>
    <phoneticPr fontId="14"/>
  </si>
  <si>
    <t>学校管理費</t>
  </si>
  <si>
    <t xml:space="preserve"> 学校教育情報ネットワークアセスメント委</t>
  </si>
  <si>
    <t xml:space="preserve"> 託料</t>
  </si>
  <si>
    <t xml:space="preserve"> 小学校特別防犯対策施設整備工事</t>
  </si>
  <si>
    <t>教育振興費</t>
  </si>
  <si>
    <t xml:space="preserve"> 会計年度任用職員共済組合負担金 △1,548</t>
  </si>
  <si>
    <t xml:space="preserve"> 会計年度任用職員社会保険料     △1,963</t>
  </si>
  <si>
    <t xml:space="preserve"> ＣＭ作成講習会等講師謝礼</t>
  </si>
  <si>
    <t xml:space="preserve"> 消耗品費                         △200</t>
  </si>
  <si>
    <t xml:space="preserve"> 食糧費                             △4</t>
  </si>
  <si>
    <t xml:space="preserve"> 小学校教材用備品</t>
  </si>
  <si>
    <t xml:space="preserve"> 修学旅行補助金</t>
  </si>
  <si>
    <t xml:space="preserve"> 要保護等就学援助費               △261</t>
  </si>
  <si>
    <t xml:space="preserve"> 特別支援教育就学奨励費           △185</t>
  </si>
  <si>
    <t>(項) 3 中学校費</t>
    <phoneticPr fontId="14"/>
  </si>
  <si>
    <t xml:space="preserve"> 中学校特別防犯対策施設整備工事</t>
  </si>
  <si>
    <t xml:space="preserve"> 会計年度任用職員共済組合負担金   △811</t>
  </si>
  <si>
    <t xml:space="preserve"> 会計年度任用職員社会保険料     △1,326</t>
  </si>
  <si>
    <t xml:space="preserve"> ＣＭ作成講習会講師謝礼</t>
  </si>
  <si>
    <t xml:space="preserve"> 中高一貫教育学力向上教材利用料</t>
  </si>
  <si>
    <t xml:space="preserve"> 中学校教材用備品</t>
  </si>
  <si>
    <t xml:space="preserve"> 体育大会補助金                     △3</t>
  </si>
  <si>
    <t xml:space="preserve"> 部活動補助金                      △40</t>
  </si>
  <si>
    <t xml:space="preserve"> 修学旅行補助金                    △86</t>
  </si>
  <si>
    <t xml:space="preserve"> 要保護等就学援助費               △112</t>
  </si>
  <si>
    <t xml:space="preserve"> 特別支援教育就学奨励費           △419</t>
  </si>
  <si>
    <t>- 41 -</t>
    <phoneticPr fontId="14"/>
  </si>
  <si>
    <t>- 42 -</t>
    <phoneticPr fontId="14"/>
  </si>
  <si>
    <t>(項) 4 社会教育費</t>
  </si>
  <si>
    <t>社会教育総</t>
  </si>
  <si>
    <t xml:space="preserve"> 学習アドバイザー謝礼              △61</t>
  </si>
  <si>
    <t xml:space="preserve"> 手話通訳者等謝礼                  △12</t>
  </si>
  <si>
    <t xml:space="preserve"> 文化芸術大会激励金                △50</t>
  </si>
  <si>
    <t xml:space="preserve"> 費用弁償                         △468</t>
  </si>
  <si>
    <t xml:space="preserve"> 特別旅費                          △44</t>
  </si>
  <si>
    <t xml:space="preserve"> 広告料</t>
  </si>
  <si>
    <t xml:space="preserve"> 施設使用料                        △10</t>
  </si>
  <si>
    <t xml:space="preserve"> 自動車借上料                     △110</t>
  </si>
  <si>
    <t xml:space="preserve"> 社会教育委員研修参加費</t>
  </si>
  <si>
    <t>生涯学習セ</t>
  </si>
  <si>
    <t xml:space="preserve"> 各種講座講師謝礼</t>
  </si>
  <si>
    <t>ンター費</t>
  </si>
  <si>
    <t xml:space="preserve"> 特殊建築物定期調査等委託料       △270</t>
  </si>
  <si>
    <t xml:space="preserve"> 施設清掃委託料                   △340</t>
  </si>
  <si>
    <t xml:space="preserve"> 複写機リース料                   △140</t>
  </si>
  <si>
    <t xml:space="preserve"> 寝具使用料                       △200</t>
  </si>
  <si>
    <t xml:space="preserve"> 子どもふるさと交流学習事業補助金</t>
  </si>
  <si>
    <t>国際交流費</t>
  </si>
  <si>
    <t xml:space="preserve"> 通訳翻訳者謝礼                   △150</t>
  </si>
  <si>
    <t xml:space="preserve"> 交流活動講師謝礼                  △50</t>
  </si>
  <si>
    <t xml:space="preserve"> 食糧費                           △620</t>
  </si>
  <si>
    <t xml:space="preserve"> 手数料                            △40</t>
  </si>
  <si>
    <t xml:space="preserve"> 傷害保険料                        △30</t>
  </si>
  <si>
    <t xml:space="preserve"> 越前町国際交流事業補助金</t>
  </si>
  <si>
    <t>図書館費</t>
  </si>
  <si>
    <t xml:space="preserve"> 会計年度任用職員共済組合負担金    △40</t>
  </si>
  <si>
    <t xml:space="preserve"> 会計年度任用職員社会保険料        △60</t>
  </si>
  <si>
    <t>資料館費</t>
  </si>
  <si>
    <t xml:space="preserve"> 施設清掃委託料</t>
  </si>
  <si>
    <t xml:space="preserve"> 施設入場料                         △5</t>
  </si>
  <si>
    <t xml:space="preserve"> 駐車場使用料                      △12</t>
  </si>
  <si>
    <t xml:space="preserve"> 文化歴史館改修工事</t>
  </si>
  <si>
    <t>文化財保護</t>
  </si>
  <si>
    <t xml:space="preserve"> 費用弁償                          △66</t>
  </si>
  <si>
    <t xml:space="preserve"> 特別旅費                          △86</t>
  </si>
  <si>
    <t xml:space="preserve"> 重要文化的景観整備計画策定委託料</t>
  </si>
  <si>
    <t>(項) 5 保健体育費</t>
    <phoneticPr fontId="14"/>
  </si>
  <si>
    <t>保健体育総</t>
  </si>
  <si>
    <t xml:space="preserve"> スポーツ推進委員会備品</t>
  </si>
  <si>
    <t>体育施設費</t>
  </si>
  <si>
    <t xml:space="preserve"> プール監視人謝礼</t>
  </si>
  <si>
    <t>海洋センタ</t>
  </si>
  <si>
    <t xml:space="preserve"> スポーツ教室等講師謝礼           △219</t>
  </si>
  <si>
    <t>ー費</t>
  </si>
  <si>
    <t xml:space="preserve"> Ｂ＆Ｇプールリニューアル式典記念品</t>
  </si>
  <si>
    <t xml:space="preserve">                                   △81</t>
  </si>
  <si>
    <t xml:space="preserve"> 消耗品費                          △80</t>
  </si>
  <si>
    <t xml:space="preserve"> 印刷製本費                        △68</t>
  </si>
  <si>
    <t>- 43 -</t>
    <phoneticPr fontId="14"/>
  </si>
  <si>
    <t>- 44 -</t>
    <phoneticPr fontId="14"/>
  </si>
  <si>
    <t>(項) 5 保健体育費</t>
  </si>
  <si>
    <t xml:space="preserve"> Ｂ＆Ｇ地域海洋センター改修工事設計監理</t>
  </si>
  <si>
    <t xml:space="preserve"> 委託料                           △186</t>
  </si>
  <si>
    <t xml:space="preserve"> Ｂ＆Ｇプールリニューアル式典運営委託料</t>
  </si>
  <si>
    <t xml:space="preserve">                                  △294</t>
  </si>
  <si>
    <t xml:space="preserve"> Ｂ＆Ｇ地域海洋センター改修工事</t>
  </si>
  <si>
    <t xml:space="preserve"> 体育施設管理用備品</t>
  </si>
  <si>
    <t xml:space="preserve"> Ｂ＆Ｇセンター・インストラクター養成研</t>
  </si>
  <si>
    <t xml:space="preserve"> 修会負担金                       △363</t>
  </si>
  <si>
    <t xml:space="preserve"> Ｂ＆Ｇ指導員研修会参加費           △7</t>
  </si>
  <si>
    <t>(項) 6 学校給食費</t>
    <phoneticPr fontId="14"/>
  </si>
  <si>
    <t>給食総務費</t>
  </si>
  <si>
    <t xml:space="preserve"> 燃料費                         △1,000</t>
  </si>
  <si>
    <t xml:space="preserve"> 賄材料費                         △185</t>
  </si>
  <si>
    <t xml:space="preserve"> 複写機リース料</t>
  </si>
  <si>
    <t xml:space="preserve"> 学校給食費補助金</t>
  </si>
  <si>
    <t>(款) 11 公債費</t>
  </si>
  <si>
    <t>(項) 1 公債費</t>
  </si>
  <si>
    <t>元金</t>
  </si>
  <si>
    <t>(款) 12 諸支出金</t>
    <phoneticPr fontId="14"/>
  </si>
  <si>
    <t>(項) 1 基金費</t>
    <phoneticPr fontId="14"/>
  </si>
  <si>
    <t>財政調整基</t>
  </si>
  <si>
    <t xml:space="preserve"> 財政調整基金積立金</t>
  </si>
  <si>
    <t>金費</t>
  </si>
  <si>
    <t>減債基金費</t>
  </si>
  <si>
    <t xml:space="preserve"> 減債基金積立金</t>
  </si>
  <si>
    <t>土地開発基</t>
  </si>
  <si>
    <t xml:space="preserve"> 土地開発基金繰出金</t>
  </si>
  <si>
    <t>地域振興基</t>
  </si>
  <si>
    <t xml:space="preserve"> 地域振興基金積立金</t>
  </si>
  <si>
    <t>ふるさと再</t>
  </si>
  <si>
    <t xml:space="preserve"> ふるさと再生基金積立金</t>
  </si>
  <si>
    <t>生基金費</t>
  </si>
  <si>
    <t>- 45 -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</si>
</sst>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quot;△ &quot;#,##0"/>
    <numFmt numFmtId="178" formatCode="#,##0;#,##0"/>
    <numFmt numFmtId="179" formatCode="#,###;#,###"/>
    <numFmt numFmtId="180" formatCode="#,###;&quot;△&quot;#,###"/>
  </numFmts>
  <fonts count="17">
    <font>
      <sz val="11"/>
      <name val="ＭＳ 明朝"/>
      <family val="1"/>
      <charset val="128"/>
    </font>
    <font>
      <sz val="6"/>
      <name val="ＭＳ 明朝"/>
      <family val="1"/>
      <charset val="128"/>
    </font>
    <font>
      <sz val="6"/>
      <name val="ＭＳ Ｐ明朝"/>
      <family val="1"/>
      <charset val="128"/>
    </font>
    <font>
      <sz val="14"/>
      <name val="ＭＳ 明朝"/>
      <family val="1"/>
      <charset val="128"/>
    </font>
    <font>
      <sz val="11"/>
      <color theme="1"/>
      <name val="ＭＳ 明朝"/>
      <family val="1"/>
      <charset val="128"/>
    </font>
    <font>
      <sz val="11"/>
      <name val="ＭＳ 明朝"/>
      <family val="1"/>
      <charset val="128"/>
    </font>
    <font>
      <sz val="11"/>
      <name val="ＭＳ Ｐゴシック"/>
      <family val="3"/>
      <charset val="128"/>
    </font>
    <font>
      <sz val="11"/>
      <name val="ＭＳ Ｐ明朝"/>
      <family val="1"/>
      <charset val="128"/>
    </font>
    <font>
      <sz val="14"/>
      <name val="明朝"/>
      <family val="1"/>
      <charset val="128"/>
    </font>
    <font>
      <sz val="20"/>
      <name val="ＭＳ 明朝"/>
      <family val="1"/>
      <charset val="128"/>
    </font>
    <font>
      <sz val="6"/>
      <name val="ＭＳ Ｐゴシック"/>
      <family val="3"/>
      <charset val="128"/>
    </font>
    <font>
      <sz val="16"/>
      <name val="ＭＳ 明朝"/>
      <family val="1"/>
      <charset val="128"/>
    </font>
    <font>
      <sz val="15"/>
      <name val="ＭＳ 明朝"/>
      <family val="1"/>
      <charset val="128"/>
    </font>
    <font>
      <sz val="16"/>
      <color rgb="FFFF0000"/>
      <name val="ＭＳ 明朝"/>
      <family val="1"/>
      <charset val="128"/>
    </font>
    <font>
      <sz val="10"/>
      <name val="明朝"/>
      <family val="1"/>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9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thin">
        <color auto="1"/>
      </right>
      <top/>
      <bottom style="hair">
        <color indexed="64"/>
      </bottom>
      <diagonal/>
    </border>
    <border>
      <left/>
      <right style="hair">
        <color auto="1"/>
      </right>
      <top style="hair">
        <color indexed="64"/>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thin">
        <color indexed="64"/>
      </right>
      <top/>
      <bottom/>
      <diagonal/>
    </border>
    <border>
      <left style="hair">
        <color auto="1"/>
      </left>
      <right/>
      <top/>
      <bottom style="thin">
        <color auto="1"/>
      </bottom>
      <diagonal/>
    </border>
    <border>
      <left style="hair">
        <color auto="1"/>
      </left>
      <right style="thin">
        <color auto="1"/>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indexed="64"/>
      </right>
      <top/>
      <bottom style="thin">
        <color auto="1"/>
      </bottom>
      <diagonal/>
    </border>
  </borders>
  <cellStyleXfs count="4">
    <xf numFmtId="0" fontId="0" fillId="0" borderId="0"/>
    <xf numFmtId="0" fontId="6" fillId="0" borderId="0"/>
    <xf numFmtId="0" fontId="6" fillId="0" borderId="0">
      <alignment vertical="center"/>
    </xf>
    <xf numFmtId="38" fontId="6" fillId="0" borderId="0" applyFont="0" applyFill="0" applyBorder="0" applyAlignment="0" applyProtection="0">
      <alignment vertical="center"/>
    </xf>
  </cellStyleXfs>
  <cellXfs count="348">
    <xf numFmtId="0" fontId="0" fillId="0" borderId="0" xfId="0"/>
    <xf numFmtId="0" fontId="0" fillId="0" borderId="0" xfId="0" applyAlignment="1">
      <alignment vertical="center"/>
    </xf>
    <xf numFmtId="0" fontId="0" fillId="0" borderId="0" xfId="0" applyAlignment="1">
      <alignment horizontal="right"/>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4" fillId="0" borderId="6" xfId="0" applyFont="1" applyBorder="1" applyAlignment="1">
      <alignment horizontal="right" vertical="center"/>
    </xf>
    <xf numFmtId="0" fontId="0" fillId="0" borderId="7" xfId="0" applyBorder="1" applyAlignment="1">
      <alignment vertical="center"/>
    </xf>
    <xf numFmtId="0" fontId="4" fillId="0" borderId="7" xfId="0" applyFont="1" applyBorder="1" applyAlignment="1">
      <alignment horizontal="distributed" vertical="center"/>
    </xf>
    <xf numFmtId="0" fontId="0" fillId="0" borderId="8"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vertical="top"/>
    </xf>
    <xf numFmtId="0" fontId="0" fillId="0" borderId="9" xfId="0" applyBorder="1" applyAlignment="1">
      <alignment horizontal="right" vertical="top"/>
    </xf>
    <xf numFmtId="0" fontId="0" fillId="0" borderId="0" xfId="0" applyAlignment="1">
      <alignment vertical="top"/>
    </xf>
    <xf numFmtId="176" fontId="4" fillId="0" borderId="0" xfId="0" applyNumberFormat="1" applyFont="1" applyAlignment="1">
      <alignment vertical="center"/>
    </xf>
    <xf numFmtId="176" fontId="0" fillId="0" borderId="0" xfId="0" applyNumberFormat="1" applyAlignment="1" applyProtection="1">
      <alignment vertical="center"/>
      <protection locked="0"/>
    </xf>
    <xf numFmtId="0" fontId="0" fillId="0" borderId="10" xfId="0" applyBorder="1" applyAlignment="1">
      <alignment horizontal="right" vertical="center"/>
    </xf>
    <xf numFmtId="0" fontId="4" fillId="0" borderId="8" xfId="0" applyFont="1" applyBorder="1" applyAlignment="1">
      <alignment horizontal="right" vertical="center"/>
    </xf>
    <xf numFmtId="0" fontId="0" fillId="0" borderId="11" xfId="0" applyBorder="1" applyAlignment="1">
      <alignment horizontal="right" vertical="center"/>
    </xf>
    <xf numFmtId="0" fontId="0" fillId="0" borderId="12" xfId="0" applyBorder="1" applyAlignment="1">
      <alignment vertical="center"/>
    </xf>
    <xf numFmtId="0" fontId="4" fillId="0" borderId="13" xfId="0" applyFont="1" applyBorder="1" applyAlignment="1">
      <alignment horizontal="right" vertical="center"/>
    </xf>
    <xf numFmtId="0" fontId="0" fillId="0" borderId="14" xfId="0" applyBorder="1" applyAlignment="1">
      <alignment vertical="center"/>
    </xf>
    <xf numFmtId="0" fontId="4" fillId="0" borderId="14" xfId="0" applyFont="1" applyBorder="1" applyAlignment="1">
      <alignment horizontal="distributed" vertical="center"/>
    </xf>
    <xf numFmtId="0" fontId="0" fillId="0" borderId="14"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vertical="top"/>
    </xf>
    <xf numFmtId="0" fontId="0" fillId="0" borderId="15" xfId="0" applyBorder="1" applyAlignment="1">
      <alignment horizontal="right" vertical="top"/>
    </xf>
    <xf numFmtId="0" fontId="0" fillId="0" borderId="12" xfId="0" applyBorder="1" applyAlignment="1">
      <alignment horizontal="right" vertical="center"/>
    </xf>
    <xf numFmtId="0" fontId="0" fillId="0" borderId="12" xfId="0" applyBorder="1" applyAlignment="1">
      <alignment vertical="top"/>
    </xf>
    <xf numFmtId="0" fontId="0" fillId="0" borderId="12" xfId="0" applyBorder="1" applyAlignment="1">
      <alignment horizontal="right" vertical="top"/>
    </xf>
    <xf numFmtId="0" fontId="0" fillId="0" borderId="0" xfId="0" applyAlignment="1">
      <alignment horizontal="right" vertical="center"/>
    </xf>
    <xf numFmtId="0" fontId="0" fillId="0" borderId="0" xfId="0" applyAlignment="1">
      <alignment horizontal="right" vertical="top"/>
    </xf>
    <xf numFmtId="0" fontId="0" fillId="0" borderId="19" xfId="0" applyBorder="1" applyAlignment="1">
      <alignment horizontal="right" vertical="center"/>
    </xf>
    <xf numFmtId="0" fontId="0" fillId="0" borderId="18" xfId="0" applyBorder="1" applyAlignment="1">
      <alignment vertical="center"/>
    </xf>
    <xf numFmtId="49" fontId="0" fillId="0" borderId="19" xfId="0" applyNumberFormat="1" applyBorder="1" applyAlignment="1">
      <alignment horizontal="right" vertical="center"/>
    </xf>
    <xf numFmtId="0" fontId="0" fillId="0" borderId="17" xfId="0" applyBorder="1" applyAlignment="1">
      <alignment vertical="center"/>
    </xf>
    <xf numFmtId="0" fontId="0" fillId="0" borderId="20" xfId="0" applyBorder="1" applyAlignment="1">
      <alignment vertical="center"/>
    </xf>
    <xf numFmtId="0" fontId="0" fillId="0" borderId="10" xfId="0" applyBorder="1" applyAlignment="1">
      <alignment vertical="center"/>
    </xf>
    <xf numFmtId="0" fontId="0" fillId="0" borderId="21" xfId="0" applyBorder="1" applyAlignment="1">
      <alignment horizontal="centerContinuous" vertical="center"/>
    </xf>
    <xf numFmtId="0" fontId="0" fillId="0" borderId="14" xfId="0" applyBorder="1" applyAlignment="1">
      <alignment horizontal="centerContinuous" vertical="center"/>
    </xf>
    <xf numFmtId="0" fontId="0" fillId="0" borderId="14" xfId="0" applyBorder="1" applyAlignment="1">
      <alignment horizontal="centerContinuous"/>
    </xf>
    <xf numFmtId="0" fontId="0" fillId="0" borderId="15" xfId="0" applyBorder="1" applyAlignment="1">
      <alignment vertical="center"/>
    </xf>
    <xf numFmtId="0" fontId="7" fillId="0" borderId="0" xfId="1" applyFont="1"/>
    <xf numFmtId="0" fontId="0" fillId="0" borderId="3"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5" xfId="0" applyBorder="1" applyAlignment="1">
      <alignment horizontal="distributed" vertical="center" justifyLastLine="1"/>
    </xf>
    <xf numFmtId="0" fontId="4" fillId="0" borderId="23" xfId="0" applyFont="1" applyBorder="1" applyAlignment="1">
      <alignment horizontal="right" vertical="center"/>
    </xf>
    <xf numFmtId="0" fontId="0" fillId="0" borderId="24" xfId="0" applyBorder="1" applyAlignment="1">
      <alignment vertical="center"/>
    </xf>
    <xf numFmtId="0" fontId="4" fillId="0" borderId="24" xfId="0" applyFont="1" applyBorder="1" applyAlignment="1">
      <alignment horizontal="distributed" vertical="center"/>
    </xf>
    <xf numFmtId="0" fontId="0" fillId="0" borderId="25" xfId="0" applyBorder="1" applyAlignment="1">
      <alignment vertical="center"/>
    </xf>
    <xf numFmtId="0" fontId="0" fillId="0" borderId="25" xfId="0" applyBorder="1" applyAlignment="1">
      <alignment horizontal="right" vertical="center"/>
    </xf>
    <xf numFmtId="0" fontId="0" fillId="0" borderId="26" xfId="0" applyBorder="1" applyAlignment="1">
      <alignment horizontal="right" vertical="center"/>
    </xf>
    <xf numFmtId="0" fontId="4" fillId="0" borderId="0" xfId="0" applyFont="1" applyAlignment="1">
      <alignment vertical="center"/>
    </xf>
    <xf numFmtId="0" fontId="0" fillId="0" borderId="27" xfId="0" applyBorder="1" applyAlignment="1">
      <alignment horizontal="right" vertical="center"/>
    </xf>
    <xf numFmtId="0" fontId="0" fillId="0" borderId="15" xfId="0" applyBorder="1" applyAlignment="1">
      <alignment horizontal="right" vertical="center"/>
    </xf>
    <xf numFmtId="0" fontId="0" fillId="0" borderId="0" xfId="0" applyProtection="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distributed" vertical="center"/>
    </xf>
    <xf numFmtId="0" fontId="0" fillId="0" borderId="28" xfId="0" applyBorder="1" applyAlignment="1">
      <alignment horizontal="center" vertical="center"/>
    </xf>
    <xf numFmtId="0" fontId="0" fillId="0" borderId="28" xfId="0" applyBorder="1" applyAlignment="1">
      <alignment horizontal="right" vertical="center"/>
    </xf>
    <xf numFmtId="0" fontId="0" fillId="0" borderId="29" xfId="0" applyBorder="1" applyAlignment="1">
      <alignment horizontal="right" vertical="center"/>
    </xf>
    <xf numFmtId="0" fontId="5" fillId="0" borderId="0" xfId="2" applyFont="1">
      <alignment vertical="center"/>
    </xf>
    <xf numFmtId="176" fontId="11" fillId="0" borderId="0" xfId="2" applyNumberFormat="1" applyFont="1" applyAlignment="1">
      <alignment horizontal="right" vertical="center"/>
    </xf>
    <xf numFmtId="0" fontId="9" fillId="0" borderId="0" xfId="2" applyFont="1" applyAlignment="1">
      <alignment horizontal="center" vertical="center"/>
    </xf>
    <xf numFmtId="0" fontId="11" fillId="0" borderId="0" xfId="2" applyFont="1" applyAlignment="1">
      <alignment horizontal="left" vertical="center"/>
    </xf>
    <xf numFmtId="0" fontId="5" fillId="0" borderId="0" xfId="2" applyFont="1" applyAlignment="1">
      <alignment vertical="center" shrinkToFit="1"/>
    </xf>
    <xf numFmtId="38" fontId="11" fillId="0" borderId="0" xfId="3" applyFont="1" applyFill="1" applyAlignment="1">
      <alignment horizontal="center" vertical="center" shrinkToFit="1"/>
    </xf>
    <xf numFmtId="0" fontId="5" fillId="0" borderId="0" xfId="2" applyFont="1" applyAlignment="1">
      <alignment horizontal="center" vertical="center" wrapText="1" shrinkToFit="1"/>
    </xf>
    <xf numFmtId="0" fontId="5" fillId="0" borderId="0" xfId="2" applyFont="1" applyAlignment="1">
      <alignment vertical="center" wrapText="1"/>
    </xf>
    <xf numFmtId="177" fontId="11" fillId="0" borderId="0" xfId="3" applyNumberFormat="1" applyFont="1" applyFill="1" applyAlignment="1">
      <alignment vertical="center" shrinkToFit="1"/>
    </xf>
    <xf numFmtId="0" fontId="11" fillId="0" borderId="0" xfId="2" applyFont="1" applyAlignment="1">
      <alignment horizontal="center" vertical="center"/>
    </xf>
    <xf numFmtId="0" fontId="11" fillId="0" borderId="0" xfId="2" applyFont="1" applyAlignment="1">
      <alignment horizontal="right" vertical="center"/>
    </xf>
    <xf numFmtId="0" fontId="11" fillId="0" borderId="0" xfId="2" applyFont="1">
      <alignment vertical="center"/>
    </xf>
    <xf numFmtId="38" fontId="11" fillId="0" borderId="0" xfId="3" applyFont="1" applyFill="1" applyBorder="1" applyAlignment="1">
      <alignment horizontal="right" vertical="center" indent="1" shrinkToFit="1"/>
    </xf>
    <xf numFmtId="0" fontId="11" fillId="0" borderId="0" xfId="2" applyFont="1" applyAlignment="1">
      <alignment horizontal="center" vertical="center" shrinkToFit="1"/>
    </xf>
    <xf numFmtId="0" fontId="11" fillId="0" borderId="0" xfId="2" applyFont="1" applyAlignment="1">
      <alignment horizontal="right" vertical="center" shrinkToFit="1"/>
    </xf>
    <xf numFmtId="0" fontId="3" fillId="0" borderId="0" xfId="2" applyFont="1" applyAlignment="1">
      <alignment horizontal="center" vertical="center" shrinkToFit="1"/>
    </xf>
    <xf numFmtId="38" fontId="11" fillId="0" borderId="0" xfId="2" applyNumberFormat="1" applyFont="1" applyAlignment="1">
      <alignment horizontal="right" vertical="center" shrinkToFit="1"/>
    </xf>
    <xf numFmtId="38" fontId="11" fillId="0" borderId="39" xfId="2" applyNumberFormat="1" applyFont="1" applyBorder="1" applyAlignment="1">
      <alignment horizontal="right" vertical="center" shrinkToFit="1"/>
    </xf>
    <xf numFmtId="176" fontId="11" fillId="0" borderId="0" xfId="2" applyNumberFormat="1" applyFont="1" applyAlignment="1">
      <alignment horizontal="right" vertical="center" shrinkToFit="1"/>
    </xf>
    <xf numFmtId="176" fontId="13" fillId="0" borderId="0" xfId="2" applyNumberFormat="1" applyFont="1" applyAlignment="1">
      <alignment vertical="center" shrinkToFit="1"/>
    </xf>
    <xf numFmtId="0" fontId="3" fillId="0" borderId="0" xfId="2" applyFont="1" applyAlignment="1">
      <alignment vertical="center" shrinkToFit="1"/>
    </xf>
    <xf numFmtId="176" fontId="13" fillId="0" borderId="39" xfId="2" applyNumberFormat="1" applyFont="1" applyBorder="1" applyAlignment="1">
      <alignment vertical="center" shrinkToFit="1"/>
    </xf>
    <xf numFmtId="176" fontId="11" fillId="0" borderId="65" xfId="2" applyNumberFormat="1" applyFont="1" applyBorder="1" applyAlignment="1">
      <alignment horizontal="right" vertical="center" shrinkToFit="1"/>
    </xf>
    <xf numFmtId="0" fontId="0" fillId="0" borderId="66"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67" xfId="0" applyBorder="1" applyAlignment="1">
      <alignment horizontal="left" vertical="center" indent="1"/>
    </xf>
    <xf numFmtId="0" fontId="0" fillId="0" borderId="39" xfId="0" applyBorder="1" applyAlignment="1">
      <alignment horizontal="left" vertical="center" indent="1"/>
    </xf>
    <xf numFmtId="0" fontId="0" fillId="0" borderId="68" xfId="0" applyBorder="1" applyAlignment="1">
      <alignment horizontal="left" vertical="center" indent="1"/>
    </xf>
    <xf numFmtId="0" fontId="4" fillId="0" borderId="39" xfId="0" applyFont="1" applyBorder="1" applyAlignment="1">
      <alignment horizontal="left" vertical="center" indent="1"/>
    </xf>
    <xf numFmtId="0" fontId="0" fillId="0" borderId="56" xfId="0" applyBorder="1" applyAlignment="1">
      <alignment horizontal="left" vertical="center" indent="1"/>
    </xf>
    <xf numFmtId="0" fontId="0" fillId="0" borderId="47" xfId="0" applyBorder="1" applyAlignment="1">
      <alignment horizontal="left" vertical="center" indent="1"/>
    </xf>
    <xf numFmtId="0" fontId="4" fillId="0" borderId="47" xfId="0" applyFont="1" applyBorder="1" applyAlignment="1">
      <alignment horizontal="left" vertical="center" indent="1"/>
    </xf>
    <xf numFmtId="3" fontId="0" fillId="0" borderId="40" xfId="0" quotePrefix="1" applyNumberFormat="1" applyBorder="1" applyAlignment="1">
      <alignment horizontal="right" vertical="center" indent="1"/>
    </xf>
    <xf numFmtId="0" fontId="0" fillId="0" borderId="0" xfId="0" applyAlignment="1">
      <alignment horizontal="right" vertical="center" indent="1"/>
    </xf>
    <xf numFmtId="0" fontId="0" fillId="0" borderId="69" xfId="0" applyBorder="1" applyAlignment="1">
      <alignment horizontal="left" vertical="center" indent="1"/>
    </xf>
    <xf numFmtId="0" fontId="0" fillId="0" borderId="41" xfId="0" applyBorder="1" applyAlignment="1">
      <alignment horizontal="left" vertical="center" indent="1"/>
    </xf>
    <xf numFmtId="0" fontId="0" fillId="0" borderId="70" xfId="0" applyBorder="1" applyAlignment="1">
      <alignment horizontal="left" vertical="center" indent="1"/>
    </xf>
    <xf numFmtId="0" fontId="0" fillId="0" borderId="71" xfId="0" applyBorder="1" applyAlignment="1">
      <alignment horizontal="left" vertical="center" indent="1"/>
    </xf>
    <xf numFmtId="0" fontId="0" fillId="0" borderId="72" xfId="0" applyBorder="1" applyAlignment="1">
      <alignment horizontal="left" vertical="center" indent="1"/>
    </xf>
    <xf numFmtId="0" fontId="0" fillId="0" borderId="67" xfId="0" applyBorder="1" applyAlignment="1">
      <alignment horizontal="left" vertical="center"/>
    </xf>
    <xf numFmtId="0" fontId="0" fillId="0" borderId="40" xfId="0" quotePrefix="1" applyBorder="1" applyAlignment="1">
      <alignment horizontal="right" vertical="center" indent="1"/>
    </xf>
    <xf numFmtId="0" fontId="0" fillId="0" borderId="48" xfId="0" quotePrefix="1" applyBorder="1" applyAlignment="1">
      <alignment horizontal="right" vertical="center" indent="1"/>
    </xf>
    <xf numFmtId="0" fontId="0" fillId="0" borderId="57" xfId="0" applyBorder="1" applyAlignment="1">
      <alignment vertical="center"/>
    </xf>
    <xf numFmtId="0" fontId="0" fillId="0" borderId="59" xfId="0" applyBorder="1" applyAlignment="1">
      <alignment vertical="center"/>
    </xf>
    <xf numFmtId="0" fontId="0" fillId="0" borderId="73" xfId="0" applyBorder="1" applyAlignment="1">
      <alignment vertical="center"/>
    </xf>
    <xf numFmtId="0" fontId="0" fillId="0" borderId="73" xfId="0" applyBorder="1"/>
    <xf numFmtId="0" fontId="0" fillId="0" borderId="75" xfId="0" applyBorder="1" applyAlignment="1">
      <alignment horizontal="distributed" vertical="center" justifyLastLine="1"/>
    </xf>
    <xf numFmtId="0" fontId="0" fillId="0" borderId="76" xfId="0" applyBorder="1" applyAlignment="1">
      <alignment horizontal="distributed" vertical="center" justifyLastLine="1"/>
    </xf>
    <xf numFmtId="0" fontId="0" fillId="0" borderId="23" xfId="0" applyBorder="1"/>
    <xf numFmtId="0" fontId="0" fillId="0" borderId="24" xfId="0" applyBorder="1"/>
    <xf numFmtId="0" fontId="0" fillId="0" borderId="25" xfId="0" applyBorder="1"/>
    <xf numFmtId="0" fontId="0" fillId="0" borderId="25" xfId="0" applyBorder="1" applyAlignment="1">
      <alignment horizontal="distributed" vertical="center"/>
    </xf>
    <xf numFmtId="0" fontId="0" fillId="0" borderId="77" xfId="0" quotePrefix="1" applyBorder="1" applyAlignment="1">
      <alignment horizontal="distributed" vertical="center" justifyLastLine="1"/>
    </xf>
    <xf numFmtId="0" fontId="0" fillId="0" borderId="19" xfId="0" applyBorder="1" applyAlignment="1">
      <alignment horizontal="distributed" vertical="center" justifyLastLine="1"/>
    </xf>
    <xf numFmtId="0" fontId="0" fillId="0" borderId="78" xfId="0" applyBorder="1" applyAlignment="1">
      <alignment horizontal="distributed" vertical="center" justifyLastLine="1"/>
    </xf>
    <xf numFmtId="176" fontId="4" fillId="0" borderId="25" xfId="0" applyNumberFormat="1" applyFont="1" applyBorder="1" applyAlignment="1">
      <alignment vertical="center"/>
    </xf>
    <xf numFmtId="176" fontId="0" fillId="0" borderId="25" xfId="0" applyNumberFormat="1" applyBorder="1" applyAlignment="1">
      <alignment horizontal="right" vertical="center"/>
    </xf>
    <xf numFmtId="178" fontId="0" fillId="0" borderId="25" xfId="0" applyNumberFormat="1" applyBorder="1" applyAlignment="1">
      <alignment horizontal="right" vertical="center"/>
    </xf>
    <xf numFmtId="176" fontId="0" fillId="0" borderId="26" xfId="0" applyNumberFormat="1" applyBorder="1" applyAlignment="1">
      <alignment horizontal="right" vertical="center"/>
    </xf>
    <xf numFmtId="179" fontId="0" fillId="0" borderId="0" xfId="0" applyNumberFormat="1" applyAlignment="1">
      <alignment horizontal="right" vertical="center"/>
    </xf>
    <xf numFmtId="180" fontId="0" fillId="0" borderId="25" xfId="0" applyNumberFormat="1" applyBorder="1" applyAlignment="1">
      <alignment horizontal="right" vertical="center"/>
    </xf>
    <xf numFmtId="176" fontId="0" fillId="0" borderId="18" xfId="0" applyNumberFormat="1" applyBorder="1" applyAlignment="1" applyProtection="1">
      <alignment vertical="center"/>
      <protection locked="0"/>
    </xf>
    <xf numFmtId="176" fontId="0" fillId="0" borderId="18" xfId="0" applyNumberFormat="1" applyBorder="1" applyAlignment="1" applyProtection="1">
      <alignment horizontal="right" vertical="center"/>
      <protection locked="0"/>
    </xf>
    <xf numFmtId="176" fontId="0" fillId="0" borderId="18" xfId="0" applyNumberFormat="1" applyBorder="1" applyAlignment="1">
      <alignment horizontal="right" vertical="center"/>
    </xf>
    <xf numFmtId="180" fontId="0" fillId="0" borderId="18" xfId="0" applyNumberFormat="1" applyBorder="1" applyAlignment="1">
      <alignment horizontal="right" vertical="center"/>
    </xf>
    <xf numFmtId="176" fontId="0" fillId="0" borderId="79" xfId="0" applyNumberFormat="1" applyBorder="1" applyAlignment="1">
      <alignment horizontal="right" vertical="center"/>
    </xf>
    <xf numFmtId="176" fontId="0" fillId="0" borderId="28" xfId="0" applyNumberFormat="1" applyBorder="1" applyAlignment="1">
      <alignment horizontal="right" vertical="center"/>
    </xf>
    <xf numFmtId="180" fontId="0" fillId="0" borderId="28" xfId="0" applyNumberFormat="1" applyBorder="1" applyAlignment="1">
      <alignment horizontal="right" vertical="center"/>
    </xf>
    <xf numFmtId="176" fontId="0" fillId="0" borderId="29" xfId="0" applyNumberFormat="1" applyBorder="1" applyAlignment="1">
      <alignment horizontal="right" vertical="center"/>
    </xf>
    <xf numFmtId="178" fontId="0" fillId="0" borderId="0" xfId="0" applyNumberFormat="1" applyAlignment="1">
      <alignment horizontal="right" vertical="center"/>
    </xf>
    <xf numFmtId="0" fontId="0" fillId="0" borderId="0" xfId="0" quotePrefix="1" applyAlignment="1">
      <alignment horizontal="centerContinuous" vertical="center"/>
    </xf>
    <xf numFmtId="0" fontId="15" fillId="0" borderId="0" xfId="0" quotePrefix="1" applyFont="1" applyAlignment="1">
      <alignment horizontal="centerContinuous"/>
    </xf>
    <xf numFmtId="0" fontId="15" fillId="0" borderId="0" xfId="0" quotePrefix="1" applyFont="1" applyAlignment="1">
      <alignment horizontal="center"/>
    </xf>
    <xf numFmtId="0" fontId="15" fillId="0" borderId="0" xfId="0" applyFont="1" applyAlignment="1">
      <alignment vertical="center"/>
    </xf>
    <xf numFmtId="176" fontId="15" fillId="0" borderId="0" xfId="0" applyNumberFormat="1" applyFont="1" applyAlignment="1">
      <alignment vertical="center"/>
    </xf>
    <xf numFmtId="0" fontId="15" fillId="0" borderId="0" xfId="0" applyFont="1" applyAlignment="1" applyProtection="1">
      <alignment vertical="center"/>
      <protection locked="0"/>
    </xf>
    <xf numFmtId="176" fontId="15" fillId="0" borderId="0" xfId="0" applyNumberFormat="1" applyFont="1" applyAlignment="1" applyProtection="1">
      <alignment vertical="center"/>
      <protection locked="0"/>
    </xf>
    <xf numFmtId="176" fontId="15" fillId="0" borderId="0" xfId="0" applyNumberFormat="1" applyFont="1" applyAlignment="1">
      <alignment horizontal="right" vertical="center"/>
    </xf>
    <xf numFmtId="0" fontId="15" fillId="0" borderId="57" xfId="0" applyFont="1" applyBorder="1" applyAlignment="1">
      <alignment vertical="center"/>
    </xf>
    <xf numFmtId="0" fontId="15" fillId="0" borderId="73" xfId="0" applyFont="1" applyBorder="1" applyAlignment="1">
      <alignment vertical="center"/>
    </xf>
    <xf numFmtId="176" fontId="15" fillId="0" borderId="73" xfId="0" applyNumberFormat="1" applyFont="1" applyBorder="1" applyAlignment="1">
      <alignment horizontal="center" vertical="center"/>
    </xf>
    <xf numFmtId="0" fontId="15" fillId="0" borderId="3" xfId="0" applyFont="1" applyBorder="1" applyAlignment="1">
      <alignment horizontal="centerContinuous" vertical="center"/>
    </xf>
    <xf numFmtId="0" fontId="15" fillId="0" borderId="2" xfId="0" applyFont="1" applyBorder="1" applyAlignment="1">
      <alignment horizontal="centerContinuous" vertical="center"/>
    </xf>
    <xf numFmtId="176" fontId="15" fillId="0" borderId="4" xfId="0" applyNumberFormat="1" applyFont="1" applyBorder="1" applyAlignment="1">
      <alignment horizontal="centerContinuous" vertical="center"/>
    </xf>
    <xf numFmtId="0" fontId="15" fillId="0" borderId="80" xfId="0" applyFont="1" applyBorder="1" applyAlignment="1">
      <alignment vertical="center"/>
    </xf>
    <xf numFmtId="176" fontId="15" fillId="0" borderId="81" xfId="0" applyNumberFormat="1" applyFont="1" applyBorder="1" applyAlignment="1">
      <alignment horizontal="distributed" vertical="center" justifyLastLine="1"/>
    </xf>
    <xf numFmtId="176" fontId="15" fillId="0" borderId="74" xfId="0" applyNumberFormat="1" applyFont="1" applyBorder="1" applyAlignment="1">
      <alignment horizontal="distributed" vertical="center" justifyLastLine="1"/>
    </xf>
    <xf numFmtId="0" fontId="15" fillId="0" borderId="83" xfId="0" quotePrefix="1" applyFont="1" applyBorder="1" applyAlignment="1">
      <alignment horizontal="distributed" vertical="center" justifyLastLine="1"/>
    </xf>
    <xf numFmtId="0" fontId="15" fillId="0" borderId="23" xfId="0" applyFont="1" applyBorder="1" applyAlignment="1">
      <alignment vertical="center"/>
    </xf>
    <xf numFmtId="0" fontId="15" fillId="0" borderId="25" xfId="0" applyFont="1" applyBorder="1" applyAlignment="1">
      <alignment vertical="center"/>
    </xf>
    <xf numFmtId="176" fontId="15" fillId="0" borderId="25" xfId="0" applyNumberFormat="1" applyFont="1" applyBorder="1" applyAlignment="1">
      <alignment horizontal="center" vertical="center"/>
    </xf>
    <xf numFmtId="0" fontId="15" fillId="0" borderId="78" xfId="0" applyFont="1" applyBorder="1" applyAlignment="1">
      <alignment vertical="center"/>
    </xf>
    <xf numFmtId="0" fontId="16" fillId="0" borderId="10" xfId="0" applyFont="1" applyBorder="1" applyAlignment="1">
      <alignment vertical="center"/>
    </xf>
    <xf numFmtId="0" fontId="15" fillId="0" borderId="0" xfId="0" applyFont="1" applyAlignment="1">
      <alignment horizontal="distributed" vertical="center"/>
    </xf>
    <xf numFmtId="176" fontId="16" fillId="0" borderId="75" xfId="0" applyNumberFormat="1" applyFont="1" applyBorder="1" applyAlignment="1">
      <alignment vertical="center"/>
    </xf>
    <xf numFmtId="176" fontId="15" fillId="0" borderId="8" xfId="0" applyNumberFormat="1" applyFont="1" applyBorder="1" applyAlignment="1">
      <alignment vertical="center"/>
    </xf>
    <xf numFmtId="0" fontId="16" fillId="0" borderId="77" xfId="0" applyFont="1" applyBorder="1" applyAlignment="1">
      <alignment vertical="center"/>
    </xf>
    <xf numFmtId="0" fontId="15" fillId="0" borderId="24" xfId="0" applyFont="1" applyBorder="1" applyAlignment="1">
      <alignment horizontal="distributed" vertical="center"/>
    </xf>
    <xf numFmtId="176" fontId="16" fillId="0" borderId="77" xfId="0" applyNumberFormat="1" applyFont="1" applyBorder="1" applyAlignment="1">
      <alignment vertical="center"/>
    </xf>
    <xf numFmtId="0" fontId="15" fillId="0" borderId="78" xfId="0" quotePrefix="1" applyFont="1" applyBorder="1" applyAlignment="1">
      <alignment vertical="center"/>
    </xf>
    <xf numFmtId="0" fontId="15" fillId="0" borderId="24" xfId="0" applyFont="1" applyBorder="1" applyAlignment="1">
      <alignment vertical="center"/>
    </xf>
    <xf numFmtId="176" fontId="15" fillId="0" borderId="77" xfId="0" applyNumberFormat="1" applyFont="1" applyBorder="1" applyAlignment="1">
      <alignment vertical="center"/>
    </xf>
    <xf numFmtId="0" fontId="16" fillId="0" borderId="23" xfId="0" applyFont="1" applyBorder="1" applyAlignment="1">
      <alignment vertical="center"/>
    </xf>
    <xf numFmtId="176" fontId="15" fillId="0" borderId="19" xfId="0" applyNumberFormat="1" applyFont="1" applyBorder="1" applyAlignment="1">
      <alignment vertical="center"/>
    </xf>
    <xf numFmtId="176" fontId="16" fillId="0" borderId="84" xfId="0" applyNumberFormat="1" applyFont="1" applyBorder="1" applyAlignment="1">
      <alignment vertical="center"/>
    </xf>
    <xf numFmtId="176" fontId="15" fillId="0" borderId="84" xfId="0" applyNumberFormat="1" applyFont="1" applyBorder="1" applyAlignment="1">
      <alignment vertical="center"/>
    </xf>
    <xf numFmtId="0" fontId="15" fillId="0" borderId="84" xfId="0" applyFont="1" applyBorder="1" applyAlignment="1">
      <alignment vertical="center"/>
    </xf>
    <xf numFmtId="0" fontId="15" fillId="0" borderId="28" xfId="0" applyFont="1" applyBorder="1" applyAlignment="1">
      <alignment vertical="center"/>
    </xf>
    <xf numFmtId="0" fontId="15" fillId="0" borderId="85" xfId="0" applyFont="1" applyBorder="1" applyAlignment="1">
      <alignment vertical="center"/>
    </xf>
    <xf numFmtId="0" fontId="16" fillId="0" borderId="75" xfId="0" applyFont="1" applyBorder="1" applyAlignment="1">
      <alignment vertical="center"/>
    </xf>
    <xf numFmtId="0" fontId="15" fillId="0" borderId="83" xfId="0" quotePrefix="1" applyFont="1" applyBorder="1" applyAlignment="1">
      <alignment vertical="center"/>
    </xf>
    <xf numFmtId="0" fontId="15" fillId="0" borderId="77" xfId="0" applyFont="1" applyBorder="1" applyAlignment="1">
      <alignment vertical="center"/>
    </xf>
    <xf numFmtId="0" fontId="15" fillId="0" borderId="10" xfId="0" applyFont="1" applyBorder="1" applyAlignment="1">
      <alignment vertical="center"/>
    </xf>
    <xf numFmtId="176" fontId="15" fillId="0" borderId="75" xfId="0" applyNumberFormat="1" applyFont="1" applyBorder="1" applyAlignment="1">
      <alignment vertical="center"/>
    </xf>
    <xf numFmtId="0" fontId="15" fillId="0" borderId="75"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6" fillId="0" borderId="84" xfId="0" applyFont="1" applyBorder="1" applyAlignment="1">
      <alignment vertical="center"/>
    </xf>
    <xf numFmtId="0" fontId="15" fillId="0" borderId="12" xfId="0" applyFont="1" applyBorder="1" applyAlignment="1">
      <alignment horizontal="distributed" vertical="center"/>
    </xf>
    <xf numFmtId="0" fontId="15" fillId="0" borderId="85" xfId="0" quotePrefix="1" applyFont="1" applyBorder="1" applyAlignment="1">
      <alignment vertical="center"/>
    </xf>
    <xf numFmtId="176" fontId="15" fillId="0" borderId="12" xfId="0" applyNumberFormat="1" applyFont="1" applyBorder="1" applyAlignment="1">
      <alignment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0" xfId="0" applyFont="1" applyAlignment="1">
      <alignment horizontal="center" vertical="center"/>
    </xf>
    <xf numFmtId="0" fontId="9" fillId="0" borderId="0" xfId="2" applyFont="1" applyAlignment="1">
      <alignment horizontal="center" vertical="center"/>
    </xf>
    <xf numFmtId="0" fontId="11" fillId="0" borderId="30"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32" xfId="2" applyFont="1" applyBorder="1" applyAlignment="1">
      <alignment horizontal="center" vertical="center" wrapText="1"/>
    </xf>
    <xf numFmtId="38" fontId="11" fillId="0" borderId="33" xfId="3" applyFont="1" applyFill="1" applyBorder="1" applyAlignment="1">
      <alignment horizontal="center" vertical="center" shrinkToFit="1"/>
    </xf>
    <xf numFmtId="0" fontId="11" fillId="0" borderId="33" xfId="2" applyFont="1" applyBorder="1" applyAlignment="1">
      <alignment horizontal="center" vertical="center" shrinkToFit="1"/>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35" xfId="2" applyFont="1" applyBorder="1" applyAlignment="1">
      <alignment horizontal="left" vertical="center" wrapText="1"/>
    </xf>
    <xf numFmtId="0" fontId="11" fillId="0" borderId="36" xfId="2" applyFont="1" applyBorder="1" applyAlignment="1">
      <alignment horizontal="left" vertical="center" wrapText="1"/>
    </xf>
    <xf numFmtId="0" fontId="11" fillId="0" borderId="37" xfId="2" applyFont="1" applyBorder="1" applyAlignment="1">
      <alignment horizontal="left" vertical="center" wrapText="1"/>
    </xf>
    <xf numFmtId="38" fontId="11" fillId="0" borderId="38" xfId="3" applyFont="1" applyFill="1" applyBorder="1" applyAlignment="1">
      <alignment horizontal="right" vertical="center" indent="1" shrinkToFit="1"/>
    </xf>
    <xf numFmtId="38" fontId="11" fillId="0" borderId="36" xfId="3" applyFont="1" applyFill="1" applyBorder="1" applyAlignment="1">
      <alignment horizontal="right" vertical="center" indent="1" shrinkToFit="1"/>
    </xf>
    <xf numFmtId="38" fontId="11" fillId="0" borderId="37" xfId="3" applyFont="1" applyFill="1" applyBorder="1" applyAlignment="1">
      <alignment horizontal="right" vertical="center" indent="1" shrinkToFit="1"/>
    </xf>
    <xf numFmtId="0" fontId="11" fillId="0" borderId="39" xfId="2" applyFont="1" applyBorder="1" applyAlignment="1">
      <alignment horizontal="center" vertical="center" wrapText="1" shrinkToFit="1"/>
    </xf>
    <xf numFmtId="0" fontId="11" fillId="0" borderId="41" xfId="2" applyFont="1" applyBorder="1" applyAlignment="1">
      <alignment horizontal="center" vertical="center" wrapText="1" shrinkToFit="1"/>
    </xf>
    <xf numFmtId="0" fontId="11" fillId="0" borderId="47" xfId="2" applyFont="1" applyBorder="1" applyAlignment="1">
      <alignment horizontal="center" vertical="center" wrapText="1" shrinkToFit="1"/>
    </xf>
    <xf numFmtId="0" fontId="12" fillId="0" borderId="39" xfId="2" applyFont="1" applyBorder="1" applyAlignment="1">
      <alignment horizontal="justify" vertical="center" wrapText="1"/>
    </xf>
    <xf numFmtId="0" fontId="12" fillId="0" borderId="41" xfId="2" applyFont="1" applyBorder="1" applyAlignment="1">
      <alignment horizontal="justify" vertical="center" wrapText="1"/>
    </xf>
    <xf numFmtId="0" fontId="12" fillId="0" borderId="47" xfId="2" applyFont="1" applyBorder="1" applyAlignment="1">
      <alignment horizontal="justify" vertical="center" wrapText="1"/>
    </xf>
    <xf numFmtId="0" fontId="12" fillId="0" borderId="39" xfId="2" quotePrefix="1" applyFont="1" applyBorder="1" applyAlignment="1">
      <alignment horizontal="justify" vertical="center" wrapText="1"/>
    </xf>
    <xf numFmtId="0" fontId="12" fillId="0" borderId="40" xfId="2" quotePrefix="1" applyFont="1" applyBorder="1" applyAlignment="1">
      <alignment horizontal="justify" vertical="center" wrapText="1"/>
    </xf>
    <xf numFmtId="0" fontId="12" fillId="0" borderId="41" xfId="2" quotePrefix="1" applyFont="1" applyBorder="1" applyAlignment="1">
      <alignment horizontal="justify" vertical="center" wrapText="1"/>
    </xf>
    <xf numFmtId="0" fontId="12" fillId="0" borderId="42" xfId="2" quotePrefix="1" applyFont="1" applyBorder="1" applyAlignment="1">
      <alignment horizontal="justify" vertical="center" wrapText="1"/>
    </xf>
    <xf numFmtId="0" fontId="12" fillId="0" borderId="47" xfId="2" quotePrefix="1" applyFont="1" applyBorder="1" applyAlignment="1">
      <alignment horizontal="justify" vertical="center" wrapText="1"/>
    </xf>
    <xf numFmtId="0" fontId="12" fillId="0" borderId="48" xfId="2" quotePrefix="1" applyFont="1" applyBorder="1" applyAlignment="1">
      <alignment horizontal="justify" vertical="center" wrapText="1"/>
    </xf>
    <xf numFmtId="0" fontId="11" fillId="0" borderId="43" xfId="2" applyFont="1" applyBorder="1" applyAlignment="1">
      <alignment horizontal="left" vertical="center" wrapText="1"/>
    </xf>
    <xf numFmtId="0" fontId="11" fillId="0" borderId="44" xfId="2" applyFont="1" applyBorder="1" applyAlignment="1">
      <alignment horizontal="left" vertical="center" wrapText="1"/>
    </xf>
    <xf numFmtId="0" fontId="11" fillId="0" borderId="45" xfId="2" applyFont="1" applyBorder="1" applyAlignment="1">
      <alignment horizontal="left" vertical="center" wrapText="1"/>
    </xf>
    <xf numFmtId="38" fontId="11" fillId="0" borderId="46" xfId="3" applyFont="1" applyFill="1" applyBorder="1" applyAlignment="1">
      <alignment horizontal="right" vertical="center" indent="1" shrinkToFit="1"/>
    </xf>
    <xf numFmtId="38" fontId="11" fillId="0" borderId="44" xfId="3" applyFont="1" applyFill="1" applyBorder="1" applyAlignment="1">
      <alignment horizontal="right" vertical="center" indent="1" shrinkToFit="1"/>
    </xf>
    <xf numFmtId="38" fontId="11" fillId="0" borderId="45" xfId="3" applyFont="1" applyFill="1" applyBorder="1" applyAlignment="1">
      <alignment horizontal="right" vertical="center" indent="1" shrinkToFit="1"/>
    </xf>
    <xf numFmtId="0" fontId="11" fillId="0" borderId="38" xfId="2" applyFont="1" applyBorder="1" applyAlignment="1">
      <alignment horizontal="center" vertical="center" wrapText="1"/>
    </xf>
    <xf numFmtId="0" fontId="11" fillId="0" borderId="36" xfId="2" applyFont="1" applyBorder="1" applyAlignment="1">
      <alignment horizontal="center" vertical="center" wrapText="1"/>
    </xf>
    <xf numFmtId="0" fontId="11" fillId="0" borderId="37" xfId="2" applyFont="1" applyBorder="1" applyAlignment="1">
      <alignment horizontal="center" vertical="center" wrapText="1"/>
    </xf>
    <xf numFmtId="38" fontId="11" fillId="0" borderId="11" xfId="3" applyFont="1" applyFill="1" applyBorder="1" applyAlignment="1">
      <alignment horizontal="center" vertical="center" wrapText="1" shrinkToFit="1"/>
    </xf>
    <xf numFmtId="38" fontId="11" fillId="0" borderId="29" xfId="3" applyFont="1" applyFill="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29" xfId="2" applyFont="1" applyBorder="1" applyAlignment="1">
      <alignment horizontal="center" vertical="center" wrapText="1" shrinkToFit="1"/>
    </xf>
    <xf numFmtId="0" fontId="11" fillId="0" borderId="11" xfId="2" applyFont="1" applyBorder="1" applyAlignment="1">
      <alignment horizontal="center" vertical="center" wrapText="1"/>
    </xf>
    <xf numFmtId="0" fontId="11" fillId="0" borderId="29"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56" xfId="2" quotePrefix="1" applyFont="1" applyBorder="1" applyAlignment="1">
      <alignment horizontal="left" vertical="center" wrapText="1" indent="1"/>
    </xf>
    <xf numFmtId="0" fontId="11" fillId="0" borderId="39" xfId="2" quotePrefix="1" applyFont="1" applyBorder="1" applyAlignment="1">
      <alignment horizontal="left" vertical="center" wrapText="1" indent="1"/>
    </xf>
    <xf numFmtId="38" fontId="11" fillId="0" borderId="39" xfId="3" applyFont="1" applyFill="1" applyBorder="1" applyAlignment="1">
      <alignment horizontal="right" vertical="center" indent="1" shrinkToFit="1"/>
    </xf>
    <xf numFmtId="0" fontId="11" fillId="0" borderId="57" xfId="2" applyFont="1" applyBorder="1" applyAlignment="1">
      <alignment horizontal="center" vertical="center" wrapText="1" shrinkToFit="1"/>
    </xf>
    <xf numFmtId="0" fontId="11" fillId="0" borderId="58"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61" xfId="2" applyFont="1" applyBorder="1" applyAlignment="1">
      <alignment horizontal="center" vertical="center" wrapText="1" shrinkToFit="1"/>
    </xf>
    <xf numFmtId="0" fontId="11" fillId="0" borderId="46" xfId="2" applyFont="1" applyBorder="1" applyAlignment="1">
      <alignment horizontal="center" vertical="center" wrapText="1" shrinkToFit="1"/>
    </xf>
    <xf numFmtId="0" fontId="11" fillId="0" borderId="45" xfId="2" applyFont="1" applyBorder="1" applyAlignment="1">
      <alignment horizontal="center" vertical="center" wrapText="1" shrinkToFit="1"/>
    </xf>
    <xf numFmtId="0" fontId="12" fillId="0" borderId="57" xfId="2" applyFont="1" applyBorder="1" applyAlignment="1">
      <alignment horizontal="left" vertical="center" wrapText="1"/>
    </xf>
    <xf numFmtId="0" fontId="12" fillId="0" borderId="58" xfId="2" applyFont="1" applyBorder="1" applyAlignment="1">
      <alignment horizontal="left" vertical="center" wrapText="1"/>
    </xf>
    <xf numFmtId="0" fontId="12" fillId="0" borderId="10" xfId="2" applyFont="1" applyBorder="1" applyAlignment="1">
      <alignment horizontal="left" vertical="center" wrapText="1"/>
    </xf>
    <xf numFmtId="0" fontId="12" fillId="0" borderId="61" xfId="2" applyFont="1" applyBorder="1" applyAlignment="1">
      <alignment horizontal="left" vertical="center" wrapText="1"/>
    </xf>
    <xf numFmtId="0" fontId="12" fillId="0" borderId="46" xfId="2" applyFont="1" applyBorder="1" applyAlignment="1">
      <alignment horizontal="left" vertical="center" wrapText="1"/>
    </xf>
    <xf numFmtId="0" fontId="12" fillId="0" borderId="45" xfId="2" applyFont="1" applyBorder="1" applyAlignment="1">
      <alignment horizontal="left" vertical="center" wrapText="1"/>
    </xf>
    <xf numFmtId="0" fontId="12" fillId="0" borderId="57" xfId="2" quotePrefix="1" applyFont="1" applyBorder="1" applyAlignment="1">
      <alignment horizontal="left" vertical="center" wrapText="1"/>
    </xf>
    <xf numFmtId="0" fontId="12" fillId="0" borderId="59" xfId="2" quotePrefix="1" applyFont="1" applyBorder="1" applyAlignment="1">
      <alignment horizontal="left" vertical="center" wrapText="1"/>
    </xf>
    <xf numFmtId="0" fontId="12" fillId="0" borderId="58" xfId="2" quotePrefix="1" applyFont="1" applyBorder="1" applyAlignment="1">
      <alignment horizontal="left" vertical="center" wrapText="1"/>
    </xf>
    <xf numFmtId="0" fontId="12" fillId="0" borderId="10" xfId="2" quotePrefix="1" applyFont="1" applyBorder="1" applyAlignment="1">
      <alignment horizontal="left" vertical="center" wrapText="1"/>
    </xf>
    <xf numFmtId="0" fontId="12" fillId="0" borderId="0" xfId="2" quotePrefix="1" applyFont="1" applyAlignment="1">
      <alignment horizontal="left" vertical="center" wrapText="1"/>
    </xf>
    <xf numFmtId="0" fontId="12" fillId="0" borderId="61" xfId="2" quotePrefix="1" applyFont="1" applyBorder="1" applyAlignment="1">
      <alignment horizontal="left" vertical="center" wrapText="1"/>
    </xf>
    <xf numFmtId="0" fontId="12" fillId="0" borderId="46" xfId="2" quotePrefix="1" applyFont="1" applyBorder="1" applyAlignment="1">
      <alignment horizontal="left" vertical="center" wrapText="1"/>
    </xf>
    <xf numFmtId="0" fontId="12" fillId="0" borderId="44" xfId="2" quotePrefix="1" applyFont="1" applyBorder="1" applyAlignment="1">
      <alignment horizontal="left" vertical="center" wrapText="1"/>
    </xf>
    <xf numFmtId="0" fontId="12" fillId="0" borderId="45" xfId="2" quotePrefix="1" applyFont="1" applyBorder="1" applyAlignment="1">
      <alignment horizontal="left" vertical="center" wrapText="1"/>
    </xf>
    <xf numFmtId="0" fontId="12" fillId="0" borderId="60" xfId="2" quotePrefix="1" applyFont="1" applyBorder="1" applyAlignment="1">
      <alignment horizontal="left" vertical="center" wrapText="1"/>
    </xf>
    <xf numFmtId="0" fontId="12" fillId="0" borderId="62" xfId="2" quotePrefix="1" applyFont="1" applyBorder="1" applyAlignment="1">
      <alignment horizontal="left" vertical="center" wrapText="1"/>
    </xf>
    <xf numFmtId="0" fontId="12" fillId="0" borderId="64" xfId="2" quotePrefix="1" applyFont="1" applyBorder="1" applyAlignment="1">
      <alignment horizontal="left" vertical="center" wrapText="1"/>
    </xf>
    <xf numFmtId="0" fontId="11" fillId="0" borderId="49" xfId="2" applyFont="1" applyBorder="1" applyAlignment="1">
      <alignment horizontal="center" vertical="center" wrapText="1"/>
    </xf>
    <xf numFmtId="0" fontId="11" fillId="0" borderId="50" xfId="2" applyFont="1" applyBorder="1" applyAlignment="1">
      <alignment horizontal="center" vertical="center" wrapText="1"/>
    </xf>
    <xf numFmtId="0" fontId="11" fillId="0" borderId="51" xfId="2" applyFont="1" applyBorder="1" applyAlignment="1">
      <alignment horizontal="center" vertical="center" wrapText="1"/>
    </xf>
    <xf numFmtId="0" fontId="11" fillId="0" borderId="54"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52"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53" xfId="2" applyFont="1" applyBorder="1" applyAlignment="1">
      <alignment horizontal="center" vertical="center"/>
    </xf>
    <xf numFmtId="38" fontId="11" fillId="0" borderId="38" xfId="3" applyFont="1" applyFill="1" applyBorder="1" applyAlignment="1">
      <alignment horizontal="center" vertical="center" wrapText="1" shrinkToFit="1"/>
    </xf>
    <xf numFmtId="38" fontId="11" fillId="0" borderId="37" xfId="3" applyFont="1" applyFill="1" applyBorder="1" applyAlignment="1">
      <alignment horizontal="center" vertical="center" wrapText="1" shrinkToFit="1"/>
    </xf>
    <xf numFmtId="0" fontId="11" fillId="0" borderId="38" xfId="2" applyFont="1" applyBorder="1" applyAlignment="1">
      <alignment horizontal="center" vertical="center" wrapText="1" shrinkToFit="1"/>
    </xf>
    <xf numFmtId="0" fontId="11" fillId="0" borderId="37" xfId="2" applyFont="1" applyBorder="1" applyAlignment="1">
      <alignment horizontal="center" vertical="center" wrapText="1" shrinkToFit="1"/>
    </xf>
    <xf numFmtId="0" fontId="11" fillId="0" borderId="56" xfId="2" applyFont="1" applyBorder="1" applyAlignment="1">
      <alignment horizontal="left" vertical="center" wrapText="1" indent="1"/>
    </xf>
    <xf numFmtId="0" fontId="11" fillId="0" borderId="39" xfId="2" applyFont="1" applyBorder="1" applyAlignment="1">
      <alignment horizontal="left" vertical="center" wrapText="1" indent="1"/>
    </xf>
    <xf numFmtId="0" fontId="11" fillId="0" borderId="63" xfId="2" applyFont="1" applyBorder="1" applyAlignment="1">
      <alignment horizontal="left" vertical="center" wrapText="1" indent="1"/>
    </xf>
    <xf numFmtId="0" fontId="11" fillId="0" borderId="47" xfId="2" applyFont="1" applyBorder="1" applyAlignment="1">
      <alignment horizontal="left" vertical="center" wrapText="1" indent="1"/>
    </xf>
    <xf numFmtId="38" fontId="11" fillId="0" borderId="47" xfId="3" applyFont="1" applyFill="1" applyBorder="1" applyAlignment="1">
      <alignment horizontal="right" vertical="center" indent="1" shrinkToFit="1"/>
    </xf>
    <xf numFmtId="0" fontId="11" fillId="0" borderId="0" xfId="2" applyFont="1" applyAlignment="1">
      <alignment horizontal="left" vertical="center" wrapText="1" indent="1"/>
    </xf>
    <xf numFmtId="38" fontId="11" fillId="0" borderId="0" xfId="3" applyFont="1" applyFill="1" applyBorder="1" applyAlignment="1">
      <alignment horizontal="right" vertical="center" indent="1" shrinkToFit="1"/>
    </xf>
    <xf numFmtId="38" fontId="11" fillId="0" borderId="0" xfId="3" applyFont="1" applyFill="1" applyBorder="1" applyAlignment="1">
      <alignment horizontal="right" vertical="center" wrapText="1" indent="1"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xf>
    <xf numFmtId="0" fontId="0" fillId="0" borderId="2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0" xfId="0" applyBorder="1" applyAlignment="1">
      <alignment horizontal="distributed" vertical="center"/>
    </xf>
    <xf numFmtId="0" fontId="0" fillId="0" borderId="0" xfId="0" applyAlignment="1">
      <alignment horizontal="distributed" vertical="center"/>
    </xf>
    <xf numFmtId="0" fontId="0" fillId="0" borderId="74" xfId="0" applyBorder="1" applyAlignment="1">
      <alignment horizontal="distributed" vertical="center"/>
    </xf>
    <xf numFmtId="0" fontId="0" fillId="0" borderId="19"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5" fillId="0" borderId="74" xfId="0" applyFont="1" applyBorder="1" applyAlignment="1">
      <alignment horizontal="center" vertical="center"/>
    </xf>
    <xf numFmtId="0" fontId="15" fillId="0" borderId="8" xfId="0" applyFont="1" applyBorder="1" applyAlignment="1">
      <alignment horizontal="center" vertical="center"/>
    </xf>
    <xf numFmtId="0" fontId="15" fillId="0" borderId="82" xfId="0" applyFont="1" applyBorder="1" applyAlignment="1">
      <alignment horizontal="center" vertical="center"/>
    </xf>
    <xf numFmtId="0" fontId="15" fillId="0" borderId="77" xfId="0" applyFont="1" applyBorder="1" applyAlignment="1">
      <alignment horizontal="center" vertical="center"/>
    </xf>
    <xf numFmtId="0" fontId="15" fillId="0" borderId="25" xfId="0" applyFont="1" applyBorder="1" applyAlignment="1">
      <alignment horizontal="center" vertical="center"/>
    </xf>
    <xf numFmtId="176" fontId="15" fillId="0" borderId="82" xfId="0" applyNumberFormat="1" applyFont="1" applyBorder="1" applyAlignment="1">
      <alignment horizontal="center" vertical="center"/>
    </xf>
    <xf numFmtId="176" fontId="15" fillId="0" borderId="25" xfId="0" applyNumberFormat="1" applyFont="1" applyBorder="1" applyAlignment="1">
      <alignment horizontal="center" vertical="center"/>
    </xf>
    <xf numFmtId="179" fontId="15" fillId="0" borderId="0" xfId="0" applyNumberFormat="1" applyFont="1" applyAlignment="1">
      <alignment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176" fontId="15" fillId="0" borderId="86" xfId="0" applyNumberFormat="1" applyFont="1" applyBorder="1" applyAlignment="1">
      <alignment horizontal="center" vertical="center"/>
    </xf>
    <xf numFmtId="176" fontId="15" fillId="0" borderId="59"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81" xfId="0" applyFont="1" applyBorder="1" applyAlignment="1">
      <alignment horizontal="distributed" vertical="center" justifyLastLine="1"/>
    </xf>
    <xf numFmtId="0" fontId="15" fillId="0" borderId="0" xfId="0" applyFont="1" applyAlignment="1">
      <alignment horizontal="distributed" vertical="center" justifyLastLine="1"/>
    </xf>
    <xf numFmtId="0" fontId="15" fillId="0" borderId="17" xfId="0" applyFont="1" applyBorder="1" applyAlignment="1">
      <alignment horizontal="center" vertical="center"/>
    </xf>
    <xf numFmtId="0" fontId="15" fillId="0" borderId="87" xfId="0" quotePrefix="1"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15" fillId="0" borderId="82" xfId="0" applyFont="1" applyBorder="1" applyAlignment="1">
      <alignment horizontal="distributed" vertical="center" justifyLastLine="1"/>
    </xf>
    <xf numFmtId="0" fontId="15" fillId="0" borderId="87" xfId="0" applyFont="1" applyBorder="1" applyAlignment="1">
      <alignment horizontal="distributed" vertical="center" justifyLastLine="1"/>
    </xf>
    <xf numFmtId="0" fontId="15" fillId="0" borderId="83" xfId="0" applyFont="1" applyBorder="1" applyAlignment="1">
      <alignment horizontal="distributed" vertical="center" justifyLastLine="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176" fontId="15" fillId="0" borderId="88" xfId="0" applyNumberFormat="1" applyFont="1" applyBorder="1" applyAlignment="1">
      <alignment vertical="center"/>
    </xf>
    <xf numFmtId="176" fontId="15" fillId="0" borderId="24" xfId="0" applyNumberFormat="1" applyFont="1" applyBorder="1" applyAlignment="1">
      <alignment vertical="center"/>
    </xf>
    <xf numFmtId="0" fontId="15" fillId="0" borderId="17" xfId="0" applyFont="1" applyBorder="1" applyAlignment="1">
      <alignment horizontal="distributed" vertical="center" justifyLastLine="1"/>
    </xf>
    <xf numFmtId="0" fontId="15" fillId="0" borderId="89" xfId="0" applyFont="1" applyBorder="1" applyAlignment="1">
      <alignment horizontal="distributed" vertical="center" justifyLastLine="1"/>
    </xf>
    <xf numFmtId="0" fontId="15" fillId="0" borderId="88" xfId="0" applyFont="1" applyBorder="1" applyAlignment="1">
      <alignment horizontal="distributed" vertical="center" justifyLastLine="1"/>
    </xf>
    <xf numFmtId="0" fontId="0" fillId="0" borderId="77" xfId="0" applyBorder="1" applyAlignment="1">
      <alignment horizontal="distributed" vertical="center"/>
    </xf>
    <xf numFmtId="0" fontId="0" fillId="0" borderId="25" xfId="0" applyBorder="1" applyAlignment="1">
      <alignment horizontal="distributed" vertical="center"/>
    </xf>
    <xf numFmtId="0" fontId="0" fillId="0" borderId="88" xfId="0" applyBorder="1" applyAlignment="1">
      <alignment horizontal="distributed" vertical="center"/>
    </xf>
    <xf numFmtId="176" fontId="15" fillId="0" borderId="81" xfId="0" applyNumberFormat="1" applyFont="1" applyBorder="1" applyAlignment="1">
      <alignment vertical="center"/>
    </xf>
    <xf numFmtId="180" fontId="15" fillId="0" borderId="75" xfId="0" applyNumberFormat="1" applyFont="1" applyBorder="1" applyAlignment="1">
      <alignment vertical="center"/>
    </xf>
    <xf numFmtId="176" fontId="15" fillId="0" borderId="90" xfId="0" applyNumberFormat="1" applyFont="1" applyBorder="1" applyAlignment="1">
      <alignment vertical="center"/>
    </xf>
    <xf numFmtId="180" fontId="15" fillId="0" borderId="84" xfId="0" applyNumberFormat="1" applyFont="1" applyBorder="1" applyAlignment="1" applyProtection="1">
      <alignment vertical="center"/>
      <protection locked="0"/>
    </xf>
    <xf numFmtId="180" fontId="15" fillId="0" borderId="90" xfId="0" applyNumberFormat="1" applyFont="1" applyBorder="1" applyAlignment="1" applyProtection="1">
      <alignment vertical="center"/>
      <protection locked="0"/>
    </xf>
    <xf numFmtId="180" fontId="15" fillId="0" borderId="90" xfId="0" applyNumberFormat="1" applyFont="1" applyBorder="1" applyAlignment="1">
      <alignment vertical="center"/>
    </xf>
    <xf numFmtId="180" fontId="16" fillId="0" borderId="77" xfId="0" applyNumberFormat="1" applyFont="1" applyBorder="1" applyAlignment="1">
      <alignment vertical="center"/>
    </xf>
    <xf numFmtId="180" fontId="15" fillId="0" borderId="77" xfId="0" applyNumberFormat="1" applyFont="1" applyBorder="1" applyAlignment="1">
      <alignment vertical="center"/>
    </xf>
    <xf numFmtId="180" fontId="16" fillId="0" borderId="75" xfId="0" applyNumberFormat="1" applyFont="1" applyBorder="1" applyAlignment="1">
      <alignment vertical="center"/>
    </xf>
    <xf numFmtId="0" fontId="15" fillId="0" borderId="83" xfId="0" applyFont="1" applyBorder="1" applyAlignment="1">
      <alignment vertical="center"/>
    </xf>
    <xf numFmtId="180" fontId="16" fillId="0" borderId="84" xfId="0" applyNumberFormat="1" applyFont="1" applyBorder="1" applyAlignment="1">
      <alignment vertical="center"/>
    </xf>
  </cellXfs>
  <cellStyles count="4">
    <cellStyle name="桁区切り 2" xfId="3" xr:uid="{A496BAE3-375D-4218-B315-5E10F3021E25}"/>
    <cellStyle name="標準" xfId="0" builtinId="0"/>
    <cellStyle name="標準 2" xfId="2" xr:uid="{7BF4640A-6D31-4567-805F-E68F46E18E81}"/>
    <cellStyle name="標準 3" xfId="1" xr:uid="{A58F1C61-11AF-4DFD-9AC8-543949A413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57150</xdr:colOff>
      <xdr:row>0</xdr:row>
      <xdr:rowOff>241300</xdr:rowOff>
    </xdr:to>
    <xdr:sp macro="" textlink="">
      <xdr:nvSpPr>
        <xdr:cNvPr id="2" name="横ページ行">
          <a:extLst>
            <a:ext uri="{FF2B5EF4-FFF2-40B4-BE49-F238E27FC236}">
              <a16:creationId xmlns:a16="http://schemas.microsoft.com/office/drawing/2014/main" id="{AE66D211-05ED-4EBA-A28D-93899196E48A}"/>
            </a:ext>
          </a:extLst>
        </xdr:cNvPr>
        <xdr:cNvSpPr txBox="1">
          <a:spLocks noChangeArrowheads="1"/>
        </xdr:cNvSpPr>
      </xdr:nvSpPr>
      <xdr:spPr bwMode="auto">
        <a:xfrm>
          <a:off x="0" y="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59</xdr:row>
      <xdr:rowOff>0</xdr:rowOff>
    </xdr:from>
    <xdr:to>
      <xdr:col>13</xdr:col>
      <xdr:colOff>57150</xdr:colOff>
      <xdr:row>59</xdr:row>
      <xdr:rowOff>241300</xdr:rowOff>
    </xdr:to>
    <xdr:sp macro="" textlink="">
      <xdr:nvSpPr>
        <xdr:cNvPr id="3" name="横ページ行">
          <a:extLst>
            <a:ext uri="{FF2B5EF4-FFF2-40B4-BE49-F238E27FC236}">
              <a16:creationId xmlns:a16="http://schemas.microsoft.com/office/drawing/2014/main" id="{E40139D0-BDDE-4F2D-B9E9-B53BA14B0483}"/>
            </a:ext>
          </a:extLst>
        </xdr:cNvPr>
        <xdr:cNvSpPr txBox="1">
          <a:spLocks noChangeArrowheads="1"/>
        </xdr:cNvSpPr>
      </xdr:nvSpPr>
      <xdr:spPr bwMode="auto">
        <a:xfrm>
          <a:off x="0" y="1461135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60</xdr:row>
      <xdr:rowOff>0</xdr:rowOff>
    </xdr:from>
    <xdr:to>
      <xdr:col>13</xdr:col>
      <xdr:colOff>57150</xdr:colOff>
      <xdr:row>60</xdr:row>
      <xdr:rowOff>241300</xdr:rowOff>
    </xdr:to>
    <xdr:sp macro="" textlink="">
      <xdr:nvSpPr>
        <xdr:cNvPr id="4" name="横ページ行">
          <a:extLst>
            <a:ext uri="{FF2B5EF4-FFF2-40B4-BE49-F238E27FC236}">
              <a16:creationId xmlns:a16="http://schemas.microsoft.com/office/drawing/2014/main" id="{89B73F6E-6147-41D3-A064-AB6A13DFE7FA}"/>
            </a:ext>
          </a:extLst>
        </xdr:cNvPr>
        <xdr:cNvSpPr txBox="1">
          <a:spLocks noChangeArrowheads="1"/>
        </xdr:cNvSpPr>
      </xdr:nvSpPr>
      <xdr:spPr bwMode="auto">
        <a:xfrm>
          <a:off x="0" y="1485900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119</xdr:row>
      <xdr:rowOff>0</xdr:rowOff>
    </xdr:from>
    <xdr:to>
      <xdr:col>13</xdr:col>
      <xdr:colOff>57150</xdr:colOff>
      <xdr:row>119</xdr:row>
      <xdr:rowOff>241300</xdr:rowOff>
    </xdr:to>
    <xdr:sp macro="" textlink="">
      <xdr:nvSpPr>
        <xdr:cNvPr id="9" name="横ページ行">
          <a:extLst>
            <a:ext uri="{FF2B5EF4-FFF2-40B4-BE49-F238E27FC236}">
              <a16:creationId xmlns:a16="http://schemas.microsoft.com/office/drawing/2014/main" id="{7AA99C87-455F-4785-B727-A84F52765AE2}"/>
            </a:ext>
          </a:extLst>
        </xdr:cNvPr>
        <xdr:cNvSpPr txBox="1">
          <a:spLocks noChangeArrowheads="1"/>
        </xdr:cNvSpPr>
      </xdr:nvSpPr>
      <xdr:spPr bwMode="auto">
        <a:xfrm>
          <a:off x="0" y="5918835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120</xdr:row>
      <xdr:rowOff>0</xdr:rowOff>
    </xdr:from>
    <xdr:to>
      <xdr:col>13</xdr:col>
      <xdr:colOff>57150</xdr:colOff>
      <xdr:row>120</xdr:row>
      <xdr:rowOff>241300</xdr:rowOff>
    </xdr:to>
    <xdr:sp macro="" textlink="">
      <xdr:nvSpPr>
        <xdr:cNvPr id="10" name="横ページ行">
          <a:extLst>
            <a:ext uri="{FF2B5EF4-FFF2-40B4-BE49-F238E27FC236}">
              <a16:creationId xmlns:a16="http://schemas.microsoft.com/office/drawing/2014/main" id="{6AA3E444-119B-41E8-9FE0-EC43AC819D24}"/>
            </a:ext>
          </a:extLst>
        </xdr:cNvPr>
        <xdr:cNvSpPr txBox="1">
          <a:spLocks noChangeArrowheads="1"/>
        </xdr:cNvSpPr>
      </xdr:nvSpPr>
      <xdr:spPr bwMode="auto">
        <a:xfrm>
          <a:off x="0" y="5943600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0</xdr:colOff>
      <xdr:row>22</xdr:row>
      <xdr:rowOff>241300</xdr:rowOff>
    </xdr:to>
    <xdr:sp macro="" textlink="">
      <xdr:nvSpPr>
        <xdr:cNvPr id="2" name="横ページ行">
          <a:extLst>
            <a:ext uri="{FF2B5EF4-FFF2-40B4-BE49-F238E27FC236}">
              <a16:creationId xmlns:a16="http://schemas.microsoft.com/office/drawing/2014/main" id="{457402F9-011B-409E-87D3-3FF69AE285E7}"/>
            </a:ext>
          </a:extLst>
        </xdr:cNvPr>
        <xdr:cNvSpPr txBox="1">
          <a:spLocks noChangeArrowheads="1"/>
        </xdr:cNvSpPr>
      </xdr:nvSpPr>
      <xdr:spPr bwMode="auto">
        <a:xfrm>
          <a:off x="0" y="7181850"/>
          <a:ext cx="10477500"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6</xdr:col>
      <xdr:colOff>2181225</xdr:colOff>
      <xdr:row>29</xdr:row>
      <xdr:rowOff>241300</xdr:rowOff>
    </xdr:to>
    <xdr:sp macro="" textlink="">
      <xdr:nvSpPr>
        <xdr:cNvPr id="2" name="横ページ行">
          <a:extLst>
            <a:ext uri="{FF2B5EF4-FFF2-40B4-BE49-F238E27FC236}">
              <a16:creationId xmlns:a16="http://schemas.microsoft.com/office/drawing/2014/main" id="{5FFC943E-D6B1-431D-8428-613C9F68A107}"/>
            </a:ext>
          </a:extLst>
        </xdr:cNvPr>
        <xdr:cNvSpPr txBox="1">
          <a:spLocks noChangeArrowheads="1"/>
        </xdr:cNvSpPr>
      </xdr:nvSpPr>
      <xdr:spPr bwMode="auto">
        <a:xfrm>
          <a:off x="0" y="7181850"/>
          <a:ext cx="109823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twoCellAnchor>
    <xdr:from>
      <xdr:col>0</xdr:col>
      <xdr:colOff>0</xdr:colOff>
      <xdr:row>30</xdr:row>
      <xdr:rowOff>0</xdr:rowOff>
    </xdr:from>
    <xdr:to>
      <xdr:col>6</xdr:col>
      <xdr:colOff>2181225</xdr:colOff>
      <xdr:row>30</xdr:row>
      <xdr:rowOff>241300</xdr:rowOff>
    </xdr:to>
    <xdr:sp macro="" textlink="">
      <xdr:nvSpPr>
        <xdr:cNvPr id="3" name="横ページ行">
          <a:extLst>
            <a:ext uri="{FF2B5EF4-FFF2-40B4-BE49-F238E27FC236}">
              <a16:creationId xmlns:a16="http://schemas.microsoft.com/office/drawing/2014/main" id="{2F294B39-0673-496C-A561-05680BFDD0C8}"/>
            </a:ext>
          </a:extLst>
        </xdr:cNvPr>
        <xdr:cNvSpPr txBox="1">
          <a:spLocks noChangeArrowheads="1"/>
        </xdr:cNvSpPr>
      </xdr:nvSpPr>
      <xdr:spPr bwMode="auto">
        <a:xfrm>
          <a:off x="0" y="7429500"/>
          <a:ext cx="109823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0</xdr:rowOff>
    </xdr:from>
    <xdr:to>
      <xdr:col>10</xdr:col>
      <xdr:colOff>933450</xdr:colOff>
      <xdr:row>29</xdr:row>
      <xdr:rowOff>241300</xdr:rowOff>
    </xdr:to>
    <xdr:sp macro="" textlink="">
      <xdr:nvSpPr>
        <xdr:cNvPr id="2" name="横ページ行">
          <a:extLst>
            <a:ext uri="{FF2B5EF4-FFF2-40B4-BE49-F238E27FC236}">
              <a16:creationId xmlns:a16="http://schemas.microsoft.com/office/drawing/2014/main" id="{8CE69F6A-A604-48B0-8E87-06B90A0A68B7}"/>
            </a:ext>
          </a:extLst>
        </xdr:cNvPr>
        <xdr:cNvSpPr txBox="1">
          <a:spLocks noChangeArrowheads="1"/>
        </xdr:cNvSpPr>
      </xdr:nvSpPr>
      <xdr:spPr bwMode="auto">
        <a:xfrm>
          <a:off x="0" y="7181850"/>
          <a:ext cx="108204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4029075</xdr:colOff>
      <xdr:row>0</xdr:row>
      <xdr:rowOff>215900</xdr:rowOff>
    </xdr:to>
    <xdr:sp macro="" textlink="">
      <xdr:nvSpPr>
        <xdr:cNvPr id="2" name="横ページ行">
          <a:extLst>
            <a:ext uri="{FF2B5EF4-FFF2-40B4-BE49-F238E27FC236}">
              <a16:creationId xmlns:a16="http://schemas.microsoft.com/office/drawing/2014/main" id="{4F5F777A-B3B3-4673-9269-3E6E49244600}"/>
            </a:ext>
          </a:extLst>
        </xdr:cNvPr>
        <xdr:cNvSpPr txBox="1">
          <a:spLocks noChangeArrowheads="1"/>
        </xdr:cNvSpPr>
      </xdr:nvSpPr>
      <xdr:spPr bwMode="auto">
        <a:xfrm>
          <a:off x="0" y="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67</xdr:row>
      <xdr:rowOff>0</xdr:rowOff>
    </xdr:from>
    <xdr:to>
      <xdr:col>8</xdr:col>
      <xdr:colOff>4029075</xdr:colOff>
      <xdr:row>67</xdr:row>
      <xdr:rowOff>215900</xdr:rowOff>
    </xdr:to>
    <xdr:sp macro="" textlink="">
      <xdr:nvSpPr>
        <xdr:cNvPr id="3" name="横ページ行">
          <a:extLst>
            <a:ext uri="{FF2B5EF4-FFF2-40B4-BE49-F238E27FC236}">
              <a16:creationId xmlns:a16="http://schemas.microsoft.com/office/drawing/2014/main" id="{D53ADC48-ECC3-436C-874E-23AE20AD9FA8}"/>
            </a:ext>
          </a:extLst>
        </xdr:cNvPr>
        <xdr:cNvSpPr txBox="1">
          <a:spLocks noChangeArrowheads="1"/>
        </xdr:cNvSpPr>
      </xdr:nvSpPr>
      <xdr:spPr bwMode="auto">
        <a:xfrm>
          <a:off x="0" y="146780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68</xdr:row>
      <xdr:rowOff>0</xdr:rowOff>
    </xdr:from>
    <xdr:to>
      <xdr:col>8</xdr:col>
      <xdr:colOff>4029075</xdr:colOff>
      <xdr:row>68</xdr:row>
      <xdr:rowOff>215900</xdr:rowOff>
    </xdr:to>
    <xdr:sp macro="" textlink="">
      <xdr:nvSpPr>
        <xdr:cNvPr id="4" name="横ページ行">
          <a:extLst>
            <a:ext uri="{FF2B5EF4-FFF2-40B4-BE49-F238E27FC236}">
              <a16:creationId xmlns:a16="http://schemas.microsoft.com/office/drawing/2014/main" id="{67557490-5DB7-4A19-9F12-9DAAE372BE06}"/>
            </a:ext>
          </a:extLst>
        </xdr:cNvPr>
        <xdr:cNvSpPr txBox="1">
          <a:spLocks noChangeArrowheads="1"/>
        </xdr:cNvSpPr>
      </xdr:nvSpPr>
      <xdr:spPr bwMode="auto">
        <a:xfrm>
          <a:off x="0" y="148971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135</xdr:row>
      <xdr:rowOff>0</xdr:rowOff>
    </xdr:from>
    <xdr:to>
      <xdr:col>8</xdr:col>
      <xdr:colOff>4029075</xdr:colOff>
      <xdr:row>135</xdr:row>
      <xdr:rowOff>215900</xdr:rowOff>
    </xdr:to>
    <xdr:sp macro="" textlink="">
      <xdr:nvSpPr>
        <xdr:cNvPr id="5" name="横ページ行">
          <a:extLst>
            <a:ext uri="{FF2B5EF4-FFF2-40B4-BE49-F238E27FC236}">
              <a16:creationId xmlns:a16="http://schemas.microsoft.com/office/drawing/2014/main" id="{C61C8D12-6A19-4E31-B40B-28BA28A808B2}"/>
            </a:ext>
          </a:extLst>
        </xdr:cNvPr>
        <xdr:cNvSpPr txBox="1">
          <a:spLocks noChangeArrowheads="1"/>
        </xdr:cNvSpPr>
      </xdr:nvSpPr>
      <xdr:spPr bwMode="auto">
        <a:xfrm>
          <a:off x="0" y="295751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136</xdr:row>
      <xdr:rowOff>0</xdr:rowOff>
    </xdr:from>
    <xdr:to>
      <xdr:col>8</xdr:col>
      <xdr:colOff>4029075</xdr:colOff>
      <xdr:row>136</xdr:row>
      <xdr:rowOff>215900</xdr:rowOff>
    </xdr:to>
    <xdr:sp macro="" textlink="">
      <xdr:nvSpPr>
        <xdr:cNvPr id="6" name="横ページ行">
          <a:extLst>
            <a:ext uri="{FF2B5EF4-FFF2-40B4-BE49-F238E27FC236}">
              <a16:creationId xmlns:a16="http://schemas.microsoft.com/office/drawing/2014/main" id="{4A1858B4-DB6C-4CCD-8BE4-EAD64263EDF2}"/>
            </a:ext>
          </a:extLst>
        </xdr:cNvPr>
        <xdr:cNvSpPr txBox="1">
          <a:spLocks noChangeArrowheads="1"/>
        </xdr:cNvSpPr>
      </xdr:nvSpPr>
      <xdr:spPr bwMode="auto">
        <a:xfrm>
          <a:off x="0" y="297942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203</xdr:row>
      <xdr:rowOff>0</xdr:rowOff>
    </xdr:from>
    <xdr:to>
      <xdr:col>8</xdr:col>
      <xdr:colOff>4029075</xdr:colOff>
      <xdr:row>203</xdr:row>
      <xdr:rowOff>215900</xdr:rowOff>
    </xdr:to>
    <xdr:sp macro="" textlink="">
      <xdr:nvSpPr>
        <xdr:cNvPr id="7" name="横ページ行">
          <a:extLst>
            <a:ext uri="{FF2B5EF4-FFF2-40B4-BE49-F238E27FC236}">
              <a16:creationId xmlns:a16="http://schemas.microsoft.com/office/drawing/2014/main" id="{97E45E39-36FD-47FE-8D93-EC5B789FD3F9}"/>
            </a:ext>
          </a:extLst>
        </xdr:cNvPr>
        <xdr:cNvSpPr txBox="1">
          <a:spLocks noChangeArrowheads="1"/>
        </xdr:cNvSpPr>
      </xdr:nvSpPr>
      <xdr:spPr bwMode="auto">
        <a:xfrm>
          <a:off x="0" y="444722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204</xdr:row>
      <xdr:rowOff>0</xdr:rowOff>
    </xdr:from>
    <xdr:to>
      <xdr:col>8</xdr:col>
      <xdr:colOff>4029075</xdr:colOff>
      <xdr:row>204</xdr:row>
      <xdr:rowOff>215900</xdr:rowOff>
    </xdr:to>
    <xdr:sp macro="" textlink="">
      <xdr:nvSpPr>
        <xdr:cNvPr id="8" name="横ページ行">
          <a:extLst>
            <a:ext uri="{FF2B5EF4-FFF2-40B4-BE49-F238E27FC236}">
              <a16:creationId xmlns:a16="http://schemas.microsoft.com/office/drawing/2014/main" id="{2AED908C-5DE3-4862-B9DE-8A037529C10A}"/>
            </a:ext>
          </a:extLst>
        </xdr:cNvPr>
        <xdr:cNvSpPr txBox="1">
          <a:spLocks noChangeArrowheads="1"/>
        </xdr:cNvSpPr>
      </xdr:nvSpPr>
      <xdr:spPr bwMode="auto">
        <a:xfrm>
          <a:off x="0" y="446913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271</xdr:row>
      <xdr:rowOff>0</xdr:rowOff>
    </xdr:from>
    <xdr:to>
      <xdr:col>8</xdr:col>
      <xdr:colOff>4029075</xdr:colOff>
      <xdr:row>271</xdr:row>
      <xdr:rowOff>215900</xdr:rowOff>
    </xdr:to>
    <xdr:sp macro="" textlink="">
      <xdr:nvSpPr>
        <xdr:cNvPr id="9" name="横ページ行">
          <a:extLst>
            <a:ext uri="{FF2B5EF4-FFF2-40B4-BE49-F238E27FC236}">
              <a16:creationId xmlns:a16="http://schemas.microsoft.com/office/drawing/2014/main" id="{0CF0CE12-F51E-4B74-9133-0CA6D47739F6}"/>
            </a:ext>
          </a:extLst>
        </xdr:cNvPr>
        <xdr:cNvSpPr txBox="1">
          <a:spLocks noChangeArrowheads="1"/>
        </xdr:cNvSpPr>
      </xdr:nvSpPr>
      <xdr:spPr bwMode="auto">
        <a:xfrm>
          <a:off x="0" y="593693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272</xdr:row>
      <xdr:rowOff>0</xdr:rowOff>
    </xdr:from>
    <xdr:to>
      <xdr:col>8</xdr:col>
      <xdr:colOff>4029075</xdr:colOff>
      <xdr:row>272</xdr:row>
      <xdr:rowOff>215900</xdr:rowOff>
    </xdr:to>
    <xdr:sp macro="" textlink="">
      <xdr:nvSpPr>
        <xdr:cNvPr id="10" name="横ページ行">
          <a:extLst>
            <a:ext uri="{FF2B5EF4-FFF2-40B4-BE49-F238E27FC236}">
              <a16:creationId xmlns:a16="http://schemas.microsoft.com/office/drawing/2014/main" id="{CD81D669-E69A-4B5D-8C77-74FB5C54CCAF}"/>
            </a:ext>
          </a:extLst>
        </xdr:cNvPr>
        <xdr:cNvSpPr txBox="1">
          <a:spLocks noChangeArrowheads="1"/>
        </xdr:cNvSpPr>
      </xdr:nvSpPr>
      <xdr:spPr bwMode="auto">
        <a:xfrm>
          <a:off x="0" y="595884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339</xdr:row>
      <xdr:rowOff>0</xdr:rowOff>
    </xdr:from>
    <xdr:to>
      <xdr:col>8</xdr:col>
      <xdr:colOff>4029075</xdr:colOff>
      <xdr:row>339</xdr:row>
      <xdr:rowOff>215900</xdr:rowOff>
    </xdr:to>
    <xdr:sp macro="" textlink="">
      <xdr:nvSpPr>
        <xdr:cNvPr id="11" name="横ページ行">
          <a:extLst>
            <a:ext uri="{FF2B5EF4-FFF2-40B4-BE49-F238E27FC236}">
              <a16:creationId xmlns:a16="http://schemas.microsoft.com/office/drawing/2014/main" id="{3835C4A2-DCB4-41E8-9466-9C79995261A2}"/>
            </a:ext>
          </a:extLst>
        </xdr:cNvPr>
        <xdr:cNvSpPr txBox="1">
          <a:spLocks noChangeArrowheads="1"/>
        </xdr:cNvSpPr>
      </xdr:nvSpPr>
      <xdr:spPr bwMode="auto">
        <a:xfrm>
          <a:off x="0" y="742664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340</xdr:row>
      <xdr:rowOff>0</xdr:rowOff>
    </xdr:from>
    <xdr:to>
      <xdr:col>8</xdr:col>
      <xdr:colOff>4029075</xdr:colOff>
      <xdr:row>340</xdr:row>
      <xdr:rowOff>215900</xdr:rowOff>
    </xdr:to>
    <xdr:sp macro="" textlink="">
      <xdr:nvSpPr>
        <xdr:cNvPr id="12" name="横ページ行">
          <a:extLst>
            <a:ext uri="{FF2B5EF4-FFF2-40B4-BE49-F238E27FC236}">
              <a16:creationId xmlns:a16="http://schemas.microsoft.com/office/drawing/2014/main" id="{A5B40D22-3451-4D55-83C4-001815553F8D}"/>
            </a:ext>
          </a:extLst>
        </xdr:cNvPr>
        <xdr:cNvSpPr txBox="1">
          <a:spLocks noChangeArrowheads="1"/>
        </xdr:cNvSpPr>
      </xdr:nvSpPr>
      <xdr:spPr bwMode="auto">
        <a:xfrm>
          <a:off x="0" y="7448550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407</xdr:row>
      <xdr:rowOff>0</xdr:rowOff>
    </xdr:from>
    <xdr:to>
      <xdr:col>8</xdr:col>
      <xdr:colOff>4029075</xdr:colOff>
      <xdr:row>407</xdr:row>
      <xdr:rowOff>215900</xdr:rowOff>
    </xdr:to>
    <xdr:sp macro="" textlink="">
      <xdr:nvSpPr>
        <xdr:cNvPr id="13" name="横ページ行">
          <a:extLst>
            <a:ext uri="{FF2B5EF4-FFF2-40B4-BE49-F238E27FC236}">
              <a16:creationId xmlns:a16="http://schemas.microsoft.com/office/drawing/2014/main" id="{886984D8-5A79-4374-AE78-5694D30FD371}"/>
            </a:ext>
          </a:extLst>
        </xdr:cNvPr>
        <xdr:cNvSpPr txBox="1">
          <a:spLocks noChangeArrowheads="1"/>
        </xdr:cNvSpPr>
      </xdr:nvSpPr>
      <xdr:spPr bwMode="auto">
        <a:xfrm>
          <a:off x="0" y="8916352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2800350</xdr:colOff>
      <xdr:row>0</xdr:row>
      <xdr:rowOff>215900</xdr:rowOff>
    </xdr:to>
    <xdr:sp macro="" textlink="">
      <xdr:nvSpPr>
        <xdr:cNvPr id="2" name="横ページ行">
          <a:extLst>
            <a:ext uri="{FF2B5EF4-FFF2-40B4-BE49-F238E27FC236}">
              <a16:creationId xmlns:a16="http://schemas.microsoft.com/office/drawing/2014/main" id="{E7FB1553-8A96-4544-9A96-F13033FEB841}"/>
            </a:ext>
          </a:extLst>
        </xdr:cNvPr>
        <xdr:cNvSpPr txBox="1">
          <a:spLocks noChangeArrowheads="1"/>
        </xdr:cNvSpPr>
      </xdr:nvSpPr>
      <xdr:spPr bwMode="auto">
        <a:xfrm>
          <a:off x="0" y="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67</xdr:row>
      <xdr:rowOff>0</xdr:rowOff>
    </xdr:from>
    <xdr:to>
      <xdr:col>12</xdr:col>
      <xdr:colOff>2800350</xdr:colOff>
      <xdr:row>67</xdr:row>
      <xdr:rowOff>215900</xdr:rowOff>
    </xdr:to>
    <xdr:sp macro="" textlink="">
      <xdr:nvSpPr>
        <xdr:cNvPr id="3" name="横ページ行">
          <a:extLst>
            <a:ext uri="{FF2B5EF4-FFF2-40B4-BE49-F238E27FC236}">
              <a16:creationId xmlns:a16="http://schemas.microsoft.com/office/drawing/2014/main" id="{D4328A43-6C44-48CF-B6B1-F08267994159}"/>
            </a:ext>
          </a:extLst>
        </xdr:cNvPr>
        <xdr:cNvSpPr txBox="1">
          <a:spLocks noChangeArrowheads="1"/>
        </xdr:cNvSpPr>
      </xdr:nvSpPr>
      <xdr:spPr bwMode="auto">
        <a:xfrm>
          <a:off x="0" y="146780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68</xdr:row>
      <xdr:rowOff>0</xdr:rowOff>
    </xdr:from>
    <xdr:to>
      <xdr:col>12</xdr:col>
      <xdr:colOff>2800350</xdr:colOff>
      <xdr:row>68</xdr:row>
      <xdr:rowOff>215900</xdr:rowOff>
    </xdr:to>
    <xdr:sp macro="" textlink="">
      <xdr:nvSpPr>
        <xdr:cNvPr id="4" name="横ページ行">
          <a:extLst>
            <a:ext uri="{FF2B5EF4-FFF2-40B4-BE49-F238E27FC236}">
              <a16:creationId xmlns:a16="http://schemas.microsoft.com/office/drawing/2014/main" id="{CF274EA2-F51B-49A9-8797-9B11AF17A5C4}"/>
            </a:ext>
          </a:extLst>
        </xdr:cNvPr>
        <xdr:cNvSpPr txBox="1">
          <a:spLocks noChangeArrowheads="1"/>
        </xdr:cNvSpPr>
      </xdr:nvSpPr>
      <xdr:spPr bwMode="auto">
        <a:xfrm>
          <a:off x="0" y="148971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135</xdr:row>
      <xdr:rowOff>0</xdr:rowOff>
    </xdr:from>
    <xdr:to>
      <xdr:col>12</xdr:col>
      <xdr:colOff>2800350</xdr:colOff>
      <xdr:row>135</xdr:row>
      <xdr:rowOff>215900</xdr:rowOff>
    </xdr:to>
    <xdr:sp macro="" textlink="">
      <xdr:nvSpPr>
        <xdr:cNvPr id="5" name="横ページ行">
          <a:extLst>
            <a:ext uri="{FF2B5EF4-FFF2-40B4-BE49-F238E27FC236}">
              <a16:creationId xmlns:a16="http://schemas.microsoft.com/office/drawing/2014/main" id="{7CB18731-1B4A-4895-8C86-9BEA5BEBB90A}"/>
            </a:ext>
          </a:extLst>
        </xdr:cNvPr>
        <xdr:cNvSpPr txBox="1">
          <a:spLocks noChangeArrowheads="1"/>
        </xdr:cNvSpPr>
      </xdr:nvSpPr>
      <xdr:spPr bwMode="auto">
        <a:xfrm>
          <a:off x="0" y="295751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136</xdr:row>
      <xdr:rowOff>0</xdr:rowOff>
    </xdr:from>
    <xdr:to>
      <xdr:col>12</xdr:col>
      <xdr:colOff>2800350</xdr:colOff>
      <xdr:row>136</xdr:row>
      <xdr:rowOff>215900</xdr:rowOff>
    </xdr:to>
    <xdr:sp macro="" textlink="">
      <xdr:nvSpPr>
        <xdr:cNvPr id="6" name="横ページ行">
          <a:extLst>
            <a:ext uri="{FF2B5EF4-FFF2-40B4-BE49-F238E27FC236}">
              <a16:creationId xmlns:a16="http://schemas.microsoft.com/office/drawing/2014/main" id="{D9817436-00DB-48E1-8EB4-BF00A19A7295}"/>
            </a:ext>
          </a:extLst>
        </xdr:cNvPr>
        <xdr:cNvSpPr txBox="1">
          <a:spLocks noChangeArrowheads="1"/>
        </xdr:cNvSpPr>
      </xdr:nvSpPr>
      <xdr:spPr bwMode="auto">
        <a:xfrm>
          <a:off x="0" y="297942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203</xdr:row>
      <xdr:rowOff>0</xdr:rowOff>
    </xdr:from>
    <xdr:to>
      <xdr:col>12</xdr:col>
      <xdr:colOff>2800350</xdr:colOff>
      <xdr:row>203</xdr:row>
      <xdr:rowOff>215900</xdr:rowOff>
    </xdr:to>
    <xdr:sp macro="" textlink="">
      <xdr:nvSpPr>
        <xdr:cNvPr id="7" name="横ページ行">
          <a:extLst>
            <a:ext uri="{FF2B5EF4-FFF2-40B4-BE49-F238E27FC236}">
              <a16:creationId xmlns:a16="http://schemas.microsoft.com/office/drawing/2014/main" id="{C13C2804-D403-43EB-BFAC-17830296E0A6}"/>
            </a:ext>
          </a:extLst>
        </xdr:cNvPr>
        <xdr:cNvSpPr txBox="1">
          <a:spLocks noChangeArrowheads="1"/>
        </xdr:cNvSpPr>
      </xdr:nvSpPr>
      <xdr:spPr bwMode="auto">
        <a:xfrm>
          <a:off x="0" y="444722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204</xdr:row>
      <xdr:rowOff>0</xdr:rowOff>
    </xdr:from>
    <xdr:to>
      <xdr:col>12</xdr:col>
      <xdr:colOff>2800350</xdr:colOff>
      <xdr:row>204</xdr:row>
      <xdr:rowOff>215900</xdr:rowOff>
    </xdr:to>
    <xdr:sp macro="" textlink="">
      <xdr:nvSpPr>
        <xdr:cNvPr id="8" name="横ページ行">
          <a:extLst>
            <a:ext uri="{FF2B5EF4-FFF2-40B4-BE49-F238E27FC236}">
              <a16:creationId xmlns:a16="http://schemas.microsoft.com/office/drawing/2014/main" id="{40DABB12-2037-44DF-A901-4691B98E8F09}"/>
            </a:ext>
          </a:extLst>
        </xdr:cNvPr>
        <xdr:cNvSpPr txBox="1">
          <a:spLocks noChangeArrowheads="1"/>
        </xdr:cNvSpPr>
      </xdr:nvSpPr>
      <xdr:spPr bwMode="auto">
        <a:xfrm>
          <a:off x="0" y="446913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271</xdr:row>
      <xdr:rowOff>0</xdr:rowOff>
    </xdr:from>
    <xdr:to>
      <xdr:col>12</xdr:col>
      <xdr:colOff>2800350</xdr:colOff>
      <xdr:row>271</xdr:row>
      <xdr:rowOff>215900</xdr:rowOff>
    </xdr:to>
    <xdr:sp macro="" textlink="">
      <xdr:nvSpPr>
        <xdr:cNvPr id="9" name="横ページ行">
          <a:extLst>
            <a:ext uri="{FF2B5EF4-FFF2-40B4-BE49-F238E27FC236}">
              <a16:creationId xmlns:a16="http://schemas.microsoft.com/office/drawing/2014/main" id="{9C6AC985-CFB5-481E-9CAF-647B0860FC95}"/>
            </a:ext>
          </a:extLst>
        </xdr:cNvPr>
        <xdr:cNvSpPr txBox="1">
          <a:spLocks noChangeArrowheads="1"/>
        </xdr:cNvSpPr>
      </xdr:nvSpPr>
      <xdr:spPr bwMode="auto">
        <a:xfrm>
          <a:off x="0" y="593693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272</xdr:row>
      <xdr:rowOff>0</xdr:rowOff>
    </xdr:from>
    <xdr:to>
      <xdr:col>12</xdr:col>
      <xdr:colOff>2800350</xdr:colOff>
      <xdr:row>272</xdr:row>
      <xdr:rowOff>215900</xdr:rowOff>
    </xdr:to>
    <xdr:sp macro="" textlink="">
      <xdr:nvSpPr>
        <xdr:cNvPr id="10" name="横ページ行">
          <a:extLst>
            <a:ext uri="{FF2B5EF4-FFF2-40B4-BE49-F238E27FC236}">
              <a16:creationId xmlns:a16="http://schemas.microsoft.com/office/drawing/2014/main" id="{8964CB7F-1AD5-4A12-A066-8B9035E0661A}"/>
            </a:ext>
          </a:extLst>
        </xdr:cNvPr>
        <xdr:cNvSpPr txBox="1">
          <a:spLocks noChangeArrowheads="1"/>
        </xdr:cNvSpPr>
      </xdr:nvSpPr>
      <xdr:spPr bwMode="auto">
        <a:xfrm>
          <a:off x="0" y="595884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339</xdr:row>
      <xdr:rowOff>0</xdr:rowOff>
    </xdr:from>
    <xdr:to>
      <xdr:col>12</xdr:col>
      <xdr:colOff>2800350</xdr:colOff>
      <xdr:row>339</xdr:row>
      <xdr:rowOff>215900</xdr:rowOff>
    </xdr:to>
    <xdr:sp macro="" textlink="">
      <xdr:nvSpPr>
        <xdr:cNvPr id="11" name="横ページ行">
          <a:extLst>
            <a:ext uri="{FF2B5EF4-FFF2-40B4-BE49-F238E27FC236}">
              <a16:creationId xmlns:a16="http://schemas.microsoft.com/office/drawing/2014/main" id="{EE90CA6D-D612-4181-8527-7622DCBF4082}"/>
            </a:ext>
          </a:extLst>
        </xdr:cNvPr>
        <xdr:cNvSpPr txBox="1">
          <a:spLocks noChangeArrowheads="1"/>
        </xdr:cNvSpPr>
      </xdr:nvSpPr>
      <xdr:spPr bwMode="auto">
        <a:xfrm>
          <a:off x="0" y="742664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340</xdr:row>
      <xdr:rowOff>0</xdr:rowOff>
    </xdr:from>
    <xdr:to>
      <xdr:col>12</xdr:col>
      <xdr:colOff>2800350</xdr:colOff>
      <xdr:row>340</xdr:row>
      <xdr:rowOff>215900</xdr:rowOff>
    </xdr:to>
    <xdr:sp macro="" textlink="">
      <xdr:nvSpPr>
        <xdr:cNvPr id="12" name="横ページ行">
          <a:extLst>
            <a:ext uri="{FF2B5EF4-FFF2-40B4-BE49-F238E27FC236}">
              <a16:creationId xmlns:a16="http://schemas.microsoft.com/office/drawing/2014/main" id="{C557A7D8-B838-499B-A141-C17176B9C5D9}"/>
            </a:ext>
          </a:extLst>
        </xdr:cNvPr>
        <xdr:cNvSpPr txBox="1">
          <a:spLocks noChangeArrowheads="1"/>
        </xdr:cNvSpPr>
      </xdr:nvSpPr>
      <xdr:spPr bwMode="auto">
        <a:xfrm>
          <a:off x="0" y="744855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407</xdr:row>
      <xdr:rowOff>0</xdr:rowOff>
    </xdr:from>
    <xdr:to>
      <xdr:col>12</xdr:col>
      <xdr:colOff>2800350</xdr:colOff>
      <xdr:row>407</xdr:row>
      <xdr:rowOff>215900</xdr:rowOff>
    </xdr:to>
    <xdr:sp macro="" textlink="">
      <xdr:nvSpPr>
        <xdr:cNvPr id="13" name="横ページ行">
          <a:extLst>
            <a:ext uri="{FF2B5EF4-FFF2-40B4-BE49-F238E27FC236}">
              <a16:creationId xmlns:a16="http://schemas.microsoft.com/office/drawing/2014/main" id="{480CA6AF-C512-406B-8EC4-E7C860AC42B9}"/>
            </a:ext>
          </a:extLst>
        </xdr:cNvPr>
        <xdr:cNvSpPr txBox="1">
          <a:spLocks noChangeArrowheads="1"/>
        </xdr:cNvSpPr>
      </xdr:nvSpPr>
      <xdr:spPr bwMode="auto">
        <a:xfrm>
          <a:off x="0" y="891635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408</xdr:row>
      <xdr:rowOff>0</xdr:rowOff>
    </xdr:from>
    <xdr:to>
      <xdr:col>12</xdr:col>
      <xdr:colOff>2800350</xdr:colOff>
      <xdr:row>408</xdr:row>
      <xdr:rowOff>215900</xdr:rowOff>
    </xdr:to>
    <xdr:sp macro="" textlink="">
      <xdr:nvSpPr>
        <xdr:cNvPr id="14" name="横ページ行">
          <a:extLst>
            <a:ext uri="{FF2B5EF4-FFF2-40B4-BE49-F238E27FC236}">
              <a16:creationId xmlns:a16="http://schemas.microsoft.com/office/drawing/2014/main" id="{B1234B3A-9553-4450-BB11-52C4954F04C4}"/>
            </a:ext>
          </a:extLst>
        </xdr:cNvPr>
        <xdr:cNvSpPr txBox="1">
          <a:spLocks noChangeArrowheads="1"/>
        </xdr:cNvSpPr>
      </xdr:nvSpPr>
      <xdr:spPr bwMode="auto">
        <a:xfrm>
          <a:off x="0" y="893826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475</xdr:row>
      <xdr:rowOff>0</xdr:rowOff>
    </xdr:from>
    <xdr:to>
      <xdr:col>12</xdr:col>
      <xdr:colOff>2800350</xdr:colOff>
      <xdr:row>475</xdr:row>
      <xdr:rowOff>215900</xdr:rowOff>
    </xdr:to>
    <xdr:sp macro="" textlink="">
      <xdr:nvSpPr>
        <xdr:cNvPr id="15" name="横ページ行">
          <a:extLst>
            <a:ext uri="{FF2B5EF4-FFF2-40B4-BE49-F238E27FC236}">
              <a16:creationId xmlns:a16="http://schemas.microsoft.com/office/drawing/2014/main" id="{83CE0958-F424-46C7-9A6D-C3F6198E7902}"/>
            </a:ext>
          </a:extLst>
        </xdr:cNvPr>
        <xdr:cNvSpPr txBox="1">
          <a:spLocks noChangeArrowheads="1"/>
        </xdr:cNvSpPr>
      </xdr:nvSpPr>
      <xdr:spPr bwMode="auto">
        <a:xfrm>
          <a:off x="0" y="1040606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476</xdr:row>
      <xdr:rowOff>0</xdr:rowOff>
    </xdr:from>
    <xdr:to>
      <xdr:col>12</xdr:col>
      <xdr:colOff>2800350</xdr:colOff>
      <xdr:row>476</xdr:row>
      <xdr:rowOff>215900</xdr:rowOff>
    </xdr:to>
    <xdr:sp macro="" textlink="">
      <xdr:nvSpPr>
        <xdr:cNvPr id="16" name="横ページ行">
          <a:extLst>
            <a:ext uri="{FF2B5EF4-FFF2-40B4-BE49-F238E27FC236}">
              <a16:creationId xmlns:a16="http://schemas.microsoft.com/office/drawing/2014/main" id="{E72D61A0-03C1-4543-9A46-14709D867353}"/>
            </a:ext>
          </a:extLst>
        </xdr:cNvPr>
        <xdr:cNvSpPr txBox="1">
          <a:spLocks noChangeArrowheads="1"/>
        </xdr:cNvSpPr>
      </xdr:nvSpPr>
      <xdr:spPr bwMode="auto">
        <a:xfrm>
          <a:off x="0" y="1042797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543</xdr:row>
      <xdr:rowOff>0</xdr:rowOff>
    </xdr:from>
    <xdr:to>
      <xdr:col>12</xdr:col>
      <xdr:colOff>2800350</xdr:colOff>
      <xdr:row>543</xdr:row>
      <xdr:rowOff>215900</xdr:rowOff>
    </xdr:to>
    <xdr:sp macro="" textlink="">
      <xdr:nvSpPr>
        <xdr:cNvPr id="17" name="横ページ行">
          <a:extLst>
            <a:ext uri="{FF2B5EF4-FFF2-40B4-BE49-F238E27FC236}">
              <a16:creationId xmlns:a16="http://schemas.microsoft.com/office/drawing/2014/main" id="{D55C7078-AABF-4D92-A6DD-E8E863AD2DB5}"/>
            </a:ext>
          </a:extLst>
        </xdr:cNvPr>
        <xdr:cNvSpPr txBox="1">
          <a:spLocks noChangeArrowheads="1"/>
        </xdr:cNvSpPr>
      </xdr:nvSpPr>
      <xdr:spPr bwMode="auto">
        <a:xfrm>
          <a:off x="0" y="1189577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544</xdr:row>
      <xdr:rowOff>0</xdr:rowOff>
    </xdr:from>
    <xdr:to>
      <xdr:col>12</xdr:col>
      <xdr:colOff>2800350</xdr:colOff>
      <xdr:row>544</xdr:row>
      <xdr:rowOff>215900</xdr:rowOff>
    </xdr:to>
    <xdr:sp macro="" textlink="">
      <xdr:nvSpPr>
        <xdr:cNvPr id="18" name="横ページ行">
          <a:extLst>
            <a:ext uri="{FF2B5EF4-FFF2-40B4-BE49-F238E27FC236}">
              <a16:creationId xmlns:a16="http://schemas.microsoft.com/office/drawing/2014/main" id="{684B8743-C53E-43B5-9D9B-736441E6136B}"/>
            </a:ext>
          </a:extLst>
        </xdr:cNvPr>
        <xdr:cNvSpPr txBox="1">
          <a:spLocks noChangeArrowheads="1"/>
        </xdr:cNvSpPr>
      </xdr:nvSpPr>
      <xdr:spPr bwMode="auto">
        <a:xfrm>
          <a:off x="0" y="1191768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611</xdr:row>
      <xdr:rowOff>0</xdr:rowOff>
    </xdr:from>
    <xdr:to>
      <xdr:col>12</xdr:col>
      <xdr:colOff>2800350</xdr:colOff>
      <xdr:row>611</xdr:row>
      <xdr:rowOff>215900</xdr:rowOff>
    </xdr:to>
    <xdr:sp macro="" textlink="">
      <xdr:nvSpPr>
        <xdr:cNvPr id="19" name="横ページ行">
          <a:extLst>
            <a:ext uri="{FF2B5EF4-FFF2-40B4-BE49-F238E27FC236}">
              <a16:creationId xmlns:a16="http://schemas.microsoft.com/office/drawing/2014/main" id="{15ED4EB7-6534-463D-8314-1ED74E53602A}"/>
            </a:ext>
          </a:extLst>
        </xdr:cNvPr>
        <xdr:cNvSpPr txBox="1">
          <a:spLocks noChangeArrowheads="1"/>
        </xdr:cNvSpPr>
      </xdr:nvSpPr>
      <xdr:spPr bwMode="auto">
        <a:xfrm>
          <a:off x="0" y="1338548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612</xdr:row>
      <xdr:rowOff>0</xdr:rowOff>
    </xdr:from>
    <xdr:to>
      <xdr:col>12</xdr:col>
      <xdr:colOff>2800350</xdr:colOff>
      <xdr:row>612</xdr:row>
      <xdr:rowOff>215900</xdr:rowOff>
    </xdr:to>
    <xdr:sp macro="" textlink="">
      <xdr:nvSpPr>
        <xdr:cNvPr id="20" name="横ページ行">
          <a:extLst>
            <a:ext uri="{FF2B5EF4-FFF2-40B4-BE49-F238E27FC236}">
              <a16:creationId xmlns:a16="http://schemas.microsoft.com/office/drawing/2014/main" id="{F5D0804F-EF88-4E3D-AA5B-63A61F35AB09}"/>
            </a:ext>
          </a:extLst>
        </xdr:cNvPr>
        <xdr:cNvSpPr txBox="1">
          <a:spLocks noChangeArrowheads="1"/>
        </xdr:cNvSpPr>
      </xdr:nvSpPr>
      <xdr:spPr bwMode="auto">
        <a:xfrm>
          <a:off x="0" y="1340739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679</xdr:row>
      <xdr:rowOff>0</xdr:rowOff>
    </xdr:from>
    <xdr:to>
      <xdr:col>12</xdr:col>
      <xdr:colOff>2800350</xdr:colOff>
      <xdr:row>679</xdr:row>
      <xdr:rowOff>215900</xdr:rowOff>
    </xdr:to>
    <xdr:sp macro="" textlink="">
      <xdr:nvSpPr>
        <xdr:cNvPr id="21" name="横ページ行">
          <a:extLst>
            <a:ext uri="{FF2B5EF4-FFF2-40B4-BE49-F238E27FC236}">
              <a16:creationId xmlns:a16="http://schemas.microsoft.com/office/drawing/2014/main" id="{520EE774-D294-415C-B704-E48DCAAFF57F}"/>
            </a:ext>
          </a:extLst>
        </xdr:cNvPr>
        <xdr:cNvSpPr txBox="1">
          <a:spLocks noChangeArrowheads="1"/>
        </xdr:cNvSpPr>
      </xdr:nvSpPr>
      <xdr:spPr bwMode="auto">
        <a:xfrm>
          <a:off x="0" y="1487519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680</xdr:row>
      <xdr:rowOff>0</xdr:rowOff>
    </xdr:from>
    <xdr:to>
      <xdr:col>12</xdr:col>
      <xdr:colOff>2800350</xdr:colOff>
      <xdr:row>680</xdr:row>
      <xdr:rowOff>215900</xdr:rowOff>
    </xdr:to>
    <xdr:sp macro="" textlink="">
      <xdr:nvSpPr>
        <xdr:cNvPr id="22" name="横ページ行">
          <a:extLst>
            <a:ext uri="{FF2B5EF4-FFF2-40B4-BE49-F238E27FC236}">
              <a16:creationId xmlns:a16="http://schemas.microsoft.com/office/drawing/2014/main" id="{5A8543A1-B92D-4105-8F17-4483C7E442F2}"/>
            </a:ext>
          </a:extLst>
        </xdr:cNvPr>
        <xdr:cNvSpPr txBox="1">
          <a:spLocks noChangeArrowheads="1"/>
        </xdr:cNvSpPr>
      </xdr:nvSpPr>
      <xdr:spPr bwMode="auto">
        <a:xfrm>
          <a:off x="0" y="14897100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747</xdr:row>
      <xdr:rowOff>0</xdr:rowOff>
    </xdr:from>
    <xdr:to>
      <xdr:col>12</xdr:col>
      <xdr:colOff>2800350</xdr:colOff>
      <xdr:row>747</xdr:row>
      <xdr:rowOff>215900</xdr:rowOff>
    </xdr:to>
    <xdr:sp macro="" textlink="">
      <xdr:nvSpPr>
        <xdr:cNvPr id="23" name="横ページ行">
          <a:extLst>
            <a:ext uri="{FF2B5EF4-FFF2-40B4-BE49-F238E27FC236}">
              <a16:creationId xmlns:a16="http://schemas.microsoft.com/office/drawing/2014/main" id="{46EA3A1A-36E9-4801-A033-5BF61C2F5F94}"/>
            </a:ext>
          </a:extLst>
        </xdr:cNvPr>
        <xdr:cNvSpPr txBox="1">
          <a:spLocks noChangeArrowheads="1"/>
        </xdr:cNvSpPr>
      </xdr:nvSpPr>
      <xdr:spPr bwMode="auto">
        <a:xfrm>
          <a:off x="0" y="16364902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AFC6-2E41-4032-A1D5-F1C447910DF1}">
  <sheetPr>
    <tabColor rgb="FF00B0F0"/>
  </sheetPr>
  <dimension ref="A1"/>
  <sheetViews>
    <sheetView showZeros="0" view="pageBreakPreview" zoomScaleNormal="85" zoomScaleSheetLayoutView="100" workbookViewId="0"/>
  </sheetViews>
  <sheetFormatPr defaultColWidth="9" defaultRowHeight="13.5"/>
  <cols>
    <col min="1" max="16384" width="9" style="46"/>
  </cols>
  <sheetData/>
  <phoneticPr fontId="1"/>
  <pageMargins left="0.78740157480314965" right="0.39370078740157483" top="0.98425196850393704" bottom="0.98425196850393704" header="0.51181102362204722" footer="0.51181102362204722"/>
  <pageSetup paperSize="9" firstPageNumber="0" orientation="landscape" r:id="rId1"/>
  <headerFooter scaleWithDoc="0" alignWithMargins="0">
    <evenHeader>&amp;C&amp;"ＭＳ 明朝,標準"- &amp;P -&amp;R&amp;"ＭＳ 明朝,標準"一般会計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A455-6033-4F29-9582-637BEE8CD829}">
  <sheetPr codeName="Sheet1"/>
  <dimension ref="A1:AF145"/>
  <sheetViews>
    <sheetView tabSelected="1" view="pageBreakPreview" zoomScaleNormal="100" zoomScaleSheetLayoutView="100" workbookViewId="0">
      <selection activeCell="C3" sqref="C3"/>
    </sheetView>
  </sheetViews>
  <sheetFormatPr defaultColWidth="9" defaultRowHeight="19.5" customHeight="1"/>
  <cols>
    <col min="1" max="1" width="3.125" style="34" customWidth="1"/>
    <col min="2" max="2" width="0.875" style="1" customWidth="1"/>
    <col min="3" max="3" width="31.125" style="1" customWidth="1"/>
    <col min="4" max="4" width="1.625" style="1" customWidth="1"/>
    <col min="5" max="5" width="3.125" style="34" customWidth="1"/>
    <col min="6" max="6" width="0.875" style="1" customWidth="1"/>
    <col min="7" max="7" width="31.125" style="34" customWidth="1"/>
    <col min="8" max="8" width="1.625" style="34" customWidth="1"/>
    <col min="9" max="9" width="22.625" style="1" customWidth="1"/>
    <col min="10" max="10" width="1.625" style="34" customWidth="1"/>
    <col min="11" max="11" width="22.625" style="34" customWidth="1"/>
    <col min="12" max="12" width="1.625" style="17" customWidth="1"/>
    <col min="13" max="13" width="22.625" style="35" customWidth="1"/>
    <col min="14" max="14" width="1.625" style="35" customWidth="1"/>
    <col min="15" max="15" width="9" style="17"/>
    <col min="19" max="20" width="0" hidden="1" customWidth="1"/>
    <col min="29" max="32" width="0" hidden="1" customWidth="1"/>
  </cols>
  <sheetData>
    <row r="1" spans="1:32" ht="19.5" customHeight="1">
      <c r="A1" s="188" t="s">
        <v>0</v>
      </c>
      <c r="B1" s="188"/>
      <c r="C1" s="189"/>
      <c r="D1" s="189"/>
      <c r="E1" s="189"/>
      <c r="F1" s="189"/>
      <c r="G1" s="189"/>
      <c r="H1" s="189"/>
      <c r="I1" s="189"/>
      <c r="J1" s="189"/>
      <c r="K1" s="189"/>
      <c r="L1" s="189"/>
      <c r="M1" s="189"/>
      <c r="N1" s="189"/>
      <c r="O1" s="1"/>
      <c r="P1" s="1"/>
    </row>
    <row r="2" spans="1:32" ht="19.5" customHeight="1">
      <c r="A2" s="193" t="s">
        <v>1</v>
      </c>
      <c r="B2" s="193"/>
      <c r="C2" s="193"/>
      <c r="D2" s="193"/>
      <c r="E2" s="193"/>
      <c r="F2" s="193"/>
      <c r="G2" s="193"/>
      <c r="H2" s="193"/>
      <c r="I2" s="193"/>
      <c r="J2" s="193"/>
      <c r="K2" s="193"/>
      <c r="L2" s="193"/>
      <c r="M2" s="193"/>
      <c r="N2" s="193"/>
      <c r="O2"/>
    </row>
    <row r="3" spans="1:32" ht="19.5" customHeight="1">
      <c r="A3" t="s">
        <v>2</v>
      </c>
      <c r="B3"/>
      <c r="C3"/>
      <c r="D3"/>
      <c r="E3"/>
      <c r="F3"/>
      <c r="G3"/>
      <c r="H3"/>
      <c r="I3"/>
      <c r="J3" s="2"/>
      <c r="K3"/>
      <c r="L3" s="2"/>
      <c r="M3"/>
      <c r="N3" s="2" t="s">
        <v>3</v>
      </c>
      <c r="O3"/>
      <c r="P3" s="1"/>
    </row>
    <row r="4" spans="1:32" ht="19.5" customHeight="1">
      <c r="A4" s="3"/>
      <c r="B4" s="4"/>
      <c r="C4" s="5" t="s">
        <v>4</v>
      </c>
      <c r="D4" s="4"/>
      <c r="E4" s="6"/>
      <c r="F4" s="4"/>
      <c r="G4" s="5" t="s">
        <v>5</v>
      </c>
      <c r="H4" s="4"/>
      <c r="I4" s="7" t="s">
        <v>6</v>
      </c>
      <c r="J4" s="8"/>
      <c r="K4" s="5" t="s">
        <v>7</v>
      </c>
      <c r="L4" s="8"/>
      <c r="M4" s="5" t="s">
        <v>8</v>
      </c>
      <c r="N4" s="9"/>
      <c r="O4" s="1"/>
      <c r="P4" s="1"/>
    </row>
    <row r="5" spans="1:32" ht="19.5" customHeight="1">
      <c r="A5" s="10">
        <v>1</v>
      </c>
      <c r="B5" s="11"/>
      <c r="C5" s="12" t="s">
        <v>9</v>
      </c>
      <c r="D5" s="11"/>
      <c r="E5" s="13"/>
      <c r="F5" s="11"/>
      <c r="G5" s="14"/>
      <c r="H5" s="14"/>
      <c r="I5" s="13" t="str">
        <f t="shared" ref="I5:I28" si="0">DBCS(TEXT($AD5,"#,##0;△#,##0"))</f>
        <v>２，１８８，３００</v>
      </c>
      <c r="J5" s="14"/>
      <c r="K5" s="13" t="str">
        <f t="shared" ref="K5:K28" si="1">DBCS(TEXT($AE5,"#,##0;△#,##0"))</f>
        <v>７７，０００</v>
      </c>
      <c r="L5" s="15"/>
      <c r="M5" s="13" t="str">
        <f t="shared" ref="M5:M28" si="2">DBCS(TEXT($AF5,"#,##0;△#,##0"))</f>
        <v>２，２６５，３００</v>
      </c>
      <c r="N5" s="16"/>
      <c r="AD5" s="18">
        <v>2188300</v>
      </c>
      <c r="AE5" s="18">
        <v>77000</v>
      </c>
      <c r="AF5" s="19">
        <f t="shared" ref="AF5:AF28" si="3">AD5+AE5</f>
        <v>2265300</v>
      </c>
    </row>
    <row r="6" spans="1:32" ht="19.5" customHeight="1">
      <c r="A6" s="20"/>
      <c r="E6" s="21">
        <v>1</v>
      </c>
      <c r="F6" s="11"/>
      <c r="G6" s="12" t="s">
        <v>10</v>
      </c>
      <c r="H6" s="14"/>
      <c r="I6" s="13" t="str">
        <f t="shared" si="0"/>
        <v>１，０６３，５１０</v>
      </c>
      <c r="J6" s="14"/>
      <c r="K6" s="13" t="str">
        <f t="shared" si="1"/>
        <v>７７，０００</v>
      </c>
      <c r="L6" s="15"/>
      <c r="M6" s="13" t="str">
        <f t="shared" si="2"/>
        <v>１，１４０，５１０</v>
      </c>
      <c r="N6" s="16"/>
      <c r="AD6" s="18">
        <v>1063510</v>
      </c>
      <c r="AE6" s="18">
        <v>77000</v>
      </c>
      <c r="AF6" s="19">
        <f t="shared" si="3"/>
        <v>1140510</v>
      </c>
    </row>
    <row r="7" spans="1:32" ht="19.5" customHeight="1">
      <c r="A7" s="10">
        <v>2</v>
      </c>
      <c r="B7" s="11"/>
      <c r="C7" s="12" t="s">
        <v>11</v>
      </c>
      <c r="D7" s="11"/>
      <c r="E7" s="13"/>
      <c r="F7" s="11"/>
      <c r="G7" s="14"/>
      <c r="H7" s="14"/>
      <c r="I7" s="13" t="str">
        <f t="shared" si="0"/>
        <v>１４５，３００</v>
      </c>
      <c r="J7" s="14"/>
      <c r="K7" s="13" t="str">
        <f t="shared" si="1"/>
        <v>△４，８０３</v>
      </c>
      <c r="L7" s="15"/>
      <c r="M7" s="13" t="str">
        <f t="shared" si="2"/>
        <v>１４０，４９７</v>
      </c>
      <c r="N7" s="16"/>
      <c r="AD7" s="18">
        <v>145300</v>
      </c>
      <c r="AE7" s="18">
        <v>-4803</v>
      </c>
      <c r="AF7" s="19">
        <f t="shared" si="3"/>
        <v>140497</v>
      </c>
    </row>
    <row r="8" spans="1:32" ht="19.5" customHeight="1">
      <c r="A8" s="20"/>
      <c r="E8" s="21">
        <v>1</v>
      </c>
      <c r="F8" s="11"/>
      <c r="G8" s="12" t="s">
        <v>12</v>
      </c>
      <c r="H8" s="14"/>
      <c r="I8" s="13" t="str">
        <f t="shared" si="0"/>
        <v>２６，５００</v>
      </c>
      <c r="J8" s="14"/>
      <c r="K8" s="13" t="str">
        <f t="shared" si="1"/>
        <v>△８００</v>
      </c>
      <c r="L8" s="15"/>
      <c r="M8" s="13" t="str">
        <f t="shared" si="2"/>
        <v>２５，７００</v>
      </c>
      <c r="N8" s="16"/>
      <c r="AD8" s="18">
        <v>26500</v>
      </c>
      <c r="AE8" s="18">
        <v>-800</v>
      </c>
      <c r="AF8" s="19">
        <f t="shared" si="3"/>
        <v>25700</v>
      </c>
    </row>
    <row r="9" spans="1:32" ht="19.5" customHeight="1">
      <c r="A9" s="20"/>
      <c r="E9" s="21">
        <v>2</v>
      </c>
      <c r="F9" s="11"/>
      <c r="G9" s="12" t="s">
        <v>13</v>
      </c>
      <c r="H9" s="14"/>
      <c r="I9" s="13" t="str">
        <f t="shared" si="0"/>
        <v>８６，４００</v>
      </c>
      <c r="J9" s="14"/>
      <c r="K9" s="13" t="str">
        <f t="shared" si="1"/>
        <v>△２，５００</v>
      </c>
      <c r="L9" s="15"/>
      <c r="M9" s="13" t="str">
        <f t="shared" si="2"/>
        <v>８３，９００</v>
      </c>
      <c r="N9" s="16"/>
      <c r="AD9" s="18">
        <v>86400</v>
      </c>
      <c r="AE9" s="18">
        <v>-2500</v>
      </c>
      <c r="AF9" s="19">
        <f t="shared" si="3"/>
        <v>83900</v>
      </c>
    </row>
    <row r="10" spans="1:32" ht="19.5" customHeight="1">
      <c r="A10" s="20"/>
      <c r="E10" s="21">
        <v>3</v>
      </c>
      <c r="F10" s="11"/>
      <c r="G10" s="12" t="s">
        <v>14</v>
      </c>
      <c r="H10" s="14"/>
      <c r="I10" s="13" t="str">
        <f t="shared" si="0"/>
        <v>３２，４００</v>
      </c>
      <c r="J10" s="14"/>
      <c r="K10" s="13" t="str">
        <f t="shared" si="1"/>
        <v>△１，５０３</v>
      </c>
      <c r="L10" s="15"/>
      <c r="M10" s="13" t="str">
        <f t="shared" si="2"/>
        <v>３０，８９７</v>
      </c>
      <c r="N10" s="16"/>
      <c r="AD10" s="18">
        <v>32400</v>
      </c>
      <c r="AE10" s="18">
        <v>-1503</v>
      </c>
      <c r="AF10" s="19">
        <f t="shared" si="3"/>
        <v>30897</v>
      </c>
    </row>
    <row r="11" spans="1:32" ht="19.5" customHeight="1">
      <c r="A11" s="10">
        <v>3</v>
      </c>
      <c r="B11" s="11"/>
      <c r="C11" s="12" t="s">
        <v>15</v>
      </c>
      <c r="D11" s="11"/>
      <c r="E11" s="13"/>
      <c r="F11" s="11"/>
      <c r="G11" s="14"/>
      <c r="H11" s="14"/>
      <c r="I11" s="13" t="str">
        <f t="shared" si="0"/>
        <v>１，１００</v>
      </c>
      <c r="J11" s="14"/>
      <c r="K11" s="13" t="str">
        <f t="shared" si="1"/>
        <v>３，９００</v>
      </c>
      <c r="L11" s="15"/>
      <c r="M11" s="13" t="str">
        <f t="shared" si="2"/>
        <v>５，０００</v>
      </c>
      <c r="N11" s="16"/>
      <c r="AD11" s="18">
        <v>1100</v>
      </c>
      <c r="AE11" s="18">
        <v>3900</v>
      </c>
      <c r="AF11" s="19">
        <f t="shared" si="3"/>
        <v>5000</v>
      </c>
    </row>
    <row r="12" spans="1:32" ht="19.5" customHeight="1">
      <c r="A12" s="20"/>
      <c r="E12" s="21">
        <v>1</v>
      </c>
      <c r="F12" s="11"/>
      <c r="G12" s="12" t="s">
        <v>15</v>
      </c>
      <c r="H12" s="14"/>
      <c r="I12" s="13" t="str">
        <f t="shared" si="0"/>
        <v>１，１００</v>
      </c>
      <c r="J12" s="14"/>
      <c r="K12" s="13" t="str">
        <f t="shared" si="1"/>
        <v>３，９００</v>
      </c>
      <c r="L12" s="15"/>
      <c r="M12" s="13" t="str">
        <f t="shared" si="2"/>
        <v>５，０００</v>
      </c>
      <c r="N12" s="16"/>
      <c r="AD12" s="18">
        <v>1100</v>
      </c>
      <c r="AE12" s="18">
        <v>3900</v>
      </c>
      <c r="AF12" s="19">
        <f t="shared" si="3"/>
        <v>5000</v>
      </c>
    </row>
    <row r="13" spans="1:32" ht="19.5" customHeight="1">
      <c r="A13" s="10">
        <v>4</v>
      </c>
      <c r="B13" s="11"/>
      <c r="C13" s="12" t="s">
        <v>16</v>
      </c>
      <c r="D13" s="11"/>
      <c r="E13" s="13"/>
      <c r="F13" s="11"/>
      <c r="G13" s="14"/>
      <c r="H13" s="14"/>
      <c r="I13" s="13" t="str">
        <f t="shared" si="0"/>
        <v>２４，２００</v>
      </c>
      <c r="J13" s="14"/>
      <c r="K13" s="13" t="str">
        <f t="shared" si="1"/>
        <v>７００</v>
      </c>
      <c r="L13" s="15"/>
      <c r="M13" s="13" t="str">
        <f t="shared" si="2"/>
        <v>２４，９００</v>
      </c>
      <c r="N13" s="16"/>
      <c r="AD13" s="18">
        <v>24200</v>
      </c>
      <c r="AE13" s="18">
        <v>700</v>
      </c>
      <c r="AF13" s="19">
        <f t="shared" si="3"/>
        <v>24900</v>
      </c>
    </row>
    <row r="14" spans="1:32" ht="19.5" customHeight="1">
      <c r="A14" s="20"/>
      <c r="E14" s="21">
        <v>1</v>
      </c>
      <c r="F14" s="11"/>
      <c r="G14" s="12" t="s">
        <v>16</v>
      </c>
      <c r="H14" s="14"/>
      <c r="I14" s="13" t="str">
        <f t="shared" si="0"/>
        <v>２４，２００</v>
      </c>
      <c r="J14" s="14"/>
      <c r="K14" s="13" t="str">
        <f t="shared" si="1"/>
        <v>７００</v>
      </c>
      <c r="L14" s="15"/>
      <c r="M14" s="13" t="str">
        <f t="shared" si="2"/>
        <v>２４，９００</v>
      </c>
      <c r="N14" s="16"/>
      <c r="AD14" s="18">
        <v>24200</v>
      </c>
      <c r="AE14" s="18">
        <v>700</v>
      </c>
      <c r="AF14" s="19">
        <f t="shared" si="3"/>
        <v>24900</v>
      </c>
    </row>
    <row r="15" spans="1:32" ht="19.5" customHeight="1">
      <c r="A15" s="10">
        <v>5</v>
      </c>
      <c r="B15" s="11"/>
      <c r="C15" s="12" t="s">
        <v>17</v>
      </c>
      <c r="D15" s="11"/>
      <c r="E15" s="13"/>
      <c r="F15" s="11"/>
      <c r="G15" s="14"/>
      <c r="H15" s="14"/>
      <c r="I15" s="13" t="str">
        <f t="shared" si="0"/>
        <v>３１，０００</v>
      </c>
      <c r="J15" s="14"/>
      <c r="K15" s="13" t="str">
        <f t="shared" si="1"/>
        <v>８，０００</v>
      </c>
      <c r="L15" s="15"/>
      <c r="M15" s="13" t="str">
        <f t="shared" si="2"/>
        <v>３９，０００</v>
      </c>
      <c r="N15" s="16"/>
      <c r="AD15" s="18">
        <v>31000</v>
      </c>
      <c r="AE15" s="18">
        <v>8000</v>
      </c>
      <c r="AF15" s="19">
        <f t="shared" si="3"/>
        <v>39000</v>
      </c>
    </row>
    <row r="16" spans="1:32" ht="19.5" customHeight="1">
      <c r="A16" s="20"/>
      <c r="E16" s="21">
        <v>1</v>
      </c>
      <c r="F16" s="11"/>
      <c r="G16" s="12" t="s">
        <v>17</v>
      </c>
      <c r="H16" s="14"/>
      <c r="I16" s="13" t="str">
        <f t="shared" si="0"/>
        <v>３１，０００</v>
      </c>
      <c r="J16" s="14"/>
      <c r="K16" s="13" t="str">
        <f t="shared" si="1"/>
        <v>８，０００</v>
      </c>
      <c r="L16" s="15"/>
      <c r="M16" s="13" t="str">
        <f t="shared" si="2"/>
        <v>３９，０００</v>
      </c>
      <c r="N16" s="16"/>
      <c r="AD16" s="18">
        <v>31000</v>
      </c>
      <c r="AE16" s="18">
        <v>8000</v>
      </c>
      <c r="AF16" s="19">
        <f t="shared" si="3"/>
        <v>39000</v>
      </c>
    </row>
    <row r="17" spans="1:32" ht="19.5" customHeight="1">
      <c r="A17" s="10">
        <v>6</v>
      </c>
      <c r="B17" s="11"/>
      <c r="C17" s="12" t="s">
        <v>18</v>
      </c>
      <c r="D17" s="11"/>
      <c r="E17" s="13"/>
      <c r="F17" s="11"/>
      <c r="G17" s="14"/>
      <c r="H17" s="14"/>
      <c r="I17" s="13" t="str">
        <f t="shared" si="0"/>
        <v>５５，８００</v>
      </c>
      <c r="J17" s="14"/>
      <c r="K17" s="13" t="str">
        <f t="shared" si="1"/>
        <v>△１，１００</v>
      </c>
      <c r="L17" s="15"/>
      <c r="M17" s="13" t="str">
        <f t="shared" si="2"/>
        <v>５４，７００</v>
      </c>
      <c r="N17" s="16"/>
      <c r="AD17" s="18">
        <v>55800</v>
      </c>
      <c r="AE17" s="18">
        <v>-1100</v>
      </c>
      <c r="AF17" s="19">
        <f t="shared" si="3"/>
        <v>54700</v>
      </c>
    </row>
    <row r="18" spans="1:32" ht="19.5" customHeight="1">
      <c r="A18" s="20"/>
      <c r="E18" s="21">
        <v>1</v>
      </c>
      <c r="F18" s="11"/>
      <c r="G18" s="12" t="s">
        <v>18</v>
      </c>
      <c r="H18" s="14"/>
      <c r="I18" s="13" t="str">
        <f t="shared" si="0"/>
        <v>５５，８００</v>
      </c>
      <c r="J18" s="14"/>
      <c r="K18" s="13" t="str">
        <f t="shared" si="1"/>
        <v>△１，１００</v>
      </c>
      <c r="L18" s="15"/>
      <c r="M18" s="13" t="str">
        <f t="shared" si="2"/>
        <v>５４，７００</v>
      </c>
      <c r="N18" s="16"/>
      <c r="AD18" s="18">
        <v>55800</v>
      </c>
      <c r="AE18" s="18">
        <v>-1100</v>
      </c>
      <c r="AF18" s="19">
        <f t="shared" si="3"/>
        <v>54700</v>
      </c>
    </row>
    <row r="19" spans="1:32" ht="19.5" customHeight="1">
      <c r="A19" s="10">
        <v>7</v>
      </c>
      <c r="B19" s="11"/>
      <c r="C19" s="12" t="s">
        <v>19</v>
      </c>
      <c r="D19" s="11"/>
      <c r="E19" s="13"/>
      <c r="F19" s="11"/>
      <c r="G19" s="14"/>
      <c r="H19" s="14"/>
      <c r="I19" s="13" t="str">
        <f t="shared" si="0"/>
        <v>５００，０００</v>
      </c>
      <c r="J19" s="14"/>
      <c r="K19" s="13" t="str">
        <f t="shared" si="1"/>
        <v>４６，０００</v>
      </c>
      <c r="L19" s="15"/>
      <c r="M19" s="13" t="str">
        <f t="shared" si="2"/>
        <v>５４６，０００</v>
      </c>
      <c r="N19" s="16"/>
      <c r="AD19" s="18">
        <v>500000</v>
      </c>
      <c r="AE19" s="18">
        <v>46000</v>
      </c>
      <c r="AF19" s="19">
        <f t="shared" si="3"/>
        <v>546000</v>
      </c>
    </row>
    <row r="20" spans="1:32" ht="19.5" customHeight="1">
      <c r="A20" s="20"/>
      <c r="E20" s="21">
        <v>1</v>
      </c>
      <c r="F20" s="11"/>
      <c r="G20" s="12" t="s">
        <v>19</v>
      </c>
      <c r="H20" s="14"/>
      <c r="I20" s="13" t="str">
        <f t="shared" si="0"/>
        <v>５００，０００</v>
      </c>
      <c r="J20" s="14"/>
      <c r="K20" s="13" t="str">
        <f t="shared" si="1"/>
        <v>４６，０００</v>
      </c>
      <c r="L20" s="15"/>
      <c r="M20" s="13" t="str">
        <f t="shared" si="2"/>
        <v>５４６，０００</v>
      </c>
      <c r="N20" s="16"/>
      <c r="AD20" s="18">
        <v>500000</v>
      </c>
      <c r="AE20" s="18">
        <v>46000</v>
      </c>
      <c r="AF20" s="19">
        <f t="shared" si="3"/>
        <v>546000</v>
      </c>
    </row>
    <row r="21" spans="1:32" ht="19.5" customHeight="1">
      <c r="A21" s="10">
        <v>8</v>
      </c>
      <c r="B21" s="11"/>
      <c r="C21" s="12" t="s">
        <v>20</v>
      </c>
      <c r="D21" s="11"/>
      <c r="E21" s="13"/>
      <c r="F21" s="11"/>
      <c r="G21" s="14"/>
      <c r="H21" s="14"/>
      <c r="I21" s="13" t="str">
        <f t="shared" si="0"/>
        <v>１７，６００</v>
      </c>
      <c r="J21" s="14"/>
      <c r="K21" s="13" t="str">
        <f t="shared" si="1"/>
        <v>７００</v>
      </c>
      <c r="L21" s="15"/>
      <c r="M21" s="13" t="str">
        <f t="shared" si="2"/>
        <v>１８，３００</v>
      </c>
      <c r="N21" s="16"/>
      <c r="AD21" s="18">
        <v>17600</v>
      </c>
      <c r="AE21" s="18">
        <v>700</v>
      </c>
      <c r="AF21" s="19">
        <f t="shared" si="3"/>
        <v>18300</v>
      </c>
    </row>
    <row r="22" spans="1:32" ht="19.5" customHeight="1">
      <c r="A22" s="20"/>
      <c r="E22" s="21">
        <v>1</v>
      </c>
      <c r="F22" s="11"/>
      <c r="G22" s="12" t="s">
        <v>20</v>
      </c>
      <c r="H22" s="14"/>
      <c r="I22" s="13" t="str">
        <f t="shared" si="0"/>
        <v>１７，６００</v>
      </c>
      <c r="J22" s="14"/>
      <c r="K22" s="13" t="str">
        <f t="shared" si="1"/>
        <v>７００</v>
      </c>
      <c r="L22" s="15"/>
      <c r="M22" s="13" t="str">
        <f t="shared" si="2"/>
        <v>１８，３００</v>
      </c>
      <c r="N22" s="16"/>
      <c r="AD22" s="18">
        <v>17600</v>
      </c>
      <c r="AE22" s="18">
        <v>700</v>
      </c>
      <c r="AF22" s="19">
        <f t="shared" si="3"/>
        <v>18300</v>
      </c>
    </row>
    <row r="23" spans="1:32" ht="19.5" customHeight="1">
      <c r="A23" s="10">
        <v>9</v>
      </c>
      <c r="B23" s="11"/>
      <c r="C23" s="12" t="s">
        <v>21</v>
      </c>
      <c r="D23" s="11"/>
      <c r="E23" s="13"/>
      <c r="F23" s="11"/>
      <c r="G23" s="14"/>
      <c r="H23" s="14"/>
      <c r="I23" s="13" t="str">
        <f t="shared" si="0"/>
        <v>１４，２００</v>
      </c>
      <c r="J23" s="14"/>
      <c r="K23" s="13" t="str">
        <f t="shared" si="1"/>
        <v>３００</v>
      </c>
      <c r="L23" s="15"/>
      <c r="M23" s="13" t="str">
        <f t="shared" si="2"/>
        <v>１４，５００</v>
      </c>
      <c r="N23" s="16"/>
      <c r="AD23" s="18">
        <v>14200</v>
      </c>
      <c r="AE23" s="18">
        <v>300</v>
      </c>
      <c r="AF23" s="19">
        <f t="shared" si="3"/>
        <v>14500</v>
      </c>
    </row>
    <row r="24" spans="1:32" ht="19.5" customHeight="1">
      <c r="A24" s="20"/>
      <c r="E24" s="21">
        <v>1</v>
      </c>
      <c r="F24" s="11"/>
      <c r="G24" s="12" t="s">
        <v>21</v>
      </c>
      <c r="H24" s="14"/>
      <c r="I24" s="13" t="str">
        <f t="shared" si="0"/>
        <v>１３，８００</v>
      </c>
      <c r="J24" s="14"/>
      <c r="K24" s="13" t="str">
        <f t="shared" si="1"/>
        <v>３００</v>
      </c>
      <c r="L24" s="15"/>
      <c r="M24" s="13" t="str">
        <f t="shared" si="2"/>
        <v>１４，１００</v>
      </c>
      <c r="N24" s="16"/>
      <c r="AD24" s="18">
        <v>13800</v>
      </c>
      <c r="AE24" s="18">
        <v>300</v>
      </c>
      <c r="AF24" s="19">
        <f t="shared" si="3"/>
        <v>14100</v>
      </c>
    </row>
    <row r="25" spans="1:32" ht="19.5" customHeight="1">
      <c r="A25" s="10">
        <v>10</v>
      </c>
      <c r="B25" s="11"/>
      <c r="C25" s="12" t="s">
        <v>22</v>
      </c>
      <c r="D25" s="11"/>
      <c r="E25" s="13"/>
      <c r="F25" s="11"/>
      <c r="G25" s="14"/>
      <c r="H25" s="14"/>
      <c r="I25" s="13" t="str">
        <f t="shared" si="0"/>
        <v>５，６５６，０４７</v>
      </c>
      <c r="J25" s="14"/>
      <c r="K25" s="13" t="str">
        <f t="shared" si="1"/>
        <v>１０８，９３３</v>
      </c>
      <c r="L25" s="15"/>
      <c r="M25" s="13" t="str">
        <f t="shared" si="2"/>
        <v>５，７６４，９８０</v>
      </c>
      <c r="N25" s="16"/>
      <c r="AD25" s="18">
        <v>5656047</v>
      </c>
      <c r="AE25" s="18">
        <v>108933</v>
      </c>
      <c r="AF25" s="19">
        <f t="shared" si="3"/>
        <v>5764980</v>
      </c>
    </row>
    <row r="26" spans="1:32" ht="19.5" customHeight="1">
      <c r="A26" s="20"/>
      <c r="E26" s="21">
        <v>1</v>
      </c>
      <c r="F26" s="11"/>
      <c r="G26" s="12" t="s">
        <v>22</v>
      </c>
      <c r="H26" s="14"/>
      <c r="I26" s="13" t="str">
        <f t="shared" si="0"/>
        <v>５，６５６，０４７</v>
      </c>
      <c r="J26" s="14"/>
      <c r="K26" s="13" t="str">
        <f t="shared" si="1"/>
        <v>１０８，９３３</v>
      </c>
      <c r="L26" s="15"/>
      <c r="M26" s="13" t="str">
        <f t="shared" si="2"/>
        <v>５，７６４，９８０</v>
      </c>
      <c r="N26" s="16"/>
      <c r="AD26" s="18">
        <v>5656047</v>
      </c>
      <c r="AE26" s="18">
        <v>108933</v>
      </c>
      <c r="AF26" s="19">
        <f t="shared" si="3"/>
        <v>5764980</v>
      </c>
    </row>
    <row r="27" spans="1:32" ht="19.5" customHeight="1">
      <c r="A27" s="10">
        <v>11</v>
      </c>
      <c r="B27" s="11"/>
      <c r="C27" s="12" t="s">
        <v>23</v>
      </c>
      <c r="D27" s="11"/>
      <c r="E27" s="13"/>
      <c r="F27" s="11"/>
      <c r="G27" s="14"/>
      <c r="H27" s="14"/>
      <c r="I27" s="13" t="str">
        <f t="shared" si="0"/>
        <v>１，２００</v>
      </c>
      <c r="J27" s="14"/>
      <c r="K27" s="13" t="str">
        <f t="shared" si="1"/>
        <v>△１００</v>
      </c>
      <c r="L27" s="15"/>
      <c r="M27" s="13" t="str">
        <f t="shared" si="2"/>
        <v>１，１００</v>
      </c>
      <c r="N27" s="16"/>
      <c r="AD27" s="18">
        <v>1200</v>
      </c>
      <c r="AE27" s="18">
        <v>-100</v>
      </c>
      <c r="AF27" s="19">
        <f t="shared" si="3"/>
        <v>1100</v>
      </c>
    </row>
    <row r="28" spans="1:32" ht="19.5" customHeight="1">
      <c r="A28" s="22"/>
      <c r="B28" s="23"/>
      <c r="C28" s="23"/>
      <c r="D28" s="23"/>
      <c r="E28" s="24">
        <v>1</v>
      </c>
      <c r="F28" s="25"/>
      <c r="G28" s="26" t="s">
        <v>23</v>
      </c>
      <c r="H28" s="27"/>
      <c r="I28" s="28" t="str">
        <f t="shared" si="0"/>
        <v>１，２００</v>
      </c>
      <c r="J28" s="27"/>
      <c r="K28" s="28" t="str">
        <f t="shared" si="1"/>
        <v>△１００</v>
      </c>
      <c r="L28" s="29"/>
      <c r="M28" s="28" t="str">
        <f t="shared" si="2"/>
        <v>１，１００</v>
      </c>
      <c r="N28" s="30"/>
      <c r="AD28" s="18">
        <v>1200</v>
      </c>
      <c r="AE28" s="18">
        <v>-100</v>
      </c>
      <c r="AF28" s="19">
        <f t="shared" si="3"/>
        <v>1100</v>
      </c>
    </row>
    <row r="32" spans="1:32" ht="19.5" customHeight="1">
      <c r="A32" s="31"/>
      <c r="B32" s="23"/>
      <c r="C32" s="23"/>
      <c r="D32" s="23"/>
      <c r="E32" s="31"/>
      <c r="F32" s="23"/>
      <c r="G32" s="31"/>
      <c r="H32" s="31"/>
      <c r="I32" s="23"/>
      <c r="J32" s="31"/>
      <c r="K32" s="31"/>
      <c r="L32" s="32"/>
      <c r="M32" s="33"/>
      <c r="N32" s="33"/>
    </row>
    <row r="33" spans="1:32" ht="19.5" customHeight="1">
      <c r="A33" s="10">
        <v>12</v>
      </c>
      <c r="B33" s="11"/>
      <c r="C33" s="12" t="s">
        <v>24</v>
      </c>
      <c r="D33" s="11"/>
      <c r="E33" s="13"/>
      <c r="F33" s="11"/>
      <c r="G33" s="14"/>
      <c r="H33" s="14"/>
      <c r="I33" s="13" t="str">
        <f t="shared" ref="I33:I58" si="4">DBCS(TEXT($AD33,"#,##0;△#,##0"))</f>
        <v>７０，０１６</v>
      </c>
      <c r="J33" s="14"/>
      <c r="K33" s="13" t="str">
        <f t="shared" ref="K33:K58" si="5">DBCS(TEXT($AE33,"#,##0;△#,##0"))</f>
        <v>△２５０</v>
      </c>
      <c r="L33" s="15"/>
      <c r="M33" s="13" t="str">
        <f t="shared" ref="M33:M58" si="6">DBCS(TEXT($AF33,"#,##0;△#,##0"))</f>
        <v>６９，７６６</v>
      </c>
      <c r="N33" s="16"/>
      <c r="AD33" s="18">
        <v>70016</v>
      </c>
      <c r="AE33" s="18">
        <v>-250</v>
      </c>
      <c r="AF33" s="19">
        <f t="shared" ref="AF33:AF58" si="7">AD33+AE33</f>
        <v>69766</v>
      </c>
    </row>
    <row r="34" spans="1:32" ht="19.5" customHeight="1">
      <c r="A34" s="20"/>
      <c r="E34" s="21">
        <v>1</v>
      </c>
      <c r="F34" s="11"/>
      <c r="G34" s="12" t="s">
        <v>25</v>
      </c>
      <c r="H34" s="14"/>
      <c r="I34" s="13" t="str">
        <f t="shared" si="4"/>
        <v>７０，０１６</v>
      </c>
      <c r="J34" s="14"/>
      <c r="K34" s="13" t="str">
        <f t="shared" si="5"/>
        <v>△２５０</v>
      </c>
      <c r="L34" s="15"/>
      <c r="M34" s="13" t="str">
        <f t="shared" si="6"/>
        <v>６９，７６６</v>
      </c>
      <c r="N34" s="16"/>
      <c r="AD34" s="18">
        <v>70016</v>
      </c>
      <c r="AE34" s="18">
        <v>-250</v>
      </c>
      <c r="AF34" s="19">
        <f t="shared" si="7"/>
        <v>69766</v>
      </c>
    </row>
    <row r="35" spans="1:32" ht="19.5" customHeight="1">
      <c r="A35" s="10">
        <v>13</v>
      </c>
      <c r="B35" s="11"/>
      <c r="C35" s="12" t="s">
        <v>26</v>
      </c>
      <c r="D35" s="11"/>
      <c r="E35" s="13"/>
      <c r="F35" s="11"/>
      <c r="G35" s="14"/>
      <c r="H35" s="14"/>
      <c r="I35" s="13" t="str">
        <f t="shared" si="4"/>
        <v>７５，９７２</v>
      </c>
      <c r="J35" s="14"/>
      <c r="K35" s="13" t="str">
        <f t="shared" si="5"/>
        <v>△１，５００</v>
      </c>
      <c r="L35" s="15"/>
      <c r="M35" s="13" t="str">
        <f t="shared" si="6"/>
        <v>７４，４７２</v>
      </c>
      <c r="N35" s="16"/>
      <c r="AD35" s="18">
        <v>75972</v>
      </c>
      <c r="AE35" s="18">
        <v>-1500</v>
      </c>
      <c r="AF35" s="19">
        <f t="shared" si="7"/>
        <v>74472</v>
      </c>
    </row>
    <row r="36" spans="1:32" ht="19.5" customHeight="1">
      <c r="A36" s="20"/>
      <c r="E36" s="21">
        <v>1</v>
      </c>
      <c r="F36" s="11"/>
      <c r="G36" s="12" t="s">
        <v>27</v>
      </c>
      <c r="H36" s="14"/>
      <c r="I36" s="13" t="str">
        <f t="shared" si="4"/>
        <v>６３，６７７</v>
      </c>
      <c r="J36" s="14"/>
      <c r="K36" s="13" t="str">
        <f t="shared" si="5"/>
        <v>２００</v>
      </c>
      <c r="L36" s="15"/>
      <c r="M36" s="13" t="str">
        <f t="shared" si="6"/>
        <v>６３，８７７</v>
      </c>
      <c r="N36" s="16"/>
      <c r="AD36" s="18">
        <v>63677</v>
      </c>
      <c r="AE36" s="18">
        <v>200</v>
      </c>
      <c r="AF36" s="19">
        <f t="shared" si="7"/>
        <v>63877</v>
      </c>
    </row>
    <row r="37" spans="1:32" ht="19.5" customHeight="1">
      <c r="A37" s="20"/>
      <c r="E37" s="21">
        <v>2</v>
      </c>
      <c r="F37" s="11"/>
      <c r="G37" s="12" t="s">
        <v>28</v>
      </c>
      <c r="H37" s="14"/>
      <c r="I37" s="13" t="str">
        <f t="shared" si="4"/>
        <v>１２，２９５</v>
      </c>
      <c r="J37" s="14"/>
      <c r="K37" s="13" t="str">
        <f t="shared" si="5"/>
        <v>△１，７００</v>
      </c>
      <c r="L37" s="15"/>
      <c r="M37" s="13" t="str">
        <f t="shared" si="6"/>
        <v>１０，５９５</v>
      </c>
      <c r="N37" s="16"/>
      <c r="AD37" s="18">
        <v>12295</v>
      </c>
      <c r="AE37" s="18">
        <v>-1700</v>
      </c>
      <c r="AF37" s="19">
        <f t="shared" si="7"/>
        <v>10595</v>
      </c>
    </row>
    <row r="38" spans="1:32" ht="19.5" customHeight="1">
      <c r="A38" s="10">
        <v>14</v>
      </c>
      <c r="B38" s="11"/>
      <c r="C38" s="12" t="s">
        <v>29</v>
      </c>
      <c r="D38" s="11"/>
      <c r="E38" s="13"/>
      <c r="F38" s="11"/>
      <c r="G38" s="14"/>
      <c r="H38" s="14"/>
      <c r="I38" s="13" t="str">
        <f t="shared" si="4"/>
        <v>１，９１２，６０９</v>
      </c>
      <c r="J38" s="14"/>
      <c r="K38" s="13" t="str">
        <f t="shared" si="5"/>
        <v>１１７，６１５</v>
      </c>
      <c r="L38" s="15"/>
      <c r="M38" s="13" t="str">
        <f t="shared" si="6"/>
        <v>２，０３０，２２４</v>
      </c>
      <c r="N38" s="16"/>
      <c r="AD38" s="18">
        <v>1912609</v>
      </c>
      <c r="AE38" s="18">
        <v>117615</v>
      </c>
      <c r="AF38" s="19">
        <f t="shared" si="7"/>
        <v>2030224</v>
      </c>
    </row>
    <row r="39" spans="1:32" ht="19.5" customHeight="1">
      <c r="A39" s="20"/>
      <c r="E39" s="21">
        <v>1</v>
      </c>
      <c r="F39" s="11"/>
      <c r="G39" s="12" t="s">
        <v>30</v>
      </c>
      <c r="H39" s="14"/>
      <c r="I39" s="13" t="str">
        <f t="shared" si="4"/>
        <v>９７８，０９０</v>
      </c>
      <c r="J39" s="14"/>
      <c r="K39" s="13" t="str">
        <f t="shared" si="5"/>
        <v>６３，２５１</v>
      </c>
      <c r="L39" s="15"/>
      <c r="M39" s="13" t="str">
        <f t="shared" si="6"/>
        <v>１，０４１，３４１</v>
      </c>
      <c r="N39" s="16"/>
      <c r="AD39" s="18">
        <v>978090</v>
      </c>
      <c r="AE39" s="18">
        <v>63251</v>
      </c>
      <c r="AF39" s="19">
        <f t="shared" si="7"/>
        <v>1041341</v>
      </c>
    </row>
    <row r="40" spans="1:32" ht="19.5" customHeight="1">
      <c r="A40" s="20"/>
      <c r="E40" s="21">
        <v>2</v>
      </c>
      <c r="F40" s="11"/>
      <c r="G40" s="12" t="s">
        <v>31</v>
      </c>
      <c r="H40" s="14"/>
      <c r="I40" s="13" t="str">
        <f t="shared" si="4"/>
        <v>９２９，２４３</v>
      </c>
      <c r="J40" s="14"/>
      <c r="K40" s="13" t="str">
        <f t="shared" si="5"/>
        <v>５４，３６４</v>
      </c>
      <c r="L40" s="15"/>
      <c r="M40" s="13" t="str">
        <f t="shared" si="6"/>
        <v>９８３，６０７</v>
      </c>
      <c r="N40" s="16"/>
      <c r="AD40" s="18">
        <v>929243</v>
      </c>
      <c r="AE40" s="18">
        <v>54364</v>
      </c>
      <c r="AF40" s="19">
        <f t="shared" si="7"/>
        <v>983607</v>
      </c>
    </row>
    <row r="41" spans="1:32" ht="19.5" customHeight="1">
      <c r="A41" s="10">
        <v>15</v>
      </c>
      <c r="B41" s="11"/>
      <c r="C41" s="12" t="s">
        <v>32</v>
      </c>
      <c r="D41" s="11"/>
      <c r="E41" s="13"/>
      <c r="F41" s="11"/>
      <c r="G41" s="14"/>
      <c r="H41" s="14"/>
      <c r="I41" s="13" t="str">
        <f t="shared" si="4"/>
        <v>１，８３４，０３６</v>
      </c>
      <c r="J41" s="14"/>
      <c r="K41" s="13" t="str">
        <f t="shared" si="5"/>
        <v>△６２，６４８</v>
      </c>
      <c r="L41" s="15"/>
      <c r="M41" s="13" t="str">
        <f t="shared" si="6"/>
        <v>１，７７１，３８８</v>
      </c>
      <c r="N41" s="16"/>
      <c r="AD41" s="18">
        <v>1834036</v>
      </c>
      <c r="AE41" s="18">
        <v>-62648</v>
      </c>
      <c r="AF41" s="19">
        <f t="shared" si="7"/>
        <v>1771388</v>
      </c>
    </row>
    <row r="42" spans="1:32" ht="19.5" customHeight="1">
      <c r="A42" s="20"/>
      <c r="E42" s="21">
        <v>1</v>
      </c>
      <c r="F42" s="11"/>
      <c r="G42" s="12" t="s">
        <v>33</v>
      </c>
      <c r="H42" s="14"/>
      <c r="I42" s="13" t="str">
        <f t="shared" si="4"/>
        <v>４８７，８９６</v>
      </c>
      <c r="J42" s="14"/>
      <c r="K42" s="13" t="str">
        <f t="shared" si="5"/>
        <v>△２７，１８６</v>
      </c>
      <c r="L42" s="15"/>
      <c r="M42" s="13" t="str">
        <f t="shared" si="6"/>
        <v>４６０，７１０</v>
      </c>
      <c r="N42" s="16"/>
      <c r="AD42" s="18">
        <v>487896</v>
      </c>
      <c r="AE42" s="18">
        <v>-27186</v>
      </c>
      <c r="AF42" s="19">
        <f t="shared" si="7"/>
        <v>460710</v>
      </c>
    </row>
    <row r="43" spans="1:32" ht="19.5" customHeight="1">
      <c r="A43" s="20"/>
      <c r="E43" s="21">
        <v>2</v>
      </c>
      <c r="F43" s="11"/>
      <c r="G43" s="12" t="s">
        <v>34</v>
      </c>
      <c r="H43" s="14"/>
      <c r="I43" s="13" t="str">
        <f t="shared" si="4"/>
        <v>１，２２８，５０４</v>
      </c>
      <c r="J43" s="14"/>
      <c r="K43" s="13" t="str">
        <f t="shared" si="5"/>
        <v>△３０，０６８</v>
      </c>
      <c r="L43" s="15"/>
      <c r="M43" s="13" t="str">
        <f t="shared" si="6"/>
        <v>１，１９８，４３６</v>
      </c>
      <c r="N43" s="16"/>
      <c r="AD43" s="18">
        <v>1228504</v>
      </c>
      <c r="AE43" s="18">
        <v>-30068</v>
      </c>
      <c r="AF43" s="19">
        <f t="shared" si="7"/>
        <v>1198436</v>
      </c>
    </row>
    <row r="44" spans="1:32" ht="19.5" customHeight="1">
      <c r="A44" s="20"/>
      <c r="E44" s="21">
        <v>3</v>
      </c>
      <c r="F44" s="11"/>
      <c r="G44" s="12" t="s">
        <v>35</v>
      </c>
      <c r="H44" s="14"/>
      <c r="I44" s="13" t="str">
        <f t="shared" si="4"/>
        <v>１１７，６３６</v>
      </c>
      <c r="J44" s="14"/>
      <c r="K44" s="13" t="str">
        <f t="shared" si="5"/>
        <v>△５，３９４</v>
      </c>
      <c r="L44" s="15"/>
      <c r="M44" s="13" t="str">
        <f t="shared" si="6"/>
        <v>１１２，２４２</v>
      </c>
      <c r="N44" s="16"/>
      <c r="AD44" s="18">
        <v>117636</v>
      </c>
      <c r="AE44" s="18">
        <v>-5394</v>
      </c>
      <c r="AF44" s="19">
        <f t="shared" si="7"/>
        <v>112242</v>
      </c>
    </row>
    <row r="45" spans="1:32" ht="19.5" customHeight="1">
      <c r="A45" s="10">
        <v>16</v>
      </c>
      <c r="B45" s="11"/>
      <c r="C45" s="12" t="s">
        <v>36</v>
      </c>
      <c r="D45" s="11"/>
      <c r="E45" s="13"/>
      <c r="F45" s="11"/>
      <c r="G45" s="14"/>
      <c r="H45" s="14"/>
      <c r="I45" s="13" t="str">
        <f t="shared" si="4"/>
        <v>８５，３４１</v>
      </c>
      <c r="J45" s="14"/>
      <c r="K45" s="13" t="str">
        <f t="shared" si="5"/>
        <v>３８，５２６</v>
      </c>
      <c r="L45" s="15"/>
      <c r="M45" s="13" t="str">
        <f t="shared" si="6"/>
        <v>１２３，８６７</v>
      </c>
      <c r="N45" s="16"/>
      <c r="AD45" s="18">
        <v>85341</v>
      </c>
      <c r="AE45" s="18">
        <v>38526</v>
      </c>
      <c r="AF45" s="19">
        <f t="shared" si="7"/>
        <v>123867</v>
      </c>
    </row>
    <row r="46" spans="1:32" ht="19.5" customHeight="1">
      <c r="A46" s="20"/>
      <c r="E46" s="21">
        <v>1</v>
      </c>
      <c r="F46" s="11"/>
      <c r="G46" s="12" t="s">
        <v>37</v>
      </c>
      <c r="H46" s="14"/>
      <c r="I46" s="13" t="str">
        <f t="shared" si="4"/>
        <v>７９，７５９</v>
      </c>
      <c r="J46" s="14"/>
      <c r="K46" s="13" t="str">
        <f t="shared" si="5"/>
        <v>３６，３７５</v>
      </c>
      <c r="L46" s="15"/>
      <c r="M46" s="13" t="str">
        <f t="shared" si="6"/>
        <v>１１６，１３４</v>
      </c>
      <c r="N46" s="16"/>
      <c r="AD46" s="18">
        <v>79759</v>
      </c>
      <c r="AE46" s="18">
        <v>36375</v>
      </c>
      <c r="AF46" s="19">
        <f t="shared" si="7"/>
        <v>116134</v>
      </c>
    </row>
    <row r="47" spans="1:32" ht="19.5" customHeight="1">
      <c r="A47" s="20"/>
      <c r="E47" s="21">
        <v>2</v>
      </c>
      <c r="F47" s="11"/>
      <c r="G47" s="12" t="s">
        <v>38</v>
      </c>
      <c r="H47" s="14"/>
      <c r="I47" s="13" t="str">
        <f t="shared" si="4"/>
        <v>５，５８２</v>
      </c>
      <c r="J47" s="14"/>
      <c r="K47" s="13" t="str">
        <f t="shared" si="5"/>
        <v>２，１５１</v>
      </c>
      <c r="L47" s="15"/>
      <c r="M47" s="13" t="str">
        <f t="shared" si="6"/>
        <v>７，７３３</v>
      </c>
      <c r="N47" s="16"/>
      <c r="AD47" s="18">
        <v>5582</v>
      </c>
      <c r="AE47" s="18">
        <v>2151</v>
      </c>
      <c r="AF47" s="19">
        <f t="shared" si="7"/>
        <v>7733</v>
      </c>
    </row>
    <row r="48" spans="1:32" ht="19.5" customHeight="1">
      <c r="A48" s="10">
        <v>17</v>
      </c>
      <c r="B48" s="11"/>
      <c r="C48" s="12" t="s">
        <v>39</v>
      </c>
      <c r="D48" s="11"/>
      <c r="E48" s="13"/>
      <c r="F48" s="11"/>
      <c r="G48" s="14"/>
      <c r="H48" s="14"/>
      <c r="I48" s="13" t="str">
        <f t="shared" si="4"/>
        <v>１，３５２，００１</v>
      </c>
      <c r="J48" s="14"/>
      <c r="K48" s="13" t="str">
        <f t="shared" si="5"/>
        <v>３９３</v>
      </c>
      <c r="L48" s="15"/>
      <c r="M48" s="13" t="str">
        <f t="shared" si="6"/>
        <v>１，３５２，３９４</v>
      </c>
      <c r="N48" s="16"/>
      <c r="AD48" s="18">
        <v>1352001</v>
      </c>
      <c r="AE48" s="18">
        <v>393</v>
      </c>
      <c r="AF48" s="19">
        <f t="shared" si="7"/>
        <v>1352394</v>
      </c>
    </row>
    <row r="49" spans="1:32" ht="19.5" customHeight="1">
      <c r="A49" s="20"/>
      <c r="E49" s="21">
        <v>1</v>
      </c>
      <c r="F49" s="11"/>
      <c r="G49" s="12" t="s">
        <v>39</v>
      </c>
      <c r="H49" s="14"/>
      <c r="I49" s="13" t="str">
        <f t="shared" si="4"/>
        <v>１，３５２，００１</v>
      </c>
      <c r="J49" s="14"/>
      <c r="K49" s="13" t="str">
        <f t="shared" si="5"/>
        <v>３９３</v>
      </c>
      <c r="L49" s="15"/>
      <c r="M49" s="13" t="str">
        <f t="shared" si="6"/>
        <v>１，３５２，３９４</v>
      </c>
      <c r="N49" s="16"/>
      <c r="AD49" s="18">
        <v>1352001</v>
      </c>
      <c r="AE49" s="18">
        <v>393</v>
      </c>
      <c r="AF49" s="19">
        <f t="shared" si="7"/>
        <v>1352394</v>
      </c>
    </row>
    <row r="50" spans="1:32" ht="19.5" customHeight="1">
      <c r="A50" s="10">
        <v>18</v>
      </c>
      <c r="B50" s="11"/>
      <c r="C50" s="12" t="s">
        <v>40</v>
      </c>
      <c r="D50" s="11"/>
      <c r="E50" s="13"/>
      <c r="F50" s="11"/>
      <c r="G50" s="14"/>
      <c r="H50" s="14"/>
      <c r="I50" s="13" t="str">
        <f t="shared" si="4"/>
        <v>１，６４７，４４９</v>
      </c>
      <c r="J50" s="14"/>
      <c r="K50" s="13" t="str">
        <f t="shared" si="5"/>
        <v>△４４６，０５１</v>
      </c>
      <c r="L50" s="15"/>
      <c r="M50" s="13" t="str">
        <f t="shared" si="6"/>
        <v>１，２０１，３９８</v>
      </c>
      <c r="N50" s="16"/>
      <c r="AD50" s="18">
        <v>1647449</v>
      </c>
      <c r="AE50" s="18">
        <v>-446051</v>
      </c>
      <c r="AF50" s="19">
        <f t="shared" si="7"/>
        <v>1201398</v>
      </c>
    </row>
    <row r="51" spans="1:32" ht="19.5" customHeight="1">
      <c r="A51" s="20"/>
      <c r="E51" s="21">
        <v>2</v>
      </c>
      <c r="F51" s="11"/>
      <c r="G51" s="12" t="s">
        <v>41</v>
      </c>
      <c r="H51" s="14"/>
      <c r="I51" s="13" t="str">
        <f t="shared" si="4"/>
        <v>１，６３８，１２３</v>
      </c>
      <c r="J51" s="14"/>
      <c r="K51" s="13" t="str">
        <f t="shared" si="5"/>
        <v>△４４６，０５１</v>
      </c>
      <c r="L51" s="15"/>
      <c r="M51" s="13" t="str">
        <f t="shared" si="6"/>
        <v>１，１９２，０７２</v>
      </c>
      <c r="N51" s="16"/>
      <c r="AD51" s="18">
        <v>1638123</v>
      </c>
      <c r="AE51" s="18">
        <v>-446051</v>
      </c>
      <c r="AF51" s="19">
        <f t="shared" si="7"/>
        <v>1192072</v>
      </c>
    </row>
    <row r="52" spans="1:32" ht="19.5" customHeight="1">
      <c r="A52" s="10">
        <v>19</v>
      </c>
      <c r="B52" s="11"/>
      <c r="C52" s="12" t="s">
        <v>42</v>
      </c>
      <c r="D52" s="11"/>
      <c r="E52" s="13"/>
      <c r="F52" s="11"/>
      <c r="G52" s="14"/>
      <c r="H52" s="14"/>
      <c r="I52" s="13" t="str">
        <f t="shared" si="4"/>
        <v>３６８，２８０</v>
      </c>
      <c r="J52" s="14"/>
      <c r="K52" s="13" t="str">
        <f t="shared" si="5"/>
        <v>３６８，２８２</v>
      </c>
      <c r="L52" s="15"/>
      <c r="M52" s="13" t="str">
        <f t="shared" si="6"/>
        <v>７３６，５６２</v>
      </c>
      <c r="N52" s="16"/>
      <c r="AD52" s="18">
        <v>368280</v>
      </c>
      <c r="AE52" s="18">
        <v>368282</v>
      </c>
      <c r="AF52" s="19">
        <f t="shared" si="7"/>
        <v>736562</v>
      </c>
    </row>
    <row r="53" spans="1:32" ht="19.5" customHeight="1">
      <c r="A53" s="20"/>
      <c r="E53" s="21">
        <v>1</v>
      </c>
      <c r="F53" s="11"/>
      <c r="G53" s="12" t="s">
        <v>42</v>
      </c>
      <c r="H53" s="14"/>
      <c r="I53" s="13" t="str">
        <f t="shared" si="4"/>
        <v>３６８，２８０</v>
      </c>
      <c r="J53" s="14"/>
      <c r="K53" s="13" t="str">
        <f t="shared" si="5"/>
        <v>３６８，２８２</v>
      </c>
      <c r="L53" s="15"/>
      <c r="M53" s="13" t="str">
        <f t="shared" si="6"/>
        <v>７３６，５６２</v>
      </c>
      <c r="N53" s="16"/>
      <c r="AD53" s="18">
        <v>368280</v>
      </c>
      <c r="AE53" s="18">
        <v>368282</v>
      </c>
      <c r="AF53" s="19">
        <f t="shared" si="7"/>
        <v>736562</v>
      </c>
    </row>
    <row r="54" spans="1:32" ht="19.5" customHeight="1">
      <c r="A54" s="10">
        <v>20</v>
      </c>
      <c r="B54" s="11"/>
      <c r="C54" s="12" t="s">
        <v>43</v>
      </c>
      <c r="D54" s="11"/>
      <c r="E54" s="13"/>
      <c r="F54" s="11"/>
      <c r="G54" s="14"/>
      <c r="H54" s="14"/>
      <c r="I54" s="13" t="str">
        <f t="shared" si="4"/>
        <v>１６４，２６２</v>
      </c>
      <c r="J54" s="14"/>
      <c r="K54" s="13" t="str">
        <f t="shared" si="5"/>
        <v>△７，２４２</v>
      </c>
      <c r="L54" s="15"/>
      <c r="M54" s="13" t="str">
        <f t="shared" si="6"/>
        <v>１５７，０２０</v>
      </c>
      <c r="N54" s="16"/>
      <c r="AD54" s="18">
        <v>164262</v>
      </c>
      <c r="AE54" s="18">
        <v>-7242</v>
      </c>
      <c r="AF54" s="19">
        <f t="shared" si="7"/>
        <v>157020</v>
      </c>
    </row>
    <row r="55" spans="1:32" ht="19.5" customHeight="1">
      <c r="A55" s="20"/>
      <c r="E55" s="21">
        <v>1</v>
      </c>
      <c r="F55" s="11"/>
      <c r="G55" s="12" t="s">
        <v>44</v>
      </c>
      <c r="H55" s="14"/>
      <c r="I55" s="13" t="str">
        <f t="shared" si="4"/>
        <v>４，５００</v>
      </c>
      <c r="J55" s="14"/>
      <c r="K55" s="13" t="str">
        <f t="shared" si="5"/>
        <v>２，０００</v>
      </c>
      <c r="L55" s="15"/>
      <c r="M55" s="13" t="str">
        <f t="shared" si="6"/>
        <v>６，５００</v>
      </c>
      <c r="N55" s="16"/>
      <c r="AD55" s="18">
        <v>4500</v>
      </c>
      <c r="AE55" s="18">
        <v>2000</v>
      </c>
      <c r="AF55" s="19">
        <f t="shared" si="7"/>
        <v>6500</v>
      </c>
    </row>
    <row r="56" spans="1:32" ht="19.5" customHeight="1">
      <c r="A56" s="20"/>
      <c r="E56" s="21">
        <v>5</v>
      </c>
      <c r="F56" s="11"/>
      <c r="G56" s="12" t="s">
        <v>45</v>
      </c>
      <c r="H56" s="14"/>
      <c r="I56" s="13" t="str">
        <f t="shared" si="4"/>
        <v>１２５，４７６</v>
      </c>
      <c r="J56" s="14"/>
      <c r="K56" s="13" t="str">
        <f t="shared" si="5"/>
        <v>△９，２４２</v>
      </c>
      <c r="L56" s="15"/>
      <c r="M56" s="13" t="str">
        <f t="shared" si="6"/>
        <v>１１６，２３４</v>
      </c>
      <c r="N56" s="16"/>
      <c r="AD56" s="18">
        <v>125476</v>
      </c>
      <c r="AE56" s="18">
        <v>-9242</v>
      </c>
      <c r="AF56" s="19">
        <f t="shared" si="7"/>
        <v>116234</v>
      </c>
    </row>
    <row r="57" spans="1:32" ht="19.5" customHeight="1">
      <c r="A57" s="10">
        <v>21</v>
      </c>
      <c r="B57" s="11"/>
      <c r="C57" s="12" t="s">
        <v>46</v>
      </c>
      <c r="D57" s="11"/>
      <c r="E57" s="13"/>
      <c r="F57" s="11"/>
      <c r="G57" s="14"/>
      <c r="H57" s="14"/>
      <c r="I57" s="13" t="str">
        <f t="shared" si="4"/>
        <v>２９２，８００</v>
      </c>
      <c r="J57" s="14"/>
      <c r="K57" s="13" t="str">
        <f t="shared" si="5"/>
        <v>１１６，４００</v>
      </c>
      <c r="L57" s="15"/>
      <c r="M57" s="13" t="str">
        <f t="shared" si="6"/>
        <v>４０９，２００</v>
      </c>
      <c r="N57" s="16"/>
      <c r="AD57" s="18">
        <v>292800</v>
      </c>
      <c r="AE57" s="18">
        <v>116400</v>
      </c>
      <c r="AF57" s="19">
        <f t="shared" si="7"/>
        <v>409200</v>
      </c>
    </row>
    <row r="58" spans="1:32" ht="19.5" customHeight="1">
      <c r="A58" s="22"/>
      <c r="B58" s="23"/>
      <c r="C58" s="23"/>
      <c r="D58" s="23"/>
      <c r="E58" s="24">
        <v>1</v>
      </c>
      <c r="F58" s="25"/>
      <c r="G58" s="26" t="s">
        <v>46</v>
      </c>
      <c r="H58" s="27"/>
      <c r="I58" s="28" t="str">
        <f t="shared" si="4"/>
        <v>２９２，８００</v>
      </c>
      <c r="J58" s="27"/>
      <c r="K58" s="28" t="str">
        <f t="shared" si="5"/>
        <v>１１６，４００</v>
      </c>
      <c r="L58" s="29"/>
      <c r="M58" s="28" t="str">
        <f t="shared" si="6"/>
        <v>４０９，２００</v>
      </c>
      <c r="N58" s="30"/>
      <c r="AD58" s="18">
        <v>292800</v>
      </c>
      <c r="AE58" s="18">
        <v>116400</v>
      </c>
      <c r="AF58" s="19">
        <f t="shared" si="7"/>
        <v>409200</v>
      </c>
    </row>
    <row r="60" spans="1:32" ht="19.5" customHeight="1">
      <c r="A60" s="188" t="s">
        <v>47</v>
      </c>
      <c r="B60" s="188"/>
      <c r="C60" s="189"/>
      <c r="D60" s="189"/>
      <c r="E60" s="189"/>
      <c r="F60" s="189"/>
      <c r="G60" s="189"/>
      <c r="H60" s="189"/>
      <c r="I60" s="189"/>
      <c r="J60" s="189"/>
      <c r="K60" s="189"/>
      <c r="L60" s="189"/>
      <c r="M60" s="189"/>
      <c r="N60" s="189"/>
      <c r="O60" s="1"/>
      <c r="P60" s="1"/>
    </row>
    <row r="61" spans="1:32" ht="19.5" customHeight="1">
      <c r="A61" s="188" t="s">
        <v>48</v>
      </c>
      <c r="B61" s="188"/>
      <c r="C61" s="189"/>
      <c r="D61" s="189"/>
      <c r="E61" s="189"/>
      <c r="F61" s="189"/>
      <c r="G61" s="189"/>
      <c r="H61" s="189"/>
      <c r="I61" s="189"/>
      <c r="J61" s="189"/>
      <c r="K61" s="189"/>
      <c r="L61" s="189"/>
      <c r="M61" s="189"/>
      <c r="N61" s="189"/>
      <c r="O61" s="1"/>
      <c r="P61" s="1"/>
    </row>
    <row r="62" spans="1:32" ht="19.5" customHeight="1">
      <c r="A62" t="s">
        <v>2</v>
      </c>
      <c r="N62" s="2" t="s">
        <v>3</v>
      </c>
    </row>
    <row r="63" spans="1:32" ht="19.5" customHeight="1">
      <c r="A63" s="3"/>
      <c r="B63" s="4"/>
      <c r="C63" s="5" t="s">
        <v>4</v>
      </c>
      <c r="D63" s="4"/>
      <c r="E63" s="6"/>
      <c r="F63" s="4"/>
      <c r="G63" s="5" t="s">
        <v>5</v>
      </c>
      <c r="H63" s="4"/>
      <c r="I63" s="7" t="s">
        <v>6</v>
      </c>
      <c r="J63" s="8"/>
      <c r="K63" s="5" t="s">
        <v>7</v>
      </c>
      <c r="L63" s="8"/>
      <c r="M63" s="5" t="s">
        <v>8</v>
      </c>
      <c r="N63" s="9"/>
      <c r="O63" s="1"/>
      <c r="P63" s="1"/>
    </row>
    <row r="64" spans="1:32" ht="19.5" customHeight="1">
      <c r="A64" s="190" t="s">
        <v>49</v>
      </c>
      <c r="B64" s="191"/>
      <c r="C64" s="191"/>
      <c r="D64" s="191"/>
      <c r="E64" s="191"/>
      <c r="F64" s="191"/>
      <c r="G64" s="191"/>
      <c r="H64" s="192"/>
      <c r="I64" s="36" t="str">
        <f>DBCS(TEXT($AD64,"#,##0;△#,##0"))</f>
        <v>０</v>
      </c>
      <c r="J64" s="37"/>
      <c r="K64" s="38"/>
      <c r="L64" s="39"/>
      <c r="M64" s="36" t="str">
        <f>DBCS(TEXT($AF64,"#,##0;△#,##0"))</f>
        <v>０</v>
      </c>
      <c r="N64" s="40"/>
      <c r="O64" s="41"/>
      <c r="P64" s="17"/>
      <c r="Q64" s="17"/>
      <c r="R64" s="17"/>
      <c r="S64" s="17"/>
      <c r="AD64" s="19">
        <v>0</v>
      </c>
      <c r="AE64" s="19">
        <v>0</v>
      </c>
      <c r="AF64" s="19">
        <f>AD64+AE64</f>
        <v>0</v>
      </c>
    </row>
    <row r="65" spans="1:32" ht="19.5" customHeight="1">
      <c r="A65" s="42" t="str">
        <f>IF($S65=1,"歳　　　　　　　入　　　　　　　合　　　　　　　計","歳　　　　　　　出　　　　　　　合　　　　　　　計")</f>
        <v>歳　　　　　　　入　　　　　　　合　　　　　　　計</v>
      </c>
      <c r="B65" s="43"/>
      <c r="C65" s="43"/>
      <c r="D65" s="43"/>
      <c r="E65" s="44"/>
      <c r="F65" s="44"/>
      <c r="G65" s="43"/>
      <c r="H65" s="44"/>
      <c r="I65" s="28" t="str">
        <f>DBCS(TEXT($AD65,"#,##0;△#,##0"))</f>
        <v>１６，４３７，５１３</v>
      </c>
      <c r="J65" s="25"/>
      <c r="K65" s="28" t="str">
        <f>DBCS(TEXT($AE65,"#,##0;△#,##0"))</f>
        <v>３６３，０５５</v>
      </c>
      <c r="L65" s="25"/>
      <c r="M65" s="28" t="str">
        <f>DBCS(TEXT($AF65,"#,##0;△#,##0"))</f>
        <v>１６，８００，５６８</v>
      </c>
      <c r="N65" s="45"/>
      <c r="O65" s="41"/>
      <c r="P65" s="1"/>
      <c r="S65">
        <v>1</v>
      </c>
      <c r="T65" s="1" t="s">
        <v>50</v>
      </c>
      <c r="AC65" s="2" t="s">
        <v>51</v>
      </c>
      <c r="AD65" s="19">
        <v>16437513</v>
      </c>
      <c r="AE65" s="19">
        <v>363055</v>
      </c>
      <c r="AF65" s="19">
        <f>AD65+AE65</f>
        <v>16800568</v>
      </c>
    </row>
    <row r="93" spans="1:32" ht="19.5" customHeight="1">
      <c r="A93" t="s">
        <v>52</v>
      </c>
      <c r="B93"/>
      <c r="C93"/>
      <c r="D93"/>
      <c r="E93"/>
      <c r="F93"/>
      <c r="G93"/>
      <c r="H93"/>
      <c r="I93"/>
      <c r="J93" s="2"/>
      <c r="K93"/>
      <c r="L93" s="2"/>
      <c r="M93"/>
      <c r="N93" s="2" t="s">
        <v>3</v>
      </c>
      <c r="O93"/>
      <c r="P93" s="1"/>
    </row>
    <row r="94" spans="1:32" ht="19.5" customHeight="1">
      <c r="A94" s="3"/>
      <c r="B94" s="4"/>
      <c r="C94" s="5" t="s">
        <v>4</v>
      </c>
      <c r="D94" s="4"/>
      <c r="E94" s="6"/>
      <c r="F94" s="4"/>
      <c r="G94" s="5" t="s">
        <v>5</v>
      </c>
      <c r="H94" s="4"/>
      <c r="I94" s="7" t="s">
        <v>6</v>
      </c>
      <c r="J94" s="8"/>
      <c r="K94" s="5" t="s">
        <v>7</v>
      </c>
      <c r="L94" s="8"/>
      <c r="M94" s="5" t="s">
        <v>8</v>
      </c>
      <c r="N94" s="9"/>
      <c r="O94" s="1"/>
      <c r="P94" s="1"/>
    </row>
    <row r="95" spans="1:32" ht="19.5" customHeight="1">
      <c r="A95" s="10">
        <v>1</v>
      </c>
      <c r="B95" s="11"/>
      <c r="C95" s="12" t="s">
        <v>53</v>
      </c>
      <c r="D95" s="11"/>
      <c r="E95" s="13"/>
      <c r="F95" s="11"/>
      <c r="G95" s="14"/>
      <c r="H95" s="14"/>
      <c r="I95" s="13" t="str">
        <f t="shared" ref="I95:I118" si="8">DBCS(TEXT($AD95,"#,##0;△#,##0"))</f>
        <v>１０４，１６８</v>
      </c>
      <c r="J95" s="14"/>
      <c r="K95" s="13" t="str">
        <f t="shared" ref="K95:K118" si="9">DBCS(TEXT($AE95,"#,##0;△#,##0"))</f>
        <v>△２，４０４</v>
      </c>
      <c r="L95" s="15"/>
      <c r="M95" s="13" t="str">
        <f t="shared" ref="M95:M118" si="10">DBCS(TEXT($AF95,"#,##0;△#,##0"))</f>
        <v>１０１，７６４</v>
      </c>
      <c r="N95" s="16"/>
      <c r="AD95" s="18">
        <v>104168</v>
      </c>
      <c r="AE95" s="18">
        <v>-2404</v>
      </c>
      <c r="AF95" s="19">
        <f t="shared" ref="AF95:AF118" si="11">AD95+AE95</f>
        <v>101764</v>
      </c>
    </row>
    <row r="96" spans="1:32" ht="19.5" customHeight="1">
      <c r="A96" s="20"/>
      <c r="E96" s="21">
        <v>1</v>
      </c>
      <c r="F96" s="11"/>
      <c r="G96" s="12" t="s">
        <v>53</v>
      </c>
      <c r="H96" s="14"/>
      <c r="I96" s="13" t="str">
        <f t="shared" si="8"/>
        <v>１０４，１６８</v>
      </c>
      <c r="J96" s="14"/>
      <c r="K96" s="13" t="str">
        <f t="shared" si="9"/>
        <v>△２，４０４</v>
      </c>
      <c r="L96" s="15"/>
      <c r="M96" s="13" t="str">
        <f t="shared" si="10"/>
        <v>１０１，７６４</v>
      </c>
      <c r="N96" s="16"/>
      <c r="AD96" s="18">
        <v>104168</v>
      </c>
      <c r="AE96" s="18">
        <v>-2404</v>
      </c>
      <c r="AF96" s="19">
        <f t="shared" si="11"/>
        <v>101764</v>
      </c>
    </row>
    <row r="97" spans="1:32" ht="19.5" customHeight="1">
      <c r="A97" s="10">
        <v>2</v>
      </c>
      <c r="B97" s="11"/>
      <c r="C97" s="12" t="s">
        <v>54</v>
      </c>
      <c r="D97" s="11"/>
      <c r="E97" s="13"/>
      <c r="F97" s="11"/>
      <c r="G97" s="14"/>
      <c r="H97" s="14"/>
      <c r="I97" s="13" t="str">
        <f t="shared" si="8"/>
        <v>２，８０７，７０４</v>
      </c>
      <c r="J97" s="14"/>
      <c r="K97" s="13" t="str">
        <f t="shared" si="9"/>
        <v>△７８，１３１</v>
      </c>
      <c r="L97" s="15"/>
      <c r="M97" s="13" t="str">
        <f t="shared" si="10"/>
        <v>２，７２９，５７３</v>
      </c>
      <c r="N97" s="16"/>
      <c r="AD97" s="18">
        <v>2807704</v>
      </c>
      <c r="AE97" s="18">
        <v>-78131</v>
      </c>
      <c r="AF97" s="19">
        <f t="shared" si="11"/>
        <v>2729573</v>
      </c>
    </row>
    <row r="98" spans="1:32" ht="19.5" customHeight="1">
      <c r="A98" s="20"/>
      <c r="E98" s="21">
        <v>1</v>
      </c>
      <c r="F98" s="11"/>
      <c r="G98" s="12" t="s">
        <v>55</v>
      </c>
      <c r="H98" s="14"/>
      <c r="I98" s="13" t="str">
        <f t="shared" si="8"/>
        <v>２，３４７，５４２</v>
      </c>
      <c r="J98" s="14"/>
      <c r="K98" s="13" t="str">
        <f t="shared" si="9"/>
        <v>△６２，７５７</v>
      </c>
      <c r="L98" s="15"/>
      <c r="M98" s="13" t="str">
        <f t="shared" si="10"/>
        <v>２，２８４，７８５</v>
      </c>
      <c r="N98" s="16"/>
      <c r="AD98" s="18">
        <v>2347542</v>
      </c>
      <c r="AE98" s="18">
        <v>-62757</v>
      </c>
      <c r="AF98" s="19">
        <f t="shared" si="11"/>
        <v>2284785</v>
      </c>
    </row>
    <row r="99" spans="1:32" ht="19.5" customHeight="1">
      <c r="A99" s="20"/>
      <c r="E99" s="21">
        <v>2</v>
      </c>
      <c r="F99" s="11"/>
      <c r="G99" s="12" t="s">
        <v>56</v>
      </c>
      <c r="H99" s="14"/>
      <c r="I99" s="13" t="str">
        <f t="shared" si="8"/>
        <v>２８９，０６７</v>
      </c>
      <c r="J99" s="14"/>
      <c r="K99" s="13" t="str">
        <f t="shared" si="9"/>
        <v>△４，７５４</v>
      </c>
      <c r="L99" s="15"/>
      <c r="M99" s="13" t="str">
        <f t="shared" si="10"/>
        <v>２８４，３１３</v>
      </c>
      <c r="N99" s="16"/>
      <c r="AD99" s="18">
        <v>289067</v>
      </c>
      <c r="AE99" s="18">
        <v>-4754</v>
      </c>
      <c r="AF99" s="19">
        <f t="shared" si="11"/>
        <v>284313</v>
      </c>
    </row>
    <row r="100" spans="1:32" ht="19.5" customHeight="1">
      <c r="A100" s="20"/>
      <c r="E100" s="21">
        <v>3</v>
      </c>
      <c r="F100" s="11"/>
      <c r="G100" s="12" t="s">
        <v>57</v>
      </c>
      <c r="H100" s="14"/>
      <c r="I100" s="13" t="str">
        <f t="shared" si="8"/>
        <v>９５，１７２</v>
      </c>
      <c r="J100" s="14"/>
      <c r="K100" s="13" t="str">
        <f t="shared" si="9"/>
        <v>△５，２２６</v>
      </c>
      <c r="L100" s="15"/>
      <c r="M100" s="13" t="str">
        <f t="shared" si="10"/>
        <v>８９，９４６</v>
      </c>
      <c r="N100" s="16"/>
      <c r="AD100" s="18">
        <v>95172</v>
      </c>
      <c r="AE100" s="18">
        <v>-5226</v>
      </c>
      <c r="AF100" s="19">
        <f t="shared" si="11"/>
        <v>89946</v>
      </c>
    </row>
    <row r="101" spans="1:32" ht="19.5" customHeight="1">
      <c r="A101" s="20"/>
      <c r="E101" s="21">
        <v>4</v>
      </c>
      <c r="F101" s="11"/>
      <c r="G101" s="12" t="s">
        <v>58</v>
      </c>
      <c r="H101" s="14"/>
      <c r="I101" s="13" t="str">
        <f t="shared" si="8"/>
        <v>６４，１６９</v>
      </c>
      <c r="J101" s="14"/>
      <c r="K101" s="13" t="str">
        <f t="shared" si="9"/>
        <v>△３，７１５</v>
      </c>
      <c r="L101" s="15"/>
      <c r="M101" s="13" t="str">
        <f t="shared" si="10"/>
        <v>６０，４５４</v>
      </c>
      <c r="N101" s="16"/>
      <c r="AD101" s="18">
        <v>64169</v>
      </c>
      <c r="AE101" s="18">
        <v>-3715</v>
      </c>
      <c r="AF101" s="19">
        <f t="shared" si="11"/>
        <v>60454</v>
      </c>
    </row>
    <row r="102" spans="1:32" ht="19.5" customHeight="1">
      <c r="A102" s="20"/>
      <c r="E102" s="21">
        <v>5</v>
      </c>
      <c r="F102" s="11"/>
      <c r="G102" s="12" t="s">
        <v>59</v>
      </c>
      <c r="H102" s="14"/>
      <c r="I102" s="13" t="str">
        <f t="shared" si="8"/>
        <v>１１，２０６</v>
      </c>
      <c r="J102" s="14"/>
      <c r="K102" s="13" t="str">
        <f t="shared" si="9"/>
        <v>△１，６７９</v>
      </c>
      <c r="L102" s="15"/>
      <c r="M102" s="13" t="str">
        <f t="shared" si="10"/>
        <v>９，５２７</v>
      </c>
      <c r="N102" s="16"/>
      <c r="AD102" s="18">
        <v>11206</v>
      </c>
      <c r="AE102" s="18">
        <v>-1679</v>
      </c>
      <c r="AF102" s="19">
        <f t="shared" si="11"/>
        <v>9527</v>
      </c>
    </row>
    <row r="103" spans="1:32" ht="19.5" customHeight="1">
      <c r="A103" s="10">
        <v>3</v>
      </c>
      <c r="B103" s="11"/>
      <c r="C103" s="12" t="s">
        <v>60</v>
      </c>
      <c r="D103" s="11"/>
      <c r="E103" s="13"/>
      <c r="F103" s="11"/>
      <c r="G103" s="14"/>
      <c r="H103" s="14"/>
      <c r="I103" s="13" t="str">
        <f t="shared" si="8"/>
        <v>４，２５６，２０９</v>
      </c>
      <c r="J103" s="14"/>
      <c r="K103" s="13" t="str">
        <f t="shared" si="9"/>
        <v>３４，６２０</v>
      </c>
      <c r="L103" s="15"/>
      <c r="M103" s="13" t="str">
        <f t="shared" si="10"/>
        <v>４，２９０，８２９</v>
      </c>
      <c r="N103" s="16"/>
      <c r="AD103" s="18">
        <v>4256209</v>
      </c>
      <c r="AE103" s="18">
        <v>34620</v>
      </c>
      <c r="AF103" s="19">
        <f t="shared" si="11"/>
        <v>4290829</v>
      </c>
    </row>
    <row r="104" spans="1:32" ht="19.5" customHeight="1">
      <c r="A104" s="20"/>
      <c r="E104" s="21">
        <v>1</v>
      </c>
      <c r="F104" s="11"/>
      <c r="G104" s="12" t="s">
        <v>61</v>
      </c>
      <c r="H104" s="14"/>
      <c r="I104" s="13" t="str">
        <f t="shared" si="8"/>
        <v>２，４１２，９４１</v>
      </c>
      <c r="J104" s="14"/>
      <c r="K104" s="13" t="str">
        <f t="shared" si="9"/>
        <v>△２９，７７１</v>
      </c>
      <c r="L104" s="15"/>
      <c r="M104" s="13" t="str">
        <f t="shared" si="10"/>
        <v>２，３８３，１７０</v>
      </c>
      <c r="N104" s="16"/>
      <c r="AD104" s="18">
        <v>2412941</v>
      </c>
      <c r="AE104" s="18">
        <v>-29771</v>
      </c>
      <c r="AF104" s="19">
        <f t="shared" si="11"/>
        <v>2383170</v>
      </c>
    </row>
    <row r="105" spans="1:32" ht="19.5" customHeight="1">
      <c r="A105" s="20"/>
      <c r="E105" s="21">
        <v>2</v>
      </c>
      <c r="F105" s="11"/>
      <c r="G105" s="12" t="s">
        <v>62</v>
      </c>
      <c r="H105" s="14"/>
      <c r="I105" s="13" t="str">
        <f t="shared" si="8"/>
        <v>１，８４３，１６９</v>
      </c>
      <c r="J105" s="14"/>
      <c r="K105" s="13" t="str">
        <f t="shared" si="9"/>
        <v>６４，３９１</v>
      </c>
      <c r="L105" s="15"/>
      <c r="M105" s="13" t="str">
        <f t="shared" si="10"/>
        <v>１，９０７，５６０</v>
      </c>
      <c r="N105" s="16"/>
      <c r="AD105" s="18">
        <v>1843169</v>
      </c>
      <c r="AE105" s="18">
        <v>64391</v>
      </c>
      <c r="AF105" s="19">
        <f t="shared" si="11"/>
        <v>1907560</v>
      </c>
    </row>
    <row r="106" spans="1:32" ht="19.5" customHeight="1">
      <c r="A106" s="10">
        <v>4</v>
      </c>
      <c r="B106" s="11"/>
      <c r="C106" s="12" t="s">
        <v>63</v>
      </c>
      <c r="D106" s="11"/>
      <c r="E106" s="13"/>
      <c r="F106" s="11"/>
      <c r="G106" s="14"/>
      <c r="H106" s="14"/>
      <c r="I106" s="13" t="str">
        <f t="shared" si="8"/>
        <v>１，３１３，０４８</v>
      </c>
      <c r="J106" s="14"/>
      <c r="K106" s="13" t="str">
        <f t="shared" si="9"/>
        <v>△１７，８８５</v>
      </c>
      <c r="L106" s="15"/>
      <c r="M106" s="13" t="str">
        <f t="shared" si="10"/>
        <v>１，２９５，１６３</v>
      </c>
      <c r="N106" s="16"/>
      <c r="AD106" s="18">
        <v>1313048</v>
      </c>
      <c r="AE106" s="18">
        <v>-17885</v>
      </c>
      <c r="AF106" s="19">
        <f t="shared" si="11"/>
        <v>1295163</v>
      </c>
    </row>
    <row r="107" spans="1:32" ht="19.5" customHeight="1">
      <c r="A107" s="20"/>
      <c r="E107" s="21">
        <v>1</v>
      </c>
      <c r="F107" s="11"/>
      <c r="G107" s="12" t="s">
        <v>64</v>
      </c>
      <c r="H107" s="14"/>
      <c r="I107" s="13" t="str">
        <f t="shared" si="8"/>
        <v>６３８，５７９</v>
      </c>
      <c r="J107" s="14"/>
      <c r="K107" s="13" t="str">
        <f t="shared" si="9"/>
        <v>△１０，６１８</v>
      </c>
      <c r="L107" s="15"/>
      <c r="M107" s="13" t="str">
        <f t="shared" si="10"/>
        <v>６２７，９６１</v>
      </c>
      <c r="N107" s="16"/>
      <c r="AD107" s="18">
        <v>638579</v>
      </c>
      <c r="AE107" s="18">
        <v>-10618</v>
      </c>
      <c r="AF107" s="19">
        <f t="shared" si="11"/>
        <v>627961</v>
      </c>
    </row>
    <row r="108" spans="1:32" ht="19.5" customHeight="1">
      <c r="A108" s="20"/>
      <c r="E108" s="21">
        <v>2</v>
      </c>
      <c r="F108" s="11"/>
      <c r="G108" s="12" t="s">
        <v>65</v>
      </c>
      <c r="H108" s="14"/>
      <c r="I108" s="13" t="str">
        <f t="shared" si="8"/>
        <v>１５６，２７６</v>
      </c>
      <c r="J108" s="14"/>
      <c r="K108" s="13" t="str">
        <f t="shared" si="9"/>
        <v>△１，１７２</v>
      </c>
      <c r="L108" s="15"/>
      <c r="M108" s="13" t="str">
        <f t="shared" si="10"/>
        <v>１５５，１０４</v>
      </c>
      <c r="N108" s="16"/>
      <c r="AD108" s="18">
        <v>156276</v>
      </c>
      <c r="AE108" s="18">
        <v>-1172</v>
      </c>
      <c r="AF108" s="19">
        <f t="shared" si="11"/>
        <v>155104</v>
      </c>
    </row>
    <row r="109" spans="1:32" ht="19.5" customHeight="1">
      <c r="A109" s="20"/>
      <c r="E109" s="21">
        <v>3</v>
      </c>
      <c r="F109" s="11"/>
      <c r="G109" s="12" t="s">
        <v>66</v>
      </c>
      <c r="H109" s="14"/>
      <c r="I109" s="13" t="str">
        <f t="shared" si="8"/>
        <v>１４５，１７２</v>
      </c>
      <c r="J109" s="14"/>
      <c r="K109" s="13" t="str">
        <f t="shared" si="9"/>
        <v>△６，３４１</v>
      </c>
      <c r="L109" s="15"/>
      <c r="M109" s="13" t="str">
        <f t="shared" si="10"/>
        <v>１３８，８３１</v>
      </c>
      <c r="N109" s="16"/>
      <c r="AD109" s="18">
        <v>145172</v>
      </c>
      <c r="AE109" s="18">
        <v>-6341</v>
      </c>
      <c r="AF109" s="19">
        <f t="shared" si="11"/>
        <v>138831</v>
      </c>
    </row>
    <row r="110" spans="1:32" ht="19.5" customHeight="1">
      <c r="A110" s="20"/>
      <c r="E110" s="21">
        <v>4</v>
      </c>
      <c r="F110" s="11"/>
      <c r="G110" s="12" t="s">
        <v>67</v>
      </c>
      <c r="H110" s="14"/>
      <c r="I110" s="13" t="str">
        <f t="shared" si="8"/>
        <v>１８９，３４７</v>
      </c>
      <c r="J110" s="14"/>
      <c r="K110" s="13" t="str">
        <f t="shared" si="9"/>
        <v>２４６</v>
      </c>
      <c r="L110" s="15"/>
      <c r="M110" s="13" t="str">
        <f t="shared" si="10"/>
        <v>１８９，５９３</v>
      </c>
      <c r="N110" s="16"/>
      <c r="AD110" s="18">
        <v>189347</v>
      </c>
      <c r="AE110" s="18">
        <v>246</v>
      </c>
      <c r="AF110" s="19">
        <f t="shared" si="11"/>
        <v>189593</v>
      </c>
    </row>
    <row r="111" spans="1:32" ht="19.5" customHeight="1">
      <c r="A111" s="10">
        <v>5</v>
      </c>
      <c r="B111" s="11"/>
      <c r="C111" s="12" t="s">
        <v>68</v>
      </c>
      <c r="D111" s="11"/>
      <c r="E111" s="13"/>
      <c r="F111" s="11"/>
      <c r="G111" s="14"/>
      <c r="H111" s="14"/>
      <c r="I111" s="13" t="str">
        <f t="shared" si="8"/>
        <v>２９，９６３</v>
      </c>
      <c r="J111" s="14"/>
      <c r="K111" s="13" t="str">
        <f t="shared" si="9"/>
        <v>△１１６</v>
      </c>
      <c r="L111" s="15"/>
      <c r="M111" s="13" t="str">
        <f t="shared" si="10"/>
        <v>２９，８４７</v>
      </c>
      <c r="N111" s="16"/>
      <c r="AD111" s="18">
        <v>29963</v>
      </c>
      <c r="AE111" s="18">
        <v>-116</v>
      </c>
      <c r="AF111" s="19">
        <f t="shared" si="11"/>
        <v>29847</v>
      </c>
    </row>
    <row r="112" spans="1:32" ht="19.5" customHeight="1">
      <c r="A112" s="20"/>
      <c r="E112" s="21">
        <v>1</v>
      </c>
      <c r="F112" s="11"/>
      <c r="G112" s="12" t="s">
        <v>69</v>
      </c>
      <c r="H112" s="14"/>
      <c r="I112" s="13" t="str">
        <f t="shared" si="8"/>
        <v>２９，９６３</v>
      </c>
      <c r="J112" s="14"/>
      <c r="K112" s="13" t="str">
        <f t="shared" si="9"/>
        <v>△１１６</v>
      </c>
      <c r="L112" s="15"/>
      <c r="M112" s="13" t="str">
        <f t="shared" si="10"/>
        <v>２９，８４７</v>
      </c>
      <c r="N112" s="16"/>
      <c r="AD112" s="18">
        <v>29963</v>
      </c>
      <c r="AE112" s="18">
        <v>-116</v>
      </c>
      <c r="AF112" s="19">
        <f t="shared" si="11"/>
        <v>29847</v>
      </c>
    </row>
    <row r="113" spans="1:32" ht="19.5" customHeight="1">
      <c r="A113" s="10">
        <v>6</v>
      </c>
      <c r="B113" s="11"/>
      <c r="C113" s="12" t="s">
        <v>70</v>
      </c>
      <c r="D113" s="11"/>
      <c r="E113" s="13"/>
      <c r="F113" s="11"/>
      <c r="G113" s="14"/>
      <c r="H113" s="14"/>
      <c r="I113" s="13" t="str">
        <f t="shared" si="8"/>
        <v>１，３９５，８５３</v>
      </c>
      <c r="J113" s="14"/>
      <c r="K113" s="13" t="str">
        <f t="shared" si="9"/>
        <v>△１５，３１７</v>
      </c>
      <c r="L113" s="15"/>
      <c r="M113" s="13" t="str">
        <f t="shared" si="10"/>
        <v>１，３８０，５３６</v>
      </c>
      <c r="N113" s="16"/>
      <c r="AD113" s="18">
        <v>1395853</v>
      </c>
      <c r="AE113" s="18">
        <v>-15317</v>
      </c>
      <c r="AF113" s="19">
        <f t="shared" si="11"/>
        <v>1380536</v>
      </c>
    </row>
    <row r="114" spans="1:32" ht="19.5" customHeight="1">
      <c r="A114" s="20"/>
      <c r="E114" s="21">
        <v>1</v>
      </c>
      <c r="F114" s="11"/>
      <c r="G114" s="12" t="s">
        <v>71</v>
      </c>
      <c r="H114" s="14"/>
      <c r="I114" s="13" t="str">
        <f t="shared" si="8"/>
        <v>４４９，３７９</v>
      </c>
      <c r="J114" s="14"/>
      <c r="K114" s="13" t="str">
        <f t="shared" si="9"/>
        <v>△４，０１５</v>
      </c>
      <c r="L114" s="15"/>
      <c r="M114" s="13" t="str">
        <f t="shared" si="10"/>
        <v>４４５，３６４</v>
      </c>
      <c r="N114" s="16"/>
      <c r="AD114" s="18">
        <v>449379</v>
      </c>
      <c r="AE114" s="18">
        <v>-4015</v>
      </c>
      <c r="AF114" s="19">
        <f t="shared" si="11"/>
        <v>445364</v>
      </c>
    </row>
    <row r="115" spans="1:32" ht="19.5" customHeight="1">
      <c r="A115" s="20"/>
      <c r="E115" s="21">
        <v>2</v>
      </c>
      <c r="F115" s="11"/>
      <c r="G115" s="12" t="s">
        <v>72</v>
      </c>
      <c r="H115" s="14"/>
      <c r="I115" s="13" t="str">
        <f t="shared" si="8"/>
        <v>１１４，９１４</v>
      </c>
      <c r="J115" s="14"/>
      <c r="K115" s="13" t="str">
        <f t="shared" si="9"/>
        <v>△３，２６２</v>
      </c>
      <c r="L115" s="15"/>
      <c r="M115" s="13" t="str">
        <f t="shared" si="10"/>
        <v>１１１，６５２</v>
      </c>
      <c r="N115" s="16"/>
      <c r="AD115" s="18">
        <v>114914</v>
      </c>
      <c r="AE115" s="18">
        <v>-3262</v>
      </c>
      <c r="AF115" s="19">
        <f t="shared" si="11"/>
        <v>111652</v>
      </c>
    </row>
    <row r="116" spans="1:32" ht="19.5" customHeight="1">
      <c r="A116" s="20"/>
      <c r="E116" s="21">
        <v>3</v>
      </c>
      <c r="F116" s="11"/>
      <c r="G116" s="12" t="s">
        <v>73</v>
      </c>
      <c r="H116" s="14"/>
      <c r="I116" s="13" t="str">
        <f t="shared" si="8"/>
        <v>８３１，５６０</v>
      </c>
      <c r="J116" s="14"/>
      <c r="K116" s="13" t="str">
        <f t="shared" si="9"/>
        <v>△８，０４０</v>
      </c>
      <c r="L116" s="15"/>
      <c r="M116" s="13" t="str">
        <f t="shared" si="10"/>
        <v>８２３，５２０</v>
      </c>
      <c r="N116" s="16"/>
      <c r="AD116" s="18">
        <v>831560</v>
      </c>
      <c r="AE116" s="18">
        <v>-8040</v>
      </c>
      <c r="AF116" s="19">
        <f t="shared" si="11"/>
        <v>823520</v>
      </c>
    </row>
    <row r="117" spans="1:32" ht="19.5" customHeight="1">
      <c r="A117" s="10">
        <v>7</v>
      </c>
      <c r="B117" s="11"/>
      <c r="C117" s="12" t="s">
        <v>74</v>
      </c>
      <c r="D117" s="11"/>
      <c r="E117" s="13"/>
      <c r="F117" s="11"/>
      <c r="G117" s="14"/>
      <c r="H117" s="14"/>
      <c r="I117" s="13" t="str">
        <f t="shared" si="8"/>
        <v>８７１，６９４</v>
      </c>
      <c r="J117" s="14"/>
      <c r="K117" s="13" t="str">
        <f t="shared" si="9"/>
        <v>△２７，３３１</v>
      </c>
      <c r="L117" s="15"/>
      <c r="M117" s="13" t="str">
        <f t="shared" si="10"/>
        <v>８４４，３６３</v>
      </c>
      <c r="N117" s="16"/>
      <c r="AD117" s="18">
        <v>871694</v>
      </c>
      <c r="AE117" s="18">
        <v>-27331</v>
      </c>
      <c r="AF117" s="19">
        <f t="shared" si="11"/>
        <v>844363</v>
      </c>
    </row>
    <row r="118" spans="1:32" ht="19.5" customHeight="1">
      <c r="A118" s="22"/>
      <c r="B118" s="23"/>
      <c r="C118" s="23"/>
      <c r="D118" s="23"/>
      <c r="E118" s="24">
        <v>1</v>
      </c>
      <c r="F118" s="25"/>
      <c r="G118" s="26" t="s">
        <v>74</v>
      </c>
      <c r="H118" s="27"/>
      <c r="I118" s="28" t="str">
        <f t="shared" si="8"/>
        <v>８７１，６９４</v>
      </c>
      <c r="J118" s="27"/>
      <c r="K118" s="28" t="str">
        <f t="shared" si="9"/>
        <v>△２７，３３１</v>
      </c>
      <c r="L118" s="29"/>
      <c r="M118" s="28" t="str">
        <f t="shared" si="10"/>
        <v>８４４，３６３</v>
      </c>
      <c r="N118" s="30"/>
      <c r="AD118" s="18">
        <v>871694</v>
      </c>
      <c r="AE118" s="18">
        <v>-27331</v>
      </c>
      <c r="AF118" s="19">
        <f t="shared" si="11"/>
        <v>844363</v>
      </c>
    </row>
    <row r="120" spans="1:32" ht="19.5" customHeight="1">
      <c r="A120" s="188" t="s">
        <v>75</v>
      </c>
      <c r="B120" s="188"/>
      <c r="C120" s="189"/>
      <c r="D120" s="189"/>
      <c r="E120" s="189"/>
      <c r="F120" s="189"/>
      <c r="G120" s="189"/>
      <c r="H120" s="189"/>
      <c r="I120" s="189"/>
      <c r="J120" s="189"/>
      <c r="K120" s="189"/>
      <c r="L120" s="189"/>
      <c r="M120" s="189"/>
      <c r="N120" s="189"/>
      <c r="O120" s="1"/>
      <c r="P120" s="1"/>
    </row>
    <row r="121" spans="1:32" ht="19.5" customHeight="1">
      <c r="A121" s="188" t="s">
        <v>76</v>
      </c>
      <c r="B121" s="188"/>
      <c r="C121" s="189"/>
      <c r="D121" s="189"/>
      <c r="E121" s="189"/>
      <c r="F121" s="189"/>
      <c r="G121" s="189"/>
      <c r="H121" s="189"/>
      <c r="I121" s="189"/>
      <c r="J121" s="189"/>
      <c r="K121" s="189"/>
      <c r="L121" s="189"/>
      <c r="M121" s="189"/>
      <c r="N121" s="189"/>
      <c r="O121" s="1"/>
      <c r="P121" s="1"/>
    </row>
    <row r="122" spans="1:32" ht="19.5" customHeight="1">
      <c r="A122" t="s">
        <v>52</v>
      </c>
      <c r="N122" s="2" t="s">
        <v>3</v>
      </c>
    </row>
    <row r="123" spans="1:32" ht="19.5" customHeight="1">
      <c r="A123" s="3"/>
      <c r="B123" s="4"/>
      <c r="C123" s="5" t="s">
        <v>4</v>
      </c>
      <c r="D123" s="4"/>
      <c r="E123" s="6"/>
      <c r="F123" s="4"/>
      <c r="G123" s="5" t="s">
        <v>5</v>
      </c>
      <c r="H123" s="4"/>
      <c r="I123" s="7" t="s">
        <v>6</v>
      </c>
      <c r="J123" s="8"/>
      <c r="K123" s="5" t="s">
        <v>7</v>
      </c>
      <c r="L123" s="8"/>
      <c r="M123" s="5" t="s">
        <v>8</v>
      </c>
      <c r="N123" s="9"/>
      <c r="O123" s="1"/>
      <c r="P123" s="1"/>
    </row>
    <row r="124" spans="1:32" ht="19.5" customHeight="1">
      <c r="A124" s="10">
        <v>8</v>
      </c>
      <c r="B124" s="11"/>
      <c r="C124" s="12" t="s">
        <v>77</v>
      </c>
      <c r="D124" s="11"/>
      <c r="E124" s="13"/>
      <c r="F124" s="11"/>
      <c r="G124" s="14"/>
      <c r="H124" s="14"/>
      <c r="I124" s="13" t="str">
        <f t="shared" ref="I124:I145" si="12">DBCS(TEXT($AD124,"#,##0;△#,##0"))</f>
        <v>１，０３０，９８１</v>
      </c>
      <c r="J124" s="14"/>
      <c r="K124" s="13" t="str">
        <f t="shared" ref="K124:K143" si="13">DBCS(TEXT($AE124,"#,##0;△#,##0"))</f>
        <v>３０，４８２</v>
      </c>
      <c r="L124" s="15"/>
      <c r="M124" s="13" t="str">
        <f t="shared" ref="M124:M145" si="14">DBCS(TEXT($AF124,"#,##0;△#,##0"))</f>
        <v>１，０６１，４６３</v>
      </c>
      <c r="N124" s="16"/>
      <c r="AD124" s="18">
        <v>1030981</v>
      </c>
      <c r="AE124" s="18">
        <v>30482</v>
      </c>
      <c r="AF124" s="19">
        <f t="shared" ref="AF124:AF145" si="15">AD124+AE124</f>
        <v>1061463</v>
      </c>
    </row>
    <row r="125" spans="1:32" ht="19.5" customHeight="1">
      <c r="A125" s="20"/>
      <c r="E125" s="21">
        <v>1</v>
      </c>
      <c r="F125" s="11"/>
      <c r="G125" s="12" t="s">
        <v>78</v>
      </c>
      <c r="H125" s="14"/>
      <c r="I125" s="13" t="str">
        <f t="shared" si="12"/>
        <v>８７，４９２</v>
      </c>
      <c r="J125" s="14"/>
      <c r="K125" s="13" t="str">
        <f t="shared" si="13"/>
        <v>△５７２</v>
      </c>
      <c r="L125" s="15"/>
      <c r="M125" s="13" t="str">
        <f t="shared" si="14"/>
        <v>８６，９２０</v>
      </c>
      <c r="N125" s="16"/>
      <c r="AD125" s="18">
        <v>87492</v>
      </c>
      <c r="AE125" s="18">
        <v>-572</v>
      </c>
      <c r="AF125" s="19">
        <f t="shared" si="15"/>
        <v>86920</v>
      </c>
    </row>
    <row r="126" spans="1:32" ht="19.5" customHeight="1">
      <c r="A126" s="20"/>
      <c r="E126" s="21">
        <v>2</v>
      </c>
      <c r="F126" s="11"/>
      <c r="G126" s="12" t="s">
        <v>79</v>
      </c>
      <c r="H126" s="14"/>
      <c r="I126" s="13" t="str">
        <f t="shared" si="12"/>
        <v>４８４，４９３</v>
      </c>
      <c r="J126" s="14"/>
      <c r="K126" s="13" t="str">
        <f t="shared" si="13"/>
        <v>６３，８７４</v>
      </c>
      <c r="L126" s="15"/>
      <c r="M126" s="13" t="str">
        <f t="shared" si="14"/>
        <v>５４８，３６７</v>
      </c>
      <c r="N126" s="16"/>
      <c r="AD126" s="18">
        <v>484493</v>
      </c>
      <c r="AE126" s="18">
        <v>63874</v>
      </c>
      <c r="AF126" s="19">
        <f t="shared" si="15"/>
        <v>548367</v>
      </c>
    </row>
    <row r="127" spans="1:32" ht="19.5" customHeight="1">
      <c r="A127" s="20"/>
      <c r="E127" s="21">
        <v>3</v>
      </c>
      <c r="F127" s="11"/>
      <c r="G127" s="12" t="s">
        <v>80</v>
      </c>
      <c r="H127" s="14"/>
      <c r="I127" s="13" t="str">
        <f t="shared" si="12"/>
        <v>２６，８１０</v>
      </c>
      <c r="J127" s="14"/>
      <c r="K127" s="13" t="str">
        <f t="shared" si="13"/>
        <v>△４，８３７</v>
      </c>
      <c r="L127" s="15"/>
      <c r="M127" s="13" t="str">
        <f t="shared" si="14"/>
        <v>２１，９７３</v>
      </c>
      <c r="N127" s="16"/>
      <c r="AD127" s="18">
        <v>26810</v>
      </c>
      <c r="AE127" s="18">
        <v>-4837</v>
      </c>
      <c r="AF127" s="19">
        <f t="shared" si="15"/>
        <v>21973</v>
      </c>
    </row>
    <row r="128" spans="1:32" ht="19.5" customHeight="1">
      <c r="A128" s="20"/>
      <c r="E128" s="21">
        <v>4</v>
      </c>
      <c r="F128" s="11"/>
      <c r="G128" s="12" t="s">
        <v>81</v>
      </c>
      <c r="H128" s="14"/>
      <c r="I128" s="13" t="str">
        <f t="shared" si="12"/>
        <v>８０，７２２</v>
      </c>
      <c r="J128" s="14"/>
      <c r="K128" s="13" t="str">
        <f t="shared" si="13"/>
        <v>△３，０６５</v>
      </c>
      <c r="L128" s="15"/>
      <c r="M128" s="13" t="str">
        <f t="shared" si="14"/>
        <v>７７，６５７</v>
      </c>
      <c r="N128" s="16"/>
      <c r="AD128" s="18">
        <v>80722</v>
      </c>
      <c r="AE128" s="18">
        <v>-3065</v>
      </c>
      <c r="AF128" s="19">
        <f t="shared" si="15"/>
        <v>77657</v>
      </c>
    </row>
    <row r="129" spans="1:32" ht="19.5" customHeight="1">
      <c r="A129" s="20"/>
      <c r="E129" s="21">
        <v>5</v>
      </c>
      <c r="F129" s="11"/>
      <c r="G129" s="12" t="s">
        <v>82</v>
      </c>
      <c r="H129" s="14"/>
      <c r="I129" s="13" t="str">
        <f t="shared" si="12"/>
        <v>１８５，８８５</v>
      </c>
      <c r="J129" s="14"/>
      <c r="K129" s="13" t="str">
        <f t="shared" si="13"/>
        <v>４，６９７</v>
      </c>
      <c r="L129" s="15"/>
      <c r="M129" s="13" t="str">
        <f t="shared" si="14"/>
        <v>１９０，５８２</v>
      </c>
      <c r="N129" s="16"/>
      <c r="AD129" s="18">
        <v>185885</v>
      </c>
      <c r="AE129" s="18">
        <v>4697</v>
      </c>
      <c r="AF129" s="19">
        <f t="shared" si="15"/>
        <v>190582</v>
      </c>
    </row>
    <row r="130" spans="1:32" ht="19.5" customHeight="1">
      <c r="A130" s="20"/>
      <c r="E130" s="21">
        <v>6</v>
      </c>
      <c r="F130" s="11"/>
      <c r="G130" s="12" t="s">
        <v>83</v>
      </c>
      <c r="H130" s="14"/>
      <c r="I130" s="13" t="str">
        <f t="shared" si="12"/>
        <v>１６５，５７９</v>
      </c>
      <c r="J130" s="14"/>
      <c r="K130" s="13" t="str">
        <f t="shared" si="13"/>
        <v>△２９，６１５</v>
      </c>
      <c r="L130" s="15"/>
      <c r="M130" s="13" t="str">
        <f t="shared" si="14"/>
        <v>１３５，９６４</v>
      </c>
      <c r="N130" s="16"/>
      <c r="AD130" s="18">
        <v>165579</v>
      </c>
      <c r="AE130" s="18">
        <v>-29615</v>
      </c>
      <c r="AF130" s="19">
        <f t="shared" si="15"/>
        <v>135964</v>
      </c>
    </row>
    <row r="131" spans="1:32" ht="19.5" customHeight="1">
      <c r="A131" s="10">
        <v>9</v>
      </c>
      <c r="B131" s="11"/>
      <c r="C131" s="12" t="s">
        <v>84</v>
      </c>
      <c r="D131" s="11"/>
      <c r="E131" s="13"/>
      <c r="F131" s="11"/>
      <c r="G131" s="14"/>
      <c r="H131" s="14"/>
      <c r="I131" s="13" t="str">
        <f t="shared" si="12"/>
        <v>６０４，４７５</v>
      </c>
      <c r="J131" s="14"/>
      <c r="K131" s="13" t="str">
        <f t="shared" si="13"/>
        <v>５５，９７１</v>
      </c>
      <c r="L131" s="15"/>
      <c r="M131" s="13" t="str">
        <f t="shared" si="14"/>
        <v>６６０，４４６</v>
      </c>
      <c r="N131" s="16"/>
      <c r="AD131" s="18">
        <v>604475</v>
      </c>
      <c r="AE131" s="18">
        <v>55971</v>
      </c>
      <c r="AF131" s="19">
        <f t="shared" si="15"/>
        <v>660446</v>
      </c>
    </row>
    <row r="132" spans="1:32" ht="19.5" customHeight="1">
      <c r="A132" s="20"/>
      <c r="E132" s="21">
        <v>1</v>
      </c>
      <c r="F132" s="11"/>
      <c r="G132" s="12" t="s">
        <v>84</v>
      </c>
      <c r="H132" s="14"/>
      <c r="I132" s="13" t="str">
        <f t="shared" si="12"/>
        <v>６０４，４７５</v>
      </c>
      <c r="J132" s="14"/>
      <c r="K132" s="13" t="str">
        <f t="shared" si="13"/>
        <v>５５，９７１</v>
      </c>
      <c r="L132" s="15"/>
      <c r="M132" s="13" t="str">
        <f t="shared" si="14"/>
        <v>６６０，４４６</v>
      </c>
      <c r="N132" s="16"/>
      <c r="AD132" s="18">
        <v>604475</v>
      </c>
      <c r="AE132" s="18">
        <v>55971</v>
      </c>
      <c r="AF132" s="19">
        <f t="shared" si="15"/>
        <v>660446</v>
      </c>
    </row>
    <row r="133" spans="1:32" ht="19.5" customHeight="1">
      <c r="A133" s="10">
        <v>10</v>
      </c>
      <c r="B133" s="11"/>
      <c r="C133" s="12" t="s">
        <v>85</v>
      </c>
      <c r="D133" s="11"/>
      <c r="E133" s="13"/>
      <c r="F133" s="11"/>
      <c r="G133" s="14"/>
      <c r="H133" s="14"/>
      <c r="I133" s="13" t="str">
        <f t="shared" si="12"/>
        <v>１，６３８，３６１</v>
      </c>
      <c r="J133" s="14"/>
      <c r="K133" s="13" t="str">
        <f t="shared" si="13"/>
        <v>△２１，１４７</v>
      </c>
      <c r="L133" s="15"/>
      <c r="M133" s="13" t="str">
        <f t="shared" si="14"/>
        <v>１，６１７，２１４</v>
      </c>
      <c r="N133" s="16"/>
      <c r="AD133" s="18">
        <v>1638361</v>
      </c>
      <c r="AE133" s="18">
        <v>-21147</v>
      </c>
      <c r="AF133" s="19">
        <f t="shared" si="15"/>
        <v>1617214</v>
      </c>
    </row>
    <row r="134" spans="1:32" ht="19.5" customHeight="1">
      <c r="A134" s="20"/>
      <c r="E134" s="21">
        <v>1</v>
      </c>
      <c r="F134" s="11"/>
      <c r="G134" s="12" t="s">
        <v>86</v>
      </c>
      <c r="H134" s="14"/>
      <c r="I134" s="13" t="str">
        <f t="shared" si="12"/>
        <v>３２６，２３９</v>
      </c>
      <c r="J134" s="14"/>
      <c r="K134" s="13" t="str">
        <f t="shared" si="13"/>
        <v>△３，８９１</v>
      </c>
      <c r="L134" s="15"/>
      <c r="M134" s="13" t="str">
        <f t="shared" si="14"/>
        <v>３２２，３４８</v>
      </c>
      <c r="N134" s="16"/>
      <c r="AD134" s="18">
        <v>326239</v>
      </c>
      <c r="AE134" s="18">
        <v>-3891</v>
      </c>
      <c r="AF134" s="19">
        <f t="shared" si="15"/>
        <v>322348</v>
      </c>
    </row>
    <row r="135" spans="1:32" ht="19.5" customHeight="1">
      <c r="A135" s="20"/>
      <c r="E135" s="21">
        <v>2</v>
      </c>
      <c r="F135" s="11"/>
      <c r="G135" s="12" t="s">
        <v>87</v>
      </c>
      <c r="H135" s="14"/>
      <c r="I135" s="13" t="str">
        <f t="shared" si="12"/>
        <v>３９６，４７１</v>
      </c>
      <c r="J135" s="14"/>
      <c r="K135" s="13" t="str">
        <f t="shared" si="13"/>
        <v>△１，７０４</v>
      </c>
      <c r="L135" s="15"/>
      <c r="M135" s="13" t="str">
        <f t="shared" si="14"/>
        <v>３９４，７６７</v>
      </c>
      <c r="N135" s="16"/>
      <c r="AD135" s="18">
        <v>396471</v>
      </c>
      <c r="AE135" s="18">
        <v>-1704</v>
      </c>
      <c r="AF135" s="19">
        <f t="shared" si="15"/>
        <v>394767</v>
      </c>
    </row>
    <row r="136" spans="1:32" ht="19.5" customHeight="1">
      <c r="A136" s="20"/>
      <c r="E136" s="21">
        <v>3</v>
      </c>
      <c r="F136" s="11"/>
      <c r="G136" s="12" t="s">
        <v>88</v>
      </c>
      <c r="H136" s="14"/>
      <c r="I136" s="13" t="str">
        <f t="shared" si="12"/>
        <v>２２３，８５０</v>
      </c>
      <c r="J136" s="14"/>
      <c r="K136" s="13" t="str">
        <f t="shared" si="13"/>
        <v>△５，４０６</v>
      </c>
      <c r="L136" s="15"/>
      <c r="M136" s="13" t="str">
        <f t="shared" si="14"/>
        <v>２１８，４４４</v>
      </c>
      <c r="N136" s="16"/>
      <c r="AD136" s="18">
        <v>223850</v>
      </c>
      <c r="AE136" s="18">
        <v>-5406</v>
      </c>
      <c r="AF136" s="19">
        <f t="shared" si="15"/>
        <v>218444</v>
      </c>
    </row>
    <row r="137" spans="1:32" ht="19.5" customHeight="1">
      <c r="A137" s="20"/>
      <c r="E137" s="21">
        <v>4</v>
      </c>
      <c r="F137" s="11"/>
      <c r="G137" s="12" t="s">
        <v>89</v>
      </c>
      <c r="H137" s="14"/>
      <c r="I137" s="13" t="str">
        <f t="shared" si="12"/>
        <v>３２８，７９６</v>
      </c>
      <c r="J137" s="14"/>
      <c r="K137" s="13" t="str">
        <f t="shared" si="13"/>
        <v>△５，２９７</v>
      </c>
      <c r="L137" s="15"/>
      <c r="M137" s="13" t="str">
        <f t="shared" si="14"/>
        <v>３２３，４９９</v>
      </c>
      <c r="N137" s="16"/>
      <c r="AD137" s="18">
        <v>328796</v>
      </c>
      <c r="AE137" s="18">
        <v>-5297</v>
      </c>
      <c r="AF137" s="19">
        <f t="shared" si="15"/>
        <v>323499</v>
      </c>
    </row>
    <row r="138" spans="1:32" ht="19.5" customHeight="1">
      <c r="A138" s="20"/>
      <c r="E138" s="21">
        <v>5</v>
      </c>
      <c r="F138" s="11"/>
      <c r="G138" s="12" t="s">
        <v>90</v>
      </c>
      <c r="H138" s="14"/>
      <c r="I138" s="13" t="str">
        <f t="shared" si="12"/>
        <v>９６，７５４</v>
      </c>
      <c r="J138" s="14"/>
      <c r="K138" s="13" t="str">
        <f t="shared" si="13"/>
        <v>△３，７６２</v>
      </c>
      <c r="L138" s="15"/>
      <c r="M138" s="13" t="str">
        <f t="shared" si="14"/>
        <v>９２，９９２</v>
      </c>
      <c r="N138" s="16"/>
      <c r="AD138" s="18">
        <v>96754</v>
      </c>
      <c r="AE138" s="18">
        <v>-3762</v>
      </c>
      <c r="AF138" s="19">
        <f t="shared" si="15"/>
        <v>92992</v>
      </c>
    </row>
    <row r="139" spans="1:32" ht="19.5" customHeight="1">
      <c r="A139" s="20"/>
      <c r="E139" s="21">
        <v>6</v>
      </c>
      <c r="F139" s="11"/>
      <c r="G139" s="12" t="s">
        <v>91</v>
      </c>
      <c r="H139" s="14"/>
      <c r="I139" s="13" t="str">
        <f t="shared" si="12"/>
        <v>２６６，２５１</v>
      </c>
      <c r="J139" s="14"/>
      <c r="K139" s="13" t="str">
        <f t="shared" si="13"/>
        <v>△１，０８７</v>
      </c>
      <c r="L139" s="15"/>
      <c r="M139" s="13" t="str">
        <f t="shared" si="14"/>
        <v>２６５，１６４</v>
      </c>
      <c r="N139" s="16"/>
      <c r="AD139" s="18">
        <v>266251</v>
      </c>
      <c r="AE139" s="18">
        <v>-1087</v>
      </c>
      <c r="AF139" s="19">
        <f t="shared" si="15"/>
        <v>265164</v>
      </c>
    </row>
    <row r="140" spans="1:32" ht="19.5" customHeight="1">
      <c r="A140" s="10">
        <v>11</v>
      </c>
      <c r="B140" s="11"/>
      <c r="C140" s="12" t="s">
        <v>92</v>
      </c>
      <c r="D140" s="11"/>
      <c r="E140" s="13"/>
      <c r="F140" s="11"/>
      <c r="G140" s="14"/>
      <c r="H140" s="14"/>
      <c r="I140" s="13" t="str">
        <f t="shared" si="12"/>
        <v>１，３８９，１８４</v>
      </c>
      <c r="J140" s="14"/>
      <c r="K140" s="13" t="str">
        <f t="shared" si="13"/>
        <v>０</v>
      </c>
      <c r="L140" s="15"/>
      <c r="M140" s="13" t="str">
        <f t="shared" si="14"/>
        <v>１，３８９，１８４</v>
      </c>
      <c r="N140" s="16"/>
      <c r="AD140" s="18">
        <v>1389184</v>
      </c>
      <c r="AE140" s="18">
        <v>0</v>
      </c>
      <c r="AF140" s="19">
        <f t="shared" si="15"/>
        <v>1389184</v>
      </c>
    </row>
    <row r="141" spans="1:32" ht="19.5" customHeight="1">
      <c r="A141" s="20"/>
      <c r="E141" s="21">
        <v>1</v>
      </c>
      <c r="F141" s="11"/>
      <c r="G141" s="12" t="s">
        <v>92</v>
      </c>
      <c r="H141" s="14"/>
      <c r="I141" s="13" t="str">
        <f t="shared" si="12"/>
        <v>１，３８９，１８４</v>
      </c>
      <c r="J141" s="14"/>
      <c r="K141" s="13" t="str">
        <f t="shared" si="13"/>
        <v>０</v>
      </c>
      <c r="L141" s="15"/>
      <c r="M141" s="13" t="str">
        <f t="shared" si="14"/>
        <v>１，３８９，１８４</v>
      </c>
      <c r="N141" s="16"/>
      <c r="AD141" s="18">
        <v>1389184</v>
      </c>
      <c r="AE141" s="18">
        <v>0</v>
      </c>
      <c r="AF141" s="19">
        <f t="shared" si="15"/>
        <v>1389184</v>
      </c>
    </row>
    <row r="142" spans="1:32" ht="19.5" customHeight="1">
      <c r="A142" s="10">
        <v>12</v>
      </c>
      <c r="B142" s="11"/>
      <c r="C142" s="12" t="s">
        <v>93</v>
      </c>
      <c r="D142" s="11"/>
      <c r="E142" s="13"/>
      <c r="F142" s="11"/>
      <c r="G142" s="14"/>
      <c r="H142" s="14"/>
      <c r="I142" s="13" t="str">
        <f t="shared" si="12"/>
        <v>９８５，８７３</v>
      </c>
      <c r="J142" s="14"/>
      <c r="K142" s="13" t="str">
        <f t="shared" si="13"/>
        <v>４０４，３１３</v>
      </c>
      <c r="L142" s="15"/>
      <c r="M142" s="13" t="str">
        <f t="shared" si="14"/>
        <v>１，３９０，１８６</v>
      </c>
      <c r="N142" s="16"/>
      <c r="AD142" s="18">
        <v>985873</v>
      </c>
      <c r="AE142" s="18">
        <v>404313</v>
      </c>
      <c r="AF142" s="19">
        <f t="shared" si="15"/>
        <v>1390186</v>
      </c>
    </row>
    <row r="143" spans="1:32" ht="19.5" customHeight="1">
      <c r="A143" s="20"/>
      <c r="E143" s="21">
        <v>1</v>
      </c>
      <c r="F143" s="11"/>
      <c r="G143" s="12" t="s">
        <v>94</v>
      </c>
      <c r="H143" s="14"/>
      <c r="I143" s="13" t="str">
        <f t="shared" si="12"/>
        <v>９８５，８７３</v>
      </c>
      <c r="J143" s="14"/>
      <c r="K143" s="13" t="str">
        <f t="shared" si="13"/>
        <v>４０４，３１３</v>
      </c>
      <c r="L143" s="15"/>
      <c r="M143" s="13" t="str">
        <f t="shared" si="14"/>
        <v>１，３９０，１８６</v>
      </c>
      <c r="N143" s="16"/>
      <c r="AD143" s="18">
        <v>985873</v>
      </c>
      <c r="AE143" s="18">
        <v>404313</v>
      </c>
      <c r="AF143" s="19">
        <f t="shared" si="15"/>
        <v>1390186</v>
      </c>
    </row>
    <row r="144" spans="1:32" ht="19.5" customHeight="1">
      <c r="A144" s="190" t="s">
        <v>49</v>
      </c>
      <c r="B144" s="191"/>
      <c r="C144" s="191"/>
      <c r="D144" s="191"/>
      <c r="E144" s="191"/>
      <c r="F144" s="191"/>
      <c r="G144" s="191"/>
      <c r="H144" s="192"/>
      <c r="I144" s="36" t="str">
        <f t="shared" si="12"/>
        <v>１０，０００</v>
      </c>
      <c r="J144" s="37"/>
      <c r="K144" s="38"/>
      <c r="L144" s="39"/>
      <c r="M144" s="36" t="str">
        <f t="shared" si="14"/>
        <v>１０，０００</v>
      </c>
      <c r="N144" s="40"/>
      <c r="O144" s="41"/>
      <c r="P144" s="17"/>
      <c r="Q144" s="17"/>
      <c r="R144" s="17"/>
      <c r="S144" s="17"/>
      <c r="AD144" s="19">
        <v>10000</v>
      </c>
      <c r="AE144" s="19">
        <v>0</v>
      </c>
      <c r="AF144" s="19">
        <f t="shared" si="15"/>
        <v>10000</v>
      </c>
    </row>
    <row r="145" spans="1:32" ht="19.5" customHeight="1">
      <c r="A145" s="42" t="str">
        <f>IF($S145=1,"歳　　　　　　　入　　　　　　　合　　　　　　　計","歳　　　　　　　出　　　　　　　合　　　　　　　計")</f>
        <v>歳　　　　　　　出　　　　　　　合　　　　　　　計</v>
      </c>
      <c r="B145" s="43"/>
      <c r="C145" s="43"/>
      <c r="D145" s="43"/>
      <c r="E145" s="44"/>
      <c r="F145" s="44"/>
      <c r="G145" s="43"/>
      <c r="H145" s="44"/>
      <c r="I145" s="28" t="str">
        <f t="shared" si="12"/>
        <v>１６，４３７，５１３</v>
      </c>
      <c r="J145" s="25"/>
      <c r="K145" s="28" t="str">
        <f>DBCS(TEXT($AE145,"#,##0;△#,##0"))</f>
        <v>３６３，０５５</v>
      </c>
      <c r="L145" s="25"/>
      <c r="M145" s="28" t="str">
        <f t="shared" si="14"/>
        <v>１６，８００，５６８</v>
      </c>
      <c r="N145" s="45"/>
      <c r="O145" s="41"/>
      <c r="P145" s="1"/>
      <c r="S145">
        <v>2</v>
      </c>
      <c r="T145" s="1" t="s">
        <v>50</v>
      </c>
      <c r="AC145" s="2" t="s">
        <v>51</v>
      </c>
      <c r="AD145" s="19">
        <v>16437513</v>
      </c>
      <c r="AE145" s="19">
        <v>363055</v>
      </c>
      <c r="AF145" s="19">
        <f t="shared" si="15"/>
        <v>16800568</v>
      </c>
    </row>
  </sheetData>
  <mergeCells count="8">
    <mergeCell ref="A120:N120"/>
    <mergeCell ref="A121:N121"/>
    <mergeCell ref="A144:H144"/>
    <mergeCell ref="A1:N1"/>
    <mergeCell ref="A2:N2"/>
    <mergeCell ref="A60:N60"/>
    <mergeCell ref="A61:N61"/>
    <mergeCell ref="A64:H64"/>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B78D-6898-4AEB-A608-95F0A18C837D}">
  <dimension ref="A3:V23"/>
  <sheetViews>
    <sheetView view="pageBreakPreview" zoomScaleNormal="100" zoomScaleSheetLayoutView="100" workbookViewId="0"/>
  </sheetViews>
  <sheetFormatPr defaultColWidth="9" defaultRowHeight="19.5" customHeight="1"/>
  <cols>
    <col min="1" max="1" width="23.625" style="34" customWidth="1"/>
    <col min="2" max="2" width="30.625" style="1" customWidth="1"/>
    <col min="3" max="3" width="60.625" style="34" customWidth="1"/>
    <col min="4" max="4" width="25.625" style="1" customWidth="1"/>
    <col min="5" max="5" width="9" style="17"/>
    <col min="9" max="10" width="0" hidden="1" customWidth="1"/>
    <col min="19" max="22" width="0" hidden="1" customWidth="1"/>
  </cols>
  <sheetData>
    <row r="3" spans="1:22" ht="19.5" customHeight="1">
      <c r="A3" s="193" t="s">
        <v>148</v>
      </c>
      <c r="B3" s="193"/>
      <c r="C3" s="193"/>
      <c r="D3" s="193"/>
    </row>
    <row r="4" spans="1:22" ht="19.5" customHeight="1" thickBot="1">
      <c r="A4"/>
      <c r="B4"/>
      <c r="C4"/>
      <c r="D4" s="2" t="s">
        <v>3</v>
      </c>
      <c r="E4"/>
      <c r="F4" s="1"/>
    </row>
    <row r="5" spans="1:22" ht="19.5" customHeight="1">
      <c r="A5" s="89" t="s">
        <v>150</v>
      </c>
      <c r="B5" s="90" t="s">
        <v>151</v>
      </c>
      <c r="C5" s="90" t="s">
        <v>204</v>
      </c>
      <c r="D5" s="91" t="s">
        <v>152</v>
      </c>
      <c r="E5" s="1"/>
      <c r="F5" s="1"/>
    </row>
    <row r="6" spans="1:22" ht="27.95" customHeight="1">
      <c r="A6" s="92" t="s">
        <v>153</v>
      </c>
      <c r="B6" s="93" t="s">
        <v>154</v>
      </c>
      <c r="C6" s="93" t="s">
        <v>156</v>
      </c>
      <c r="D6" s="99" t="s">
        <v>157</v>
      </c>
      <c r="T6" s="18">
        <v>103369</v>
      </c>
      <c r="U6" s="18">
        <v>129</v>
      </c>
      <c r="V6" s="19">
        <f t="shared" ref="V6:V21" si="0">T6+U6</f>
        <v>103498</v>
      </c>
    </row>
    <row r="7" spans="1:22" ht="27.95" customHeight="1">
      <c r="A7" s="94"/>
      <c r="B7" s="93" t="s">
        <v>155</v>
      </c>
      <c r="C7" s="95" t="s">
        <v>158</v>
      </c>
      <c r="D7" s="107" t="s">
        <v>189</v>
      </c>
      <c r="T7" s="18">
        <v>103369</v>
      </c>
      <c r="U7" s="18">
        <v>129</v>
      </c>
      <c r="V7" s="19">
        <f t="shared" si="0"/>
        <v>103498</v>
      </c>
    </row>
    <row r="8" spans="1:22" ht="27.95" customHeight="1">
      <c r="A8" s="92" t="s">
        <v>159</v>
      </c>
      <c r="B8" s="102" t="s">
        <v>160</v>
      </c>
      <c r="C8" s="95" t="s">
        <v>161</v>
      </c>
      <c r="D8" s="107" t="s">
        <v>190</v>
      </c>
      <c r="T8" s="18"/>
      <c r="U8" s="18"/>
      <c r="V8" s="19"/>
    </row>
    <row r="9" spans="1:22" ht="27.95" customHeight="1">
      <c r="A9" s="94"/>
      <c r="B9" s="101"/>
      <c r="C9" s="95" t="s">
        <v>162</v>
      </c>
      <c r="D9" s="107" t="s">
        <v>191</v>
      </c>
      <c r="T9" s="18"/>
      <c r="U9" s="18"/>
      <c r="V9" s="19"/>
    </row>
    <row r="10" spans="1:22" ht="27.95" customHeight="1">
      <c r="A10" s="92" t="s">
        <v>163</v>
      </c>
      <c r="B10" s="93" t="s">
        <v>164</v>
      </c>
      <c r="C10" s="95" t="s">
        <v>166</v>
      </c>
      <c r="D10" s="107" t="s">
        <v>192</v>
      </c>
      <c r="T10" s="18"/>
      <c r="U10" s="18"/>
      <c r="V10" s="19"/>
    </row>
    <row r="11" spans="1:22" ht="27.95" customHeight="1">
      <c r="A11" s="94"/>
      <c r="B11" s="93" t="s">
        <v>165</v>
      </c>
      <c r="C11" s="95" t="s">
        <v>167</v>
      </c>
      <c r="D11" s="107" t="s">
        <v>193</v>
      </c>
      <c r="T11" s="18"/>
      <c r="U11" s="18"/>
      <c r="V11" s="19"/>
    </row>
    <row r="12" spans="1:22" ht="27.95" customHeight="1">
      <c r="A12" s="92" t="s">
        <v>168</v>
      </c>
      <c r="B12" s="102" t="s">
        <v>169</v>
      </c>
      <c r="C12" s="95" t="s">
        <v>170</v>
      </c>
      <c r="D12" s="107" t="s">
        <v>194</v>
      </c>
      <c r="T12" s="18"/>
      <c r="U12" s="18"/>
      <c r="V12" s="19"/>
    </row>
    <row r="13" spans="1:22" ht="27.95" customHeight="1">
      <c r="A13" s="94"/>
      <c r="B13" s="101"/>
      <c r="C13" s="95" t="s">
        <v>171</v>
      </c>
      <c r="D13" s="107" t="s">
        <v>195</v>
      </c>
      <c r="T13" s="18"/>
      <c r="U13" s="18"/>
      <c r="V13" s="19"/>
    </row>
    <row r="14" spans="1:22" ht="27.95" customHeight="1">
      <c r="A14" s="103" t="s">
        <v>172</v>
      </c>
      <c r="B14" s="93" t="s">
        <v>173</v>
      </c>
      <c r="C14" s="95" t="s">
        <v>174</v>
      </c>
      <c r="D14" s="107" t="s">
        <v>196</v>
      </c>
      <c r="T14" s="18"/>
      <c r="U14" s="18"/>
      <c r="V14" s="19"/>
    </row>
    <row r="15" spans="1:22" ht="27.95" customHeight="1">
      <c r="A15" s="103"/>
      <c r="B15" s="102" t="s">
        <v>175</v>
      </c>
      <c r="C15" s="95" t="s">
        <v>177</v>
      </c>
      <c r="D15" s="107" t="s">
        <v>197</v>
      </c>
      <c r="T15" s="18"/>
      <c r="U15" s="18"/>
      <c r="V15" s="19"/>
    </row>
    <row r="16" spans="1:22" ht="27.95" customHeight="1">
      <c r="A16" s="103"/>
      <c r="B16" s="105"/>
      <c r="C16" s="95" t="s">
        <v>178</v>
      </c>
      <c r="D16" s="107" t="s">
        <v>198</v>
      </c>
      <c r="T16" s="18"/>
      <c r="U16" s="18"/>
      <c r="V16" s="19"/>
    </row>
    <row r="17" spans="1:22" ht="27.95" customHeight="1">
      <c r="A17" s="103"/>
      <c r="B17" s="101"/>
      <c r="C17" s="95" t="s">
        <v>179</v>
      </c>
      <c r="D17" s="107" t="s">
        <v>199</v>
      </c>
      <c r="T17" s="18"/>
      <c r="U17" s="18"/>
      <c r="V17" s="19"/>
    </row>
    <row r="18" spans="1:22" ht="27.95" customHeight="1">
      <c r="A18" s="94"/>
      <c r="B18" s="93" t="s">
        <v>176</v>
      </c>
      <c r="C18" s="95" t="s">
        <v>180</v>
      </c>
      <c r="D18" s="107" t="s">
        <v>200</v>
      </c>
      <c r="T18" s="18"/>
      <c r="U18" s="18"/>
      <c r="V18" s="19"/>
    </row>
    <row r="19" spans="1:22" ht="27.95" customHeight="1">
      <c r="A19" s="96" t="s">
        <v>181</v>
      </c>
      <c r="B19" s="93" t="s">
        <v>183</v>
      </c>
      <c r="C19" s="95" t="s">
        <v>186</v>
      </c>
      <c r="D19" s="107" t="s">
        <v>201</v>
      </c>
      <c r="T19" s="18">
        <v>2092694</v>
      </c>
      <c r="U19" s="18">
        <v>67308</v>
      </c>
      <c r="V19" s="19">
        <f t="shared" si="0"/>
        <v>2160002</v>
      </c>
    </row>
    <row r="20" spans="1:22" ht="27.95" customHeight="1">
      <c r="A20" s="106" t="s">
        <v>182</v>
      </c>
      <c r="B20" s="93" t="s">
        <v>184</v>
      </c>
      <c r="C20" s="95" t="s">
        <v>187</v>
      </c>
      <c r="D20" s="99" t="s">
        <v>202</v>
      </c>
      <c r="T20" s="18">
        <v>1733714</v>
      </c>
      <c r="U20" s="18">
        <v>13335</v>
      </c>
      <c r="V20" s="19">
        <f t="shared" si="0"/>
        <v>1747049</v>
      </c>
    </row>
    <row r="21" spans="1:22" ht="27.95" customHeight="1" thickBot="1">
      <c r="A21" s="104"/>
      <c r="B21" s="97" t="s">
        <v>185</v>
      </c>
      <c r="C21" s="98" t="s">
        <v>188</v>
      </c>
      <c r="D21" s="108" t="s">
        <v>203</v>
      </c>
      <c r="T21" s="18">
        <v>229687</v>
      </c>
      <c r="U21" s="18">
        <v>53873</v>
      </c>
      <c r="V21" s="19">
        <f t="shared" si="0"/>
        <v>283560</v>
      </c>
    </row>
    <row r="22" spans="1:22" ht="19.5" customHeight="1">
      <c r="D22" s="100"/>
    </row>
    <row r="23" spans="1:22" ht="19.5" customHeight="1">
      <c r="A23" s="188" t="s">
        <v>149</v>
      </c>
      <c r="B23" s="189"/>
      <c r="C23" s="189"/>
      <c r="D23" s="189"/>
      <c r="E23" s="1"/>
      <c r="F23" s="1"/>
    </row>
  </sheetData>
  <mergeCells count="2">
    <mergeCell ref="A23:D23"/>
    <mergeCell ref="A3:D3"/>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FFC9-B601-46D5-8951-5001D73534BB}">
  <dimension ref="A1:AH36"/>
  <sheetViews>
    <sheetView view="pageBreakPreview" zoomScale="70" zoomScaleNormal="60" zoomScaleSheetLayoutView="70" zoomScalePageLayoutView="60" workbookViewId="0">
      <selection activeCell="A2" sqref="A2"/>
    </sheetView>
  </sheetViews>
  <sheetFormatPr defaultColWidth="8.625" defaultRowHeight="18.75"/>
  <cols>
    <col min="1" max="4" width="9" style="70" customWidth="1"/>
    <col min="5" max="5" width="22.625" style="70" customWidth="1"/>
    <col min="6" max="7" width="8.625" style="71"/>
    <col min="8" max="9" width="8.625" style="72"/>
    <col min="10" max="14" width="8.625" style="73"/>
    <col min="15" max="17" width="8.625" style="70"/>
    <col min="18" max="18" width="8.625" style="70" customWidth="1"/>
    <col min="19" max="23" width="8.625" style="70"/>
    <col min="24" max="24" width="5.25" style="70" customWidth="1"/>
    <col min="25" max="25" width="16.75" style="84" hidden="1" customWidth="1"/>
    <col min="26" max="16384" width="8.625" style="70"/>
  </cols>
  <sheetData>
    <row r="1" spans="1:34" s="66" customFormat="1" ht="24.75" customHeight="1">
      <c r="A1" s="194" t="s">
        <v>106</v>
      </c>
      <c r="B1" s="194"/>
      <c r="C1" s="194"/>
      <c r="D1" s="194"/>
      <c r="E1" s="194"/>
      <c r="F1" s="194"/>
      <c r="G1" s="194"/>
      <c r="H1" s="194"/>
      <c r="I1" s="194"/>
      <c r="J1" s="194"/>
      <c r="K1" s="194"/>
      <c r="L1" s="194"/>
      <c r="M1" s="194"/>
      <c r="N1" s="194"/>
      <c r="O1" s="194"/>
      <c r="P1" s="194"/>
      <c r="Q1" s="194"/>
      <c r="R1" s="194"/>
      <c r="S1" s="194"/>
      <c r="T1" s="194"/>
      <c r="U1" s="194"/>
      <c r="V1" s="194"/>
      <c r="W1" s="194"/>
      <c r="Y1" s="67"/>
    </row>
    <row r="2" spans="1:34" s="66" customFormat="1" ht="15" customHeight="1">
      <c r="A2" s="68"/>
      <c r="B2" s="68"/>
      <c r="C2" s="68"/>
      <c r="D2" s="68"/>
      <c r="E2" s="68"/>
      <c r="F2" s="68"/>
      <c r="G2" s="68"/>
      <c r="H2" s="68"/>
      <c r="I2" s="68"/>
      <c r="J2" s="68"/>
      <c r="K2" s="68"/>
      <c r="L2" s="68"/>
      <c r="M2" s="68"/>
      <c r="N2" s="68"/>
      <c r="O2" s="68"/>
      <c r="P2" s="68"/>
      <c r="Q2" s="68"/>
      <c r="R2" s="68"/>
      <c r="S2" s="68"/>
      <c r="T2" s="68"/>
      <c r="U2" s="68"/>
      <c r="V2" s="68"/>
      <c r="W2" s="68"/>
      <c r="Y2" s="67"/>
    </row>
    <row r="3" spans="1:34" s="77" customFormat="1" ht="32.25" customHeight="1" thickBot="1">
      <c r="A3" s="69" t="s">
        <v>107</v>
      </c>
      <c r="B3" s="70"/>
      <c r="C3" s="70"/>
      <c r="D3" s="70"/>
      <c r="E3" s="70"/>
      <c r="F3" s="71"/>
      <c r="G3" s="71"/>
      <c r="H3" s="72"/>
      <c r="I3" s="72"/>
      <c r="J3" s="73"/>
      <c r="K3" s="73"/>
      <c r="L3" s="74" t="s">
        <v>108</v>
      </c>
      <c r="M3" s="74"/>
      <c r="N3" s="75"/>
      <c r="O3" s="75"/>
      <c r="P3" s="75"/>
      <c r="Q3" s="75"/>
      <c r="R3" s="70"/>
      <c r="S3" s="70"/>
      <c r="T3" s="70"/>
      <c r="U3" s="70"/>
      <c r="V3" s="70"/>
      <c r="W3" s="76" t="s">
        <v>109</v>
      </c>
      <c r="Y3" s="67"/>
    </row>
    <row r="4" spans="1:34" s="77" customFormat="1" ht="28.5" customHeight="1">
      <c r="A4" s="195" t="s">
        <v>110</v>
      </c>
      <c r="B4" s="196"/>
      <c r="C4" s="196"/>
      <c r="D4" s="196"/>
      <c r="E4" s="197"/>
      <c r="F4" s="198" t="s">
        <v>111</v>
      </c>
      <c r="G4" s="198"/>
      <c r="H4" s="198"/>
      <c r="I4" s="199" t="s">
        <v>112</v>
      </c>
      <c r="J4" s="199"/>
      <c r="K4" s="199"/>
      <c r="L4" s="200" t="s">
        <v>113</v>
      </c>
      <c r="M4" s="200"/>
      <c r="N4" s="200"/>
      <c r="O4" s="200"/>
      <c r="P4" s="200"/>
      <c r="Q4" s="200"/>
      <c r="R4" s="200" t="s">
        <v>114</v>
      </c>
      <c r="S4" s="200"/>
      <c r="T4" s="200"/>
      <c r="U4" s="200"/>
      <c r="V4" s="200"/>
      <c r="W4" s="201"/>
      <c r="Y4" s="67"/>
      <c r="AF4" s="78"/>
      <c r="AG4" s="78"/>
      <c r="AH4" s="78"/>
    </row>
    <row r="5" spans="1:34" s="79" customFormat="1" ht="27.95" customHeight="1">
      <c r="A5" s="202" t="s">
        <v>115</v>
      </c>
      <c r="B5" s="203"/>
      <c r="C5" s="203"/>
      <c r="D5" s="203"/>
      <c r="E5" s="204"/>
      <c r="F5" s="205">
        <v>31300</v>
      </c>
      <c r="G5" s="206"/>
      <c r="H5" s="207"/>
      <c r="I5" s="208" t="s">
        <v>116</v>
      </c>
      <c r="J5" s="208"/>
      <c r="K5" s="208"/>
      <c r="L5" s="211" t="s">
        <v>117</v>
      </c>
      <c r="M5" s="211"/>
      <c r="N5" s="211"/>
      <c r="O5" s="211"/>
      <c r="P5" s="211"/>
      <c r="Q5" s="211"/>
      <c r="R5" s="214" t="s">
        <v>118</v>
      </c>
      <c r="S5" s="214"/>
      <c r="T5" s="214"/>
      <c r="U5" s="214"/>
      <c r="V5" s="214"/>
      <c r="W5" s="215"/>
      <c r="Y5" s="80"/>
      <c r="AA5" s="81"/>
    </row>
    <row r="6" spans="1:34" s="79" customFormat="1" ht="27.95" customHeight="1">
      <c r="A6" s="202" t="s">
        <v>119</v>
      </c>
      <c r="B6" s="203"/>
      <c r="C6" s="203"/>
      <c r="D6" s="203"/>
      <c r="E6" s="204"/>
      <c r="F6" s="205">
        <v>34800</v>
      </c>
      <c r="G6" s="206"/>
      <c r="H6" s="207"/>
      <c r="I6" s="209"/>
      <c r="J6" s="209"/>
      <c r="K6" s="209"/>
      <c r="L6" s="212"/>
      <c r="M6" s="212"/>
      <c r="N6" s="212"/>
      <c r="O6" s="212"/>
      <c r="P6" s="212"/>
      <c r="Q6" s="212"/>
      <c r="R6" s="216"/>
      <c r="S6" s="216"/>
      <c r="T6" s="216"/>
      <c r="U6" s="216"/>
      <c r="V6" s="216"/>
      <c r="W6" s="217"/>
      <c r="Y6" s="82"/>
      <c r="AA6" s="81"/>
    </row>
    <row r="7" spans="1:34" s="79" customFormat="1" ht="27.95" customHeight="1">
      <c r="A7" s="202" t="s">
        <v>120</v>
      </c>
      <c r="B7" s="203"/>
      <c r="C7" s="203"/>
      <c r="D7" s="203"/>
      <c r="E7" s="204"/>
      <c r="F7" s="205">
        <v>1700</v>
      </c>
      <c r="G7" s="206"/>
      <c r="H7" s="207"/>
      <c r="I7" s="209"/>
      <c r="J7" s="209"/>
      <c r="K7" s="209"/>
      <c r="L7" s="212"/>
      <c r="M7" s="212"/>
      <c r="N7" s="212"/>
      <c r="O7" s="212"/>
      <c r="P7" s="212"/>
      <c r="Q7" s="212"/>
      <c r="R7" s="216"/>
      <c r="S7" s="216"/>
      <c r="T7" s="216"/>
      <c r="U7" s="216"/>
      <c r="V7" s="216"/>
      <c r="W7" s="217"/>
      <c r="Y7" s="82"/>
      <c r="AA7" s="81"/>
    </row>
    <row r="8" spans="1:34" s="79" customFormat="1" ht="27.95" customHeight="1">
      <c r="A8" s="202" t="s">
        <v>121</v>
      </c>
      <c r="B8" s="203"/>
      <c r="C8" s="203"/>
      <c r="D8" s="203"/>
      <c r="E8" s="204"/>
      <c r="F8" s="205">
        <v>37300</v>
      </c>
      <c r="G8" s="206"/>
      <c r="H8" s="207"/>
      <c r="I8" s="209"/>
      <c r="J8" s="209"/>
      <c r="K8" s="209"/>
      <c r="L8" s="212"/>
      <c r="M8" s="212"/>
      <c r="N8" s="212"/>
      <c r="O8" s="212"/>
      <c r="P8" s="212"/>
      <c r="Q8" s="212"/>
      <c r="R8" s="216"/>
      <c r="S8" s="216"/>
      <c r="T8" s="216"/>
      <c r="U8" s="216"/>
      <c r="V8" s="216"/>
      <c r="W8" s="217"/>
      <c r="Y8" s="82"/>
      <c r="AA8" s="81"/>
    </row>
    <row r="9" spans="1:34" s="79" customFormat="1" ht="27.95" customHeight="1">
      <c r="A9" s="202" t="s">
        <v>122</v>
      </c>
      <c r="B9" s="203"/>
      <c r="C9" s="203"/>
      <c r="D9" s="203"/>
      <c r="E9" s="204"/>
      <c r="F9" s="205">
        <v>2000</v>
      </c>
      <c r="G9" s="206"/>
      <c r="H9" s="207"/>
      <c r="I9" s="209"/>
      <c r="J9" s="209"/>
      <c r="K9" s="209"/>
      <c r="L9" s="212"/>
      <c r="M9" s="212"/>
      <c r="N9" s="212"/>
      <c r="O9" s="212"/>
      <c r="P9" s="212"/>
      <c r="Q9" s="212"/>
      <c r="R9" s="216"/>
      <c r="S9" s="216"/>
      <c r="T9" s="216"/>
      <c r="U9" s="216"/>
      <c r="V9" s="216"/>
      <c r="W9" s="217"/>
      <c r="Y9" s="82"/>
      <c r="AA9" s="81"/>
    </row>
    <row r="10" spans="1:34" s="79" customFormat="1" ht="27.95" customHeight="1">
      <c r="A10" s="202" t="s">
        <v>123</v>
      </c>
      <c r="B10" s="203"/>
      <c r="C10" s="203"/>
      <c r="D10" s="203"/>
      <c r="E10" s="204"/>
      <c r="F10" s="205">
        <v>5000</v>
      </c>
      <c r="G10" s="206"/>
      <c r="H10" s="207"/>
      <c r="I10" s="209"/>
      <c r="J10" s="209"/>
      <c r="K10" s="209"/>
      <c r="L10" s="212"/>
      <c r="M10" s="212"/>
      <c r="N10" s="212"/>
      <c r="O10" s="212"/>
      <c r="P10" s="212"/>
      <c r="Q10" s="212"/>
      <c r="R10" s="216"/>
      <c r="S10" s="216"/>
      <c r="T10" s="216"/>
      <c r="U10" s="216"/>
      <c r="V10" s="216"/>
      <c r="W10" s="217"/>
      <c r="Y10" s="82"/>
      <c r="AA10" s="81"/>
    </row>
    <row r="11" spans="1:34" s="79" customFormat="1" ht="27.95" customHeight="1" thickBot="1">
      <c r="A11" s="220" t="s">
        <v>124</v>
      </c>
      <c r="B11" s="221"/>
      <c r="C11" s="221"/>
      <c r="D11" s="221"/>
      <c r="E11" s="222"/>
      <c r="F11" s="223">
        <v>4100</v>
      </c>
      <c r="G11" s="224"/>
      <c r="H11" s="225"/>
      <c r="I11" s="210"/>
      <c r="J11" s="210"/>
      <c r="K11" s="210"/>
      <c r="L11" s="213"/>
      <c r="M11" s="213"/>
      <c r="N11" s="213"/>
      <c r="O11" s="213"/>
      <c r="P11" s="213"/>
      <c r="Q11" s="213"/>
      <c r="R11" s="218"/>
      <c r="S11" s="218"/>
      <c r="T11" s="218"/>
      <c r="U11" s="218"/>
      <c r="V11" s="218"/>
      <c r="W11" s="219"/>
      <c r="Y11" s="83">
        <f>SUM(F5:H11)</f>
        <v>116200</v>
      </c>
      <c r="AA11" s="81"/>
    </row>
    <row r="12" spans="1:34" s="79" customFormat="1" ht="20.25" customHeight="1">
      <c r="Y12" s="84"/>
      <c r="AA12" s="81"/>
    </row>
    <row r="13" spans="1:34" ht="35.25" customHeight="1" thickBot="1">
      <c r="A13" s="69" t="s">
        <v>125</v>
      </c>
      <c r="B13" s="69"/>
      <c r="C13" s="69"/>
      <c r="D13" s="69"/>
      <c r="E13" s="69"/>
      <c r="F13" s="75"/>
      <c r="G13" s="75"/>
      <c r="H13" s="75"/>
      <c r="I13" s="75"/>
      <c r="J13" s="75"/>
      <c r="K13" s="75"/>
      <c r="L13" s="75"/>
      <c r="M13" s="75"/>
      <c r="N13" s="75"/>
      <c r="O13" s="77"/>
      <c r="P13" s="77"/>
      <c r="Q13" s="77"/>
      <c r="R13" s="77"/>
      <c r="S13" s="77"/>
      <c r="T13" s="77"/>
      <c r="U13" s="77"/>
      <c r="V13" s="76"/>
      <c r="W13" s="76" t="s">
        <v>109</v>
      </c>
      <c r="Y13" s="85"/>
      <c r="AA13" s="86"/>
    </row>
    <row r="14" spans="1:34" ht="24" customHeight="1">
      <c r="A14" s="263" t="s">
        <v>110</v>
      </c>
      <c r="B14" s="264"/>
      <c r="C14" s="264"/>
      <c r="D14" s="264"/>
      <c r="E14" s="265"/>
      <c r="F14" s="268" t="s">
        <v>126</v>
      </c>
      <c r="G14" s="269"/>
      <c r="H14" s="269"/>
      <c r="I14" s="269"/>
      <c r="J14" s="269"/>
      <c r="K14" s="269"/>
      <c r="L14" s="269"/>
      <c r="M14" s="269"/>
      <c r="N14" s="270"/>
      <c r="O14" s="268" t="s">
        <v>127</v>
      </c>
      <c r="P14" s="269"/>
      <c r="Q14" s="269"/>
      <c r="R14" s="269"/>
      <c r="S14" s="269"/>
      <c r="T14" s="269"/>
      <c r="U14" s="269"/>
      <c r="V14" s="269"/>
      <c r="W14" s="271"/>
      <c r="Y14" s="85"/>
    </row>
    <row r="15" spans="1:34" ht="24" customHeight="1">
      <c r="A15" s="266"/>
      <c r="B15" s="267"/>
      <c r="C15" s="267"/>
      <c r="D15" s="267"/>
      <c r="E15" s="234"/>
      <c r="F15" s="272" t="s">
        <v>111</v>
      </c>
      <c r="G15" s="273"/>
      <c r="H15" s="274" t="s">
        <v>112</v>
      </c>
      <c r="I15" s="275"/>
      <c r="J15" s="226" t="s">
        <v>113</v>
      </c>
      <c r="K15" s="228"/>
      <c r="L15" s="226" t="s">
        <v>114</v>
      </c>
      <c r="M15" s="227"/>
      <c r="N15" s="228"/>
      <c r="O15" s="229" t="s">
        <v>111</v>
      </c>
      <c r="P15" s="230"/>
      <c r="Q15" s="231" t="s">
        <v>112</v>
      </c>
      <c r="R15" s="232"/>
      <c r="S15" s="233" t="s">
        <v>113</v>
      </c>
      <c r="T15" s="234"/>
      <c r="U15" s="226" t="s">
        <v>114</v>
      </c>
      <c r="V15" s="227"/>
      <c r="W15" s="235"/>
      <c r="Y15" s="85"/>
    </row>
    <row r="16" spans="1:34" ht="24.95" customHeight="1">
      <c r="A16" s="236" t="s">
        <v>128</v>
      </c>
      <c r="B16" s="237"/>
      <c r="C16" s="237"/>
      <c r="D16" s="237"/>
      <c r="E16" s="237"/>
      <c r="F16" s="238">
        <v>3300</v>
      </c>
      <c r="G16" s="238"/>
      <c r="H16" s="239" t="s">
        <v>129</v>
      </c>
      <c r="I16" s="240"/>
      <c r="J16" s="245" t="s">
        <v>130</v>
      </c>
      <c r="K16" s="246"/>
      <c r="L16" s="251" t="s">
        <v>131</v>
      </c>
      <c r="M16" s="252"/>
      <c r="N16" s="253"/>
      <c r="O16" s="238">
        <f>F16-200</f>
        <v>3100</v>
      </c>
      <c r="P16" s="238"/>
      <c r="Q16" s="239" t="s">
        <v>129</v>
      </c>
      <c r="R16" s="240"/>
      <c r="S16" s="245" t="s">
        <v>130</v>
      </c>
      <c r="T16" s="246"/>
      <c r="U16" s="251" t="s">
        <v>131</v>
      </c>
      <c r="V16" s="252"/>
      <c r="W16" s="260"/>
      <c r="Y16" s="85">
        <f t="shared" ref="Y16:Y32" si="0">O16-F16</f>
        <v>-200</v>
      </c>
    </row>
    <row r="17" spans="1:25" ht="24.95" customHeight="1">
      <c r="A17" s="276" t="s">
        <v>132</v>
      </c>
      <c r="B17" s="277"/>
      <c r="C17" s="277"/>
      <c r="D17" s="277"/>
      <c r="E17" s="277"/>
      <c r="F17" s="238">
        <v>35400</v>
      </c>
      <c r="G17" s="238"/>
      <c r="H17" s="241"/>
      <c r="I17" s="242"/>
      <c r="J17" s="247"/>
      <c r="K17" s="248"/>
      <c r="L17" s="254"/>
      <c r="M17" s="255"/>
      <c r="N17" s="256"/>
      <c r="O17" s="238">
        <f>F17+500-1000-200</f>
        <v>34700</v>
      </c>
      <c r="P17" s="238"/>
      <c r="Q17" s="241"/>
      <c r="R17" s="242"/>
      <c r="S17" s="247"/>
      <c r="T17" s="248"/>
      <c r="U17" s="254"/>
      <c r="V17" s="255"/>
      <c r="W17" s="261"/>
      <c r="Y17" s="85">
        <f t="shared" si="0"/>
        <v>-700</v>
      </c>
    </row>
    <row r="18" spans="1:25" ht="24.95" customHeight="1">
      <c r="A18" s="276" t="s">
        <v>133</v>
      </c>
      <c r="B18" s="277"/>
      <c r="C18" s="277"/>
      <c r="D18" s="277"/>
      <c r="E18" s="277"/>
      <c r="F18" s="238">
        <v>8400</v>
      </c>
      <c r="G18" s="238"/>
      <c r="H18" s="241"/>
      <c r="I18" s="242"/>
      <c r="J18" s="247"/>
      <c r="K18" s="248"/>
      <c r="L18" s="254"/>
      <c r="M18" s="255"/>
      <c r="N18" s="256"/>
      <c r="O18" s="238">
        <f>F18-300</f>
        <v>8100</v>
      </c>
      <c r="P18" s="238"/>
      <c r="Q18" s="241"/>
      <c r="R18" s="242"/>
      <c r="S18" s="247"/>
      <c r="T18" s="248"/>
      <c r="U18" s="254"/>
      <c r="V18" s="255"/>
      <c r="W18" s="261"/>
      <c r="Y18" s="85">
        <f t="shared" si="0"/>
        <v>-300</v>
      </c>
    </row>
    <row r="19" spans="1:25" ht="24.95" customHeight="1">
      <c r="A19" s="276" t="s">
        <v>134</v>
      </c>
      <c r="B19" s="277"/>
      <c r="C19" s="277"/>
      <c r="D19" s="277"/>
      <c r="E19" s="277"/>
      <c r="F19" s="238">
        <v>3000</v>
      </c>
      <c r="G19" s="238"/>
      <c r="H19" s="241"/>
      <c r="I19" s="242"/>
      <c r="J19" s="247"/>
      <c r="K19" s="248"/>
      <c r="L19" s="254"/>
      <c r="M19" s="255"/>
      <c r="N19" s="256"/>
      <c r="O19" s="238">
        <f>F19-100</f>
        <v>2900</v>
      </c>
      <c r="P19" s="238"/>
      <c r="Q19" s="241"/>
      <c r="R19" s="242"/>
      <c r="S19" s="247"/>
      <c r="T19" s="248"/>
      <c r="U19" s="254"/>
      <c r="V19" s="255"/>
      <c r="W19" s="261"/>
      <c r="Y19" s="85">
        <f t="shared" si="0"/>
        <v>-100</v>
      </c>
    </row>
    <row r="20" spans="1:25" ht="24.95" customHeight="1">
      <c r="A20" s="276" t="s">
        <v>135</v>
      </c>
      <c r="B20" s="277"/>
      <c r="C20" s="277"/>
      <c r="D20" s="277"/>
      <c r="E20" s="277"/>
      <c r="F20" s="238">
        <v>3300</v>
      </c>
      <c r="G20" s="238"/>
      <c r="H20" s="241"/>
      <c r="I20" s="242"/>
      <c r="J20" s="247"/>
      <c r="K20" s="248"/>
      <c r="L20" s="254"/>
      <c r="M20" s="255"/>
      <c r="N20" s="256"/>
      <c r="O20" s="238">
        <f>F20-1000</f>
        <v>2300</v>
      </c>
      <c r="P20" s="238"/>
      <c r="Q20" s="241"/>
      <c r="R20" s="242"/>
      <c r="S20" s="247"/>
      <c r="T20" s="248"/>
      <c r="U20" s="254"/>
      <c r="V20" s="255"/>
      <c r="W20" s="261"/>
      <c r="Y20" s="85">
        <f t="shared" si="0"/>
        <v>-1000</v>
      </c>
    </row>
    <row r="21" spans="1:25" ht="24.95" customHeight="1">
      <c r="A21" s="276" t="s">
        <v>136</v>
      </c>
      <c r="B21" s="277"/>
      <c r="C21" s="277"/>
      <c r="D21" s="277"/>
      <c r="E21" s="277"/>
      <c r="F21" s="238">
        <v>500</v>
      </c>
      <c r="G21" s="238"/>
      <c r="H21" s="241"/>
      <c r="I21" s="242"/>
      <c r="J21" s="247"/>
      <c r="K21" s="248"/>
      <c r="L21" s="254"/>
      <c r="M21" s="255"/>
      <c r="N21" s="256"/>
      <c r="O21" s="238">
        <f>F21+100</f>
        <v>600</v>
      </c>
      <c r="P21" s="238"/>
      <c r="Q21" s="241"/>
      <c r="R21" s="242"/>
      <c r="S21" s="247"/>
      <c r="T21" s="248"/>
      <c r="U21" s="254"/>
      <c r="V21" s="255"/>
      <c r="W21" s="261"/>
      <c r="Y21" s="85">
        <f t="shared" si="0"/>
        <v>100</v>
      </c>
    </row>
    <row r="22" spans="1:25" ht="24.95" customHeight="1">
      <c r="A22" s="276" t="s">
        <v>137</v>
      </c>
      <c r="B22" s="277"/>
      <c r="C22" s="277"/>
      <c r="D22" s="277"/>
      <c r="E22" s="277"/>
      <c r="F22" s="238">
        <v>13300</v>
      </c>
      <c r="G22" s="238"/>
      <c r="H22" s="241"/>
      <c r="I22" s="242"/>
      <c r="J22" s="247"/>
      <c r="K22" s="248"/>
      <c r="L22" s="254"/>
      <c r="M22" s="255"/>
      <c r="N22" s="256"/>
      <c r="O22" s="238">
        <f>F22-12100+12000</f>
        <v>13200</v>
      </c>
      <c r="P22" s="238"/>
      <c r="Q22" s="241"/>
      <c r="R22" s="242"/>
      <c r="S22" s="247"/>
      <c r="T22" s="248"/>
      <c r="U22" s="254"/>
      <c r="V22" s="255"/>
      <c r="W22" s="261"/>
      <c r="Y22" s="85">
        <f t="shared" si="0"/>
        <v>-100</v>
      </c>
    </row>
    <row r="23" spans="1:25" ht="24.95" customHeight="1">
      <c r="A23" s="236" t="s">
        <v>138</v>
      </c>
      <c r="B23" s="237"/>
      <c r="C23" s="237"/>
      <c r="D23" s="237"/>
      <c r="E23" s="237"/>
      <c r="F23" s="238">
        <v>62000</v>
      </c>
      <c r="G23" s="238"/>
      <c r="H23" s="241"/>
      <c r="I23" s="242"/>
      <c r="J23" s="247"/>
      <c r="K23" s="248"/>
      <c r="L23" s="254"/>
      <c r="M23" s="255"/>
      <c r="N23" s="256"/>
      <c r="O23" s="238">
        <f>F23-1300</f>
        <v>60700</v>
      </c>
      <c r="P23" s="238"/>
      <c r="Q23" s="241"/>
      <c r="R23" s="242"/>
      <c r="S23" s="247"/>
      <c r="T23" s="248"/>
      <c r="U23" s="254"/>
      <c r="V23" s="255"/>
      <c r="W23" s="261"/>
      <c r="Y23" s="85">
        <f t="shared" si="0"/>
        <v>-1300</v>
      </c>
    </row>
    <row r="24" spans="1:25" ht="24.95" customHeight="1">
      <c r="A24" s="276" t="s">
        <v>139</v>
      </c>
      <c r="B24" s="277"/>
      <c r="C24" s="277"/>
      <c r="D24" s="277"/>
      <c r="E24" s="277"/>
      <c r="F24" s="238">
        <v>47100</v>
      </c>
      <c r="G24" s="238"/>
      <c r="H24" s="241"/>
      <c r="I24" s="242"/>
      <c r="J24" s="247"/>
      <c r="K24" s="248"/>
      <c r="L24" s="254"/>
      <c r="M24" s="255"/>
      <c r="N24" s="256"/>
      <c r="O24" s="238">
        <f>F24-4800+12300</f>
        <v>54600</v>
      </c>
      <c r="P24" s="238"/>
      <c r="Q24" s="241"/>
      <c r="R24" s="242"/>
      <c r="S24" s="247"/>
      <c r="T24" s="248"/>
      <c r="U24" s="254"/>
      <c r="V24" s="255"/>
      <c r="W24" s="261"/>
      <c r="Y24" s="85">
        <f t="shared" si="0"/>
        <v>7500</v>
      </c>
    </row>
    <row r="25" spans="1:25" ht="24.95" customHeight="1">
      <c r="A25" s="236" t="s">
        <v>140</v>
      </c>
      <c r="B25" s="237"/>
      <c r="C25" s="237"/>
      <c r="D25" s="237"/>
      <c r="E25" s="237"/>
      <c r="F25" s="238">
        <v>19500</v>
      </c>
      <c r="G25" s="238"/>
      <c r="H25" s="241"/>
      <c r="I25" s="242"/>
      <c r="J25" s="247"/>
      <c r="K25" s="248"/>
      <c r="L25" s="254"/>
      <c r="M25" s="255"/>
      <c r="N25" s="256"/>
      <c r="O25" s="238">
        <f>F25-500</f>
        <v>19000</v>
      </c>
      <c r="P25" s="238"/>
      <c r="Q25" s="241"/>
      <c r="R25" s="242"/>
      <c r="S25" s="247"/>
      <c r="T25" s="248"/>
      <c r="U25" s="254"/>
      <c r="V25" s="255"/>
      <c r="W25" s="261"/>
      <c r="Y25" s="85">
        <f t="shared" si="0"/>
        <v>-500</v>
      </c>
    </row>
    <row r="26" spans="1:25" ht="24.95" customHeight="1">
      <c r="A26" s="276" t="s">
        <v>141</v>
      </c>
      <c r="B26" s="277"/>
      <c r="C26" s="277"/>
      <c r="D26" s="277"/>
      <c r="E26" s="277"/>
      <c r="F26" s="238">
        <v>13500</v>
      </c>
      <c r="G26" s="238"/>
      <c r="H26" s="241"/>
      <c r="I26" s="242"/>
      <c r="J26" s="247"/>
      <c r="K26" s="248"/>
      <c r="L26" s="254"/>
      <c r="M26" s="255"/>
      <c r="N26" s="256"/>
      <c r="O26" s="238">
        <f>F26-100</f>
        <v>13400</v>
      </c>
      <c r="P26" s="238"/>
      <c r="Q26" s="241"/>
      <c r="R26" s="242"/>
      <c r="S26" s="247"/>
      <c r="T26" s="248"/>
      <c r="U26" s="254"/>
      <c r="V26" s="255"/>
      <c r="W26" s="261"/>
      <c r="Y26" s="85">
        <f t="shared" si="0"/>
        <v>-100</v>
      </c>
    </row>
    <row r="27" spans="1:25" ht="24.95" customHeight="1">
      <c r="A27" s="276" t="s">
        <v>142</v>
      </c>
      <c r="B27" s="277"/>
      <c r="C27" s="277"/>
      <c r="D27" s="277"/>
      <c r="E27" s="277"/>
      <c r="F27" s="238">
        <v>9100</v>
      </c>
      <c r="G27" s="238"/>
      <c r="H27" s="241"/>
      <c r="I27" s="242"/>
      <c r="J27" s="247"/>
      <c r="K27" s="248"/>
      <c r="L27" s="254"/>
      <c r="M27" s="255"/>
      <c r="N27" s="256"/>
      <c r="O27" s="238">
        <f>F27+1300</f>
        <v>10400</v>
      </c>
      <c r="P27" s="238"/>
      <c r="Q27" s="241"/>
      <c r="R27" s="242"/>
      <c r="S27" s="247"/>
      <c r="T27" s="248"/>
      <c r="U27" s="254"/>
      <c r="V27" s="255"/>
      <c r="W27" s="261"/>
      <c r="Y27" s="85">
        <f t="shared" si="0"/>
        <v>1300</v>
      </c>
    </row>
    <row r="28" spans="1:25" ht="24.95" customHeight="1">
      <c r="A28" s="276" t="s">
        <v>143</v>
      </c>
      <c r="B28" s="277"/>
      <c r="C28" s="277"/>
      <c r="D28" s="277"/>
      <c r="E28" s="277"/>
      <c r="F28" s="238">
        <v>31500</v>
      </c>
      <c r="G28" s="238"/>
      <c r="H28" s="241"/>
      <c r="I28" s="242"/>
      <c r="J28" s="247"/>
      <c r="K28" s="248"/>
      <c r="L28" s="254"/>
      <c r="M28" s="255"/>
      <c r="N28" s="256"/>
      <c r="O28" s="238">
        <f>F28-1900</f>
        <v>29600</v>
      </c>
      <c r="P28" s="238"/>
      <c r="Q28" s="241"/>
      <c r="R28" s="242"/>
      <c r="S28" s="247"/>
      <c r="T28" s="248"/>
      <c r="U28" s="254"/>
      <c r="V28" s="255"/>
      <c r="W28" s="261"/>
      <c r="Y28" s="85">
        <f t="shared" si="0"/>
        <v>-1900</v>
      </c>
    </row>
    <row r="29" spans="1:25" ht="24.95" customHeight="1">
      <c r="A29" s="236" t="s">
        <v>144</v>
      </c>
      <c r="B29" s="237"/>
      <c r="C29" s="237"/>
      <c r="D29" s="237"/>
      <c r="E29" s="237"/>
      <c r="F29" s="238">
        <v>9900</v>
      </c>
      <c r="G29" s="238"/>
      <c r="H29" s="241"/>
      <c r="I29" s="242"/>
      <c r="J29" s="247"/>
      <c r="K29" s="248"/>
      <c r="L29" s="254"/>
      <c r="M29" s="255"/>
      <c r="N29" s="256"/>
      <c r="O29" s="238">
        <f>F29-900</f>
        <v>9000</v>
      </c>
      <c r="P29" s="238"/>
      <c r="Q29" s="241"/>
      <c r="R29" s="242"/>
      <c r="S29" s="247"/>
      <c r="T29" s="248"/>
      <c r="U29" s="254"/>
      <c r="V29" s="255"/>
      <c r="W29" s="261"/>
      <c r="Y29" s="85">
        <f t="shared" si="0"/>
        <v>-900</v>
      </c>
    </row>
    <row r="30" spans="1:25" ht="24.95" customHeight="1">
      <c r="A30" s="276" t="s">
        <v>145</v>
      </c>
      <c r="B30" s="277"/>
      <c r="C30" s="277"/>
      <c r="D30" s="277"/>
      <c r="E30" s="277"/>
      <c r="F30" s="238">
        <v>3600</v>
      </c>
      <c r="G30" s="238"/>
      <c r="H30" s="241"/>
      <c r="I30" s="242"/>
      <c r="J30" s="247"/>
      <c r="K30" s="248"/>
      <c r="L30" s="254"/>
      <c r="M30" s="255"/>
      <c r="N30" s="256"/>
      <c r="O30" s="238">
        <f>F30-500</f>
        <v>3100</v>
      </c>
      <c r="P30" s="238"/>
      <c r="Q30" s="241"/>
      <c r="R30" s="242"/>
      <c r="S30" s="247"/>
      <c r="T30" s="248"/>
      <c r="U30" s="254"/>
      <c r="V30" s="255"/>
      <c r="W30" s="261"/>
      <c r="Y30" s="85">
        <f t="shared" si="0"/>
        <v>-500</v>
      </c>
    </row>
    <row r="31" spans="1:25" ht="24.95" customHeight="1">
      <c r="A31" s="276" t="s">
        <v>146</v>
      </c>
      <c r="B31" s="277"/>
      <c r="C31" s="277"/>
      <c r="D31" s="277"/>
      <c r="E31" s="277"/>
      <c r="F31" s="238">
        <v>2700</v>
      </c>
      <c r="G31" s="238"/>
      <c r="H31" s="241"/>
      <c r="I31" s="242"/>
      <c r="J31" s="247"/>
      <c r="K31" s="248"/>
      <c r="L31" s="254"/>
      <c r="M31" s="255"/>
      <c r="N31" s="256"/>
      <c r="O31" s="238">
        <f>F31-600</f>
        <v>2100</v>
      </c>
      <c r="P31" s="238"/>
      <c r="Q31" s="241"/>
      <c r="R31" s="242"/>
      <c r="S31" s="247"/>
      <c r="T31" s="248"/>
      <c r="U31" s="254"/>
      <c r="V31" s="255"/>
      <c r="W31" s="261"/>
      <c r="Y31" s="85">
        <f t="shared" si="0"/>
        <v>-600</v>
      </c>
    </row>
    <row r="32" spans="1:25" ht="24.95" customHeight="1" thickBot="1">
      <c r="A32" s="278" t="s">
        <v>147</v>
      </c>
      <c r="B32" s="279"/>
      <c r="C32" s="279"/>
      <c r="D32" s="279"/>
      <c r="E32" s="279"/>
      <c r="F32" s="280">
        <v>17200</v>
      </c>
      <c r="G32" s="280"/>
      <c r="H32" s="243"/>
      <c r="I32" s="244"/>
      <c r="J32" s="249"/>
      <c r="K32" s="250"/>
      <c r="L32" s="257"/>
      <c r="M32" s="258"/>
      <c r="N32" s="259"/>
      <c r="O32" s="280">
        <f>F32-400-100</f>
        <v>16700</v>
      </c>
      <c r="P32" s="280"/>
      <c r="Q32" s="243"/>
      <c r="R32" s="244"/>
      <c r="S32" s="249"/>
      <c r="T32" s="250"/>
      <c r="U32" s="257"/>
      <c r="V32" s="258"/>
      <c r="W32" s="262"/>
      <c r="Y32" s="85">
        <f t="shared" si="0"/>
        <v>-500</v>
      </c>
    </row>
    <row r="33" spans="1:25" ht="27.95" customHeight="1">
      <c r="A33" s="281"/>
      <c r="B33" s="281"/>
      <c r="C33" s="281"/>
      <c r="D33" s="281"/>
      <c r="E33" s="281"/>
      <c r="F33" s="282"/>
      <c r="G33" s="282"/>
      <c r="O33" s="283"/>
      <c r="P33" s="283"/>
      <c r="Y33" s="85"/>
    </row>
    <row r="34" spans="1:25" ht="27.95" hidden="1" customHeight="1">
      <c r="A34" s="281"/>
      <c r="B34" s="281"/>
      <c r="C34" s="281"/>
      <c r="D34" s="281"/>
      <c r="E34" s="281"/>
      <c r="F34" s="282">
        <f>SUM(F16:G32)</f>
        <v>283300</v>
      </c>
      <c r="G34" s="282"/>
      <c r="O34" s="282">
        <f>SUM(O16:P32)</f>
        <v>283500</v>
      </c>
      <c r="P34" s="282"/>
      <c r="Y34" s="87">
        <f>SUM(Y16:Y33)</f>
        <v>200</v>
      </c>
    </row>
    <row r="35" spans="1:25" ht="19.5" thickBot="1"/>
    <row r="36" spans="1:25" ht="27.95" customHeight="1" thickBot="1">
      <c r="Y36" s="88">
        <f>SUM(Y34,Y11)</f>
        <v>116400</v>
      </c>
    </row>
  </sheetData>
  <mergeCells count="97">
    <mergeCell ref="A33:E33"/>
    <mergeCell ref="F33:G33"/>
    <mergeCell ref="O33:P33"/>
    <mergeCell ref="A34:E34"/>
    <mergeCell ref="F34:G34"/>
    <mergeCell ref="O34:P34"/>
    <mergeCell ref="A31:E31"/>
    <mergeCell ref="F31:G31"/>
    <mergeCell ref="O31:P31"/>
    <mergeCell ref="A32:E32"/>
    <mergeCell ref="F32:G32"/>
    <mergeCell ref="O32:P32"/>
    <mergeCell ref="A29:E29"/>
    <mergeCell ref="F29:G29"/>
    <mergeCell ref="O29:P29"/>
    <mergeCell ref="A30:E30"/>
    <mergeCell ref="F30:G30"/>
    <mergeCell ref="O30:P30"/>
    <mergeCell ref="A27:E27"/>
    <mergeCell ref="F27:G27"/>
    <mergeCell ref="O27:P27"/>
    <mergeCell ref="A28:E28"/>
    <mergeCell ref="F28:G28"/>
    <mergeCell ref="O28:P28"/>
    <mergeCell ref="A25:E25"/>
    <mergeCell ref="F25:G25"/>
    <mergeCell ref="O25:P25"/>
    <mergeCell ref="A26:E26"/>
    <mergeCell ref="F26:G26"/>
    <mergeCell ref="O26:P26"/>
    <mergeCell ref="A23:E23"/>
    <mergeCell ref="F23:G23"/>
    <mergeCell ref="O23:P23"/>
    <mergeCell ref="A24:E24"/>
    <mergeCell ref="F24:G24"/>
    <mergeCell ref="O24:P24"/>
    <mergeCell ref="A21:E21"/>
    <mergeCell ref="F21:G21"/>
    <mergeCell ref="O21:P21"/>
    <mergeCell ref="A22:E22"/>
    <mergeCell ref="F22:G22"/>
    <mergeCell ref="O22:P22"/>
    <mergeCell ref="A19:E19"/>
    <mergeCell ref="F19:G19"/>
    <mergeCell ref="O19:P19"/>
    <mergeCell ref="A20:E20"/>
    <mergeCell ref="F20:G20"/>
    <mergeCell ref="O20:P20"/>
    <mergeCell ref="A17:E17"/>
    <mergeCell ref="F17:G17"/>
    <mergeCell ref="O17:P17"/>
    <mergeCell ref="A18:E18"/>
    <mergeCell ref="F18:G18"/>
    <mergeCell ref="O18:P18"/>
    <mergeCell ref="U15:W15"/>
    <mergeCell ref="A16:E16"/>
    <mergeCell ref="F16:G16"/>
    <mergeCell ref="H16:I32"/>
    <mergeCell ref="J16:K32"/>
    <mergeCell ref="L16:N32"/>
    <mergeCell ref="O16:P16"/>
    <mergeCell ref="Q16:R32"/>
    <mergeCell ref="S16:T32"/>
    <mergeCell ref="U16:W32"/>
    <mergeCell ref="A14:E15"/>
    <mergeCell ref="F14:N14"/>
    <mergeCell ref="O14:W14"/>
    <mergeCell ref="F15:G15"/>
    <mergeCell ref="H15:I15"/>
    <mergeCell ref="J15:K15"/>
    <mergeCell ref="L15:N15"/>
    <mergeCell ref="O15:P15"/>
    <mergeCell ref="Q15:R15"/>
    <mergeCell ref="S15:T15"/>
    <mergeCell ref="F8:H8"/>
    <mergeCell ref="A5:E5"/>
    <mergeCell ref="F5:H5"/>
    <mergeCell ref="I5:K11"/>
    <mergeCell ref="L5:Q11"/>
    <mergeCell ref="R5:W11"/>
    <mergeCell ref="A6:E6"/>
    <mergeCell ref="F6:H6"/>
    <mergeCell ref="A7:E7"/>
    <mergeCell ref="F7:H7"/>
    <mergeCell ref="A8:E8"/>
    <mergeCell ref="A9:E9"/>
    <mergeCell ref="F9:H9"/>
    <mergeCell ref="A10:E10"/>
    <mergeCell ref="F10:H10"/>
    <mergeCell ref="A11:E11"/>
    <mergeCell ref="F11:H11"/>
    <mergeCell ref="A1:W1"/>
    <mergeCell ref="A4:E4"/>
    <mergeCell ref="F4:H4"/>
    <mergeCell ref="I4:K4"/>
    <mergeCell ref="L4:Q4"/>
    <mergeCell ref="R4:W4"/>
  </mergeCells>
  <phoneticPr fontId="1"/>
  <printOptions horizontalCentered="1"/>
  <pageMargins left="0.39370078740157483" right="0.39370078740157483" top="0.98425196850393704" bottom="0.39370078740157483" header="0.39370078740157483" footer="0.27559055118110237"/>
  <pageSetup paperSize="9" scale="66" firstPageNumber="8" fitToWidth="0" fitToHeight="0" orientation="landscape" useFirstPageNumber="1" r:id="rId1"/>
  <headerFooter scaleWithDoc="0">
    <oddHeader>&amp;C&amp;"ＭＳ 明朝,標準"- &amp;P -&amp;R&amp;"ＭＳ 明朝,標準"一般会計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6023-D4EC-4958-81FA-791588697138}">
  <dimension ref="A3:W34"/>
  <sheetViews>
    <sheetView view="pageBreakPreview" zoomScaleNormal="100" zoomScaleSheetLayoutView="100" workbookViewId="0"/>
  </sheetViews>
  <sheetFormatPr defaultColWidth="9" defaultRowHeight="19.5" customHeight="1"/>
  <cols>
    <col min="1" max="1" width="4.125" style="1" customWidth="1"/>
    <col min="2" max="2" width="0.875" style="1" customWidth="1"/>
    <col min="3" max="3" width="49.625" style="1" customWidth="1"/>
    <col min="4" max="4" width="2.625" style="1" customWidth="1"/>
    <col min="5" max="7" width="29.125" style="1" customWidth="1"/>
    <col min="8" max="20" width="9" style="1"/>
    <col min="21" max="23" width="0" style="1" hidden="1" customWidth="1"/>
    <col min="24" max="16384" width="9" style="1"/>
  </cols>
  <sheetData>
    <row r="3" spans="1:23" customFormat="1" ht="19.5" customHeight="1">
      <c r="A3" s="287" t="s">
        <v>95</v>
      </c>
      <c r="B3" s="287"/>
      <c r="C3" s="287"/>
      <c r="D3" s="287"/>
      <c r="E3" s="287"/>
      <c r="F3" s="287"/>
      <c r="G3" s="287"/>
    </row>
    <row r="4" spans="1:23" customFormat="1" ht="19.5" customHeight="1">
      <c r="A4" t="s">
        <v>96</v>
      </c>
    </row>
    <row r="5" spans="1:23" customFormat="1" ht="19.5" customHeight="1">
      <c r="A5" t="s">
        <v>2</v>
      </c>
      <c r="G5" s="2" t="s">
        <v>97</v>
      </c>
    </row>
    <row r="6" spans="1:23" ht="19.5" customHeight="1">
      <c r="A6" s="284" t="s">
        <v>98</v>
      </c>
      <c r="B6" s="285"/>
      <c r="C6" s="285"/>
      <c r="D6" s="286"/>
      <c r="E6" s="47" t="s">
        <v>99</v>
      </c>
      <c r="F6" s="48" t="s">
        <v>100</v>
      </c>
      <c r="G6" s="49" t="s">
        <v>101</v>
      </c>
    </row>
    <row r="7" spans="1:23" ht="19.5" customHeight="1">
      <c r="A7" s="50">
        <v>1</v>
      </c>
      <c r="B7" s="51"/>
      <c r="C7" s="52" t="s">
        <v>9</v>
      </c>
      <c r="D7" s="53"/>
      <c r="E7" s="54" t="str">
        <f t="shared" ref="E7:E28" si="0">DBCS(TEXT($U7,"#,##0;△#,##0"))</f>
        <v>２，１８８，３００</v>
      </c>
      <c r="F7" s="54" t="str">
        <f t="shared" ref="F7:F27" si="1">DBCS(TEXT($V7,"#,##0;△#,##0"))</f>
        <v>７７，０００</v>
      </c>
      <c r="G7" s="55" t="str">
        <f t="shared" ref="G7:G27" si="2">DBCS(TEXT($W7,"#,##0;△#,##0"))</f>
        <v>２，２６５，３００</v>
      </c>
      <c r="U7" s="56">
        <v>2188300</v>
      </c>
      <c r="V7" s="56">
        <v>77000</v>
      </c>
      <c r="W7" s="1">
        <f t="shared" ref="W7:W27" si="3">U7+V7</f>
        <v>2265300</v>
      </c>
    </row>
    <row r="8" spans="1:23" ht="19.5" customHeight="1">
      <c r="A8" s="50">
        <v>2</v>
      </c>
      <c r="B8" s="51"/>
      <c r="C8" s="52" t="s">
        <v>11</v>
      </c>
      <c r="D8" s="53"/>
      <c r="E8" s="54" t="str">
        <f t="shared" si="0"/>
        <v>１４５，３００</v>
      </c>
      <c r="F8" s="54" t="str">
        <f t="shared" si="1"/>
        <v>△４，８０３</v>
      </c>
      <c r="G8" s="55" t="str">
        <f t="shared" si="2"/>
        <v>１４０，４９７</v>
      </c>
      <c r="U8" s="56">
        <v>145300</v>
      </c>
      <c r="V8" s="56">
        <v>-4803</v>
      </c>
      <c r="W8" s="1">
        <f t="shared" si="3"/>
        <v>140497</v>
      </c>
    </row>
    <row r="9" spans="1:23" ht="19.5" customHeight="1">
      <c r="A9" s="50">
        <v>3</v>
      </c>
      <c r="B9" s="51"/>
      <c r="C9" s="52" t="s">
        <v>15</v>
      </c>
      <c r="D9" s="53"/>
      <c r="E9" s="54" t="str">
        <f t="shared" si="0"/>
        <v>１，１００</v>
      </c>
      <c r="F9" s="54" t="str">
        <f t="shared" si="1"/>
        <v>３，９００</v>
      </c>
      <c r="G9" s="55" t="str">
        <f t="shared" si="2"/>
        <v>５，０００</v>
      </c>
      <c r="U9" s="56">
        <v>1100</v>
      </c>
      <c r="V9" s="56">
        <v>3900</v>
      </c>
      <c r="W9" s="1">
        <f t="shared" si="3"/>
        <v>5000</v>
      </c>
    </row>
    <row r="10" spans="1:23" ht="19.5" customHeight="1">
      <c r="A10" s="50">
        <v>4</v>
      </c>
      <c r="B10" s="51"/>
      <c r="C10" s="52" t="s">
        <v>16</v>
      </c>
      <c r="D10" s="53"/>
      <c r="E10" s="54" t="str">
        <f t="shared" si="0"/>
        <v>２４，２００</v>
      </c>
      <c r="F10" s="54" t="str">
        <f t="shared" si="1"/>
        <v>７００</v>
      </c>
      <c r="G10" s="55" t="str">
        <f t="shared" si="2"/>
        <v>２４，９００</v>
      </c>
      <c r="U10" s="56">
        <v>24200</v>
      </c>
      <c r="V10" s="56">
        <v>700</v>
      </c>
      <c r="W10" s="1">
        <f t="shared" si="3"/>
        <v>24900</v>
      </c>
    </row>
    <row r="11" spans="1:23" ht="19.5" customHeight="1">
      <c r="A11" s="50">
        <v>5</v>
      </c>
      <c r="B11" s="51"/>
      <c r="C11" s="52" t="s">
        <v>17</v>
      </c>
      <c r="D11" s="53"/>
      <c r="E11" s="54" t="str">
        <f t="shared" si="0"/>
        <v>３１，０００</v>
      </c>
      <c r="F11" s="54" t="str">
        <f t="shared" si="1"/>
        <v>８，０００</v>
      </c>
      <c r="G11" s="55" t="str">
        <f t="shared" si="2"/>
        <v>３９，０００</v>
      </c>
      <c r="U11" s="56">
        <v>31000</v>
      </c>
      <c r="V11" s="56">
        <v>8000</v>
      </c>
      <c r="W11" s="1">
        <f t="shared" si="3"/>
        <v>39000</v>
      </c>
    </row>
    <row r="12" spans="1:23" ht="19.5" customHeight="1">
      <c r="A12" s="50">
        <v>6</v>
      </c>
      <c r="B12" s="51"/>
      <c r="C12" s="52" t="s">
        <v>18</v>
      </c>
      <c r="D12" s="53"/>
      <c r="E12" s="54" t="str">
        <f t="shared" si="0"/>
        <v>５５，８００</v>
      </c>
      <c r="F12" s="54" t="str">
        <f t="shared" si="1"/>
        <v>△１，１００</v>
      </c>
      <c r="G12" s="55" t="str">
        <f t="shared" si="2"/>
        <v>５４，７００</v>
      </c>
      <c r="U12" s="56">
        <v>55800</v>
      </c>
      <c r="V12" s="56">
        <v>-1100</v>
      </c>
      <c r="W12" s="1">
        <f t="shared" si="3"/>
        <v>54700</v>
      </c>
    </row>
    <row r="13" spans="1:23" ht="19.5" customHeight="1">
      <c r="A13" s="50">
        <v>7</v>
      </c>
      <c r="B13" s="51"/>
      <c r="C13" s="52" t="s">
        <v>19</v>
      </c>
      <c r="D13" s="53"/>
      <c r="E13" s="54" t="str">
        <f t="shared" si="0"/>
        <v>５００，０００</v>
      </c>
      <c r="F13" s="54" t="str">
        <f t="shared" si="1"/>
        <v>４６，０００</v>
      </c>
      <c r="G13" s="55" t="str">
        <f t="shared" si="2"/>
        <v>５４６，０００</v>
      </c>
      <c r="U13" s="56">
        <v>500000</v>
      </c>
      <c r="V13" s="56">
        <v>46000</v>
      </c>
      <c r="W13" s="1">
        <f t="shared" si="3"/>
        <v>546000</v>
      </c>
    </row>
    <row r="14" spans="1:23" ht="19.5" customHeight="1">
      <c r="A14" s="50">
        <v>8</v>
      </c>
      <c r="B14" s="51"/>
      <c r="C14" s="52" t="s">
        <v>20</v>
      </c>
      <c r="D14" s="53"/>
      <c r="E14" s="54" t="str">
        <f t="shared" si="0"/>
        <v>１７，６００</v>
      </c>
      <c r="F14" s="54" t="str">
        <f t="shared" si="1"/>
        <v>７００</v>
      </c>
      <c r="G14" s="55" t="str">
        <f t="shared" si="2"/>
        <v>１８，３００</v>
      </c>
      <c r="U14" s="56">
        <v>17600</v>
      </c>
      <c r="V14" s="56">
        <v>700</v>
      </c>
      <c r="W14" s="1">
        <f t="shared" si="3"/>
        <v>18300</v>
      </c>
    </row>
    <row r="15" spans="1:23" ht="19.5" customHeight="1">
      <c r="A15" s="50">
        <v>9</v>
      </c>
      <c r="B15" s="51"/>
      <c r="C15" s="52" t="s">
        <v>21</v>
      </c>
      <c r="D15" s="53"/>
      <c r="E15" s="54" t="str">
        <f t="shared" si="0"/>
        <v>１４，２００</v>
      </c>
      <c r="F15" s="54" t="str">
        <f t="shared" si="1"/>
        <v>３００</v>
      </c>
      <c r="G15" s="55" t="str">
        <f t="shared" si="2"/>
        <v>１４，５００</v>
      </c>
      <c r="U15" s="56">
        <v>14200</v>
      </c>
      <c r="V15" s="56">
        <v>300</v>
      </c>
      <c r="W15" s="1">
        <f t="shared" si="3"/>
        <v>14500</v>
      </c>
    </row>
    <row r="16" spans="1:23" ht="19.5" customHeight="1">
      <c r="A16" s="50">
        <v>10</v>
      </c>
      <c r="B16" s="51"/>
      <c r="C16" s="52" t="s">
        <v>22</v>
      </c>
      <c r="D16" s="53"/>
      <c r="E16" s="54" t="str">
        <f t="shared" si="0"/>
        <v>５，６５６，０４７</v>
      </c>
      <c r="F16" s="54" t="str">
        <f t="shared" si="1"/>
        <v>１０８，９３３</v>
      </c>
      <c r="G16" s="55" t="str">
        <f t="shared" si="2"/>
        <v>５，７６４，９８０</v>
      </c>
      <c r="U16" s="56">
        <v>5656047</v>
      </c>
      <c r="V16" s="56">
        <v>108933</v>
      </c>
      <c r="W16" s="1">
        <f t="shared" si="3"/>
        <v>5764980</v>
      </c>
    </row>
    <row r="17" spans="1:23" ht="19.5" customHeight="1">
      <c r="A17" s="50">
        <v>11</v>
      </c>
      <c r="B17" s="51"/>
      <c r="C17" s="52" t="s">
        <v>23</v>
      </c>
      <c r="D17" s="53"/>
      <c r="E17" s="54" t="str">
        <f t="shared" si="0"/>
        <v>１，２００</v>
      </c>
      <c r="F17" s="54" t="str">
        <f t="shared" si="1"/>
        <v>△１００</v>
      </c>
      <c r="G17" s="55" t="str">
        <f t="shared" si="2"/>
        <v>１，１００</v>
      </c>
      <c r="U17" s="56">
        <v>1200</v>
      </c>
      <c r="V17" s="56">
        <v>-100</v>
      </c>
      <c r="W17" s="1">
        <f t="shared" si="3"/>
        <v>1100</v>
      </c>
    </row>
    <row r="18" spans="1:23" ht="19.5" customHeight="1">
      <c r="A18" s="50">
        <v>12</v>
      </c>
      <c r="B18" s="51"/>
      <c r="C18" s="52" t="s">
        <v>24</v>
      </c>
      <c r="D18" s="53"/>
      <c r="E18" s="54" t="str">
        <f t="shared" si="0"/>
        <v>７０，０１６</v>
      </c>
      <c r="F18" s="54" t="str">
        <f t="shared" si="1"/>
        <v>△２５０</v>
      </c>
      <c r="G18" s="55" t="str">
        <f t="shared" si="2"/>
        <v>６９，７６６</v>
      </c>
      <c r="U18" s="56">
        <v>70016</v>
      </c>
      <c r="V18" s="56">
        <v>-250</v>
      </c>
      <c r="W18" s="1">
        <f t="shared" si="3"/>
        <v>69766</v>
      </c>
    </row>
    <row r="19" spans="1:23" ht="19.5" customHeight="1">
      <c r="A19" s="50">
        <v>13</v>
      </c>
      <c r="B19" s="51"/>
      <c r="C19" s="52" t="s">
        <v>26</v>
      </c>
      <c r="D19" s="53"/>
      <c r="E19" s="54" t="str">
        <f t="shared" si="0"/>
        <v>７５，９７２</v>
      </c>
      <c r="F19" s="54" t="str">
        <f t="shared" si="1"/>
        <v>△１，５００</v>
      </c>
      <c r="G19" s="55" t="str">
        <f t="shared" si="2"/>
        <v>７４，４７２</v>
      </c>
      <c r="U19" s="56">
        <v>75972</v>
      </c>
      <c r="V19" s="56">
        <v>-1500</v>
      </c>
      <c r="W19" s="1">
        <f t="shared" si="3"/>
        <v>74472</v>
      </c>
    </row>
    <row r="20" spans="1:23" ht="19.5" customHeight="1">
      <c r="A20" s="50">
        <v>14</v>
      </c>
      <c r="B20" s="51"/>
      <c r="C20" s="52" t="s">
        <v>29</v>
      </c>
      <c r="D20" s="53"/>
      <c r="E20" s="54" t="str">
        <f t="shared" si="0"/>
        <v>１，９１２，６０９</v>
      </c>
      <c r="F20" s="54" t="str">
        <f t="shared" si="1"/>
        <v>１１７，６１５</v>
      </c>
      <c r="G20" s="55" t="str">
        <f t="shared" si="2"/>
        <v>２，０３０，２２４</v>
      </c>
      <c r="U20" s="56">
        <v>1912609</v>
      </c>
      <c r="V20" s="56">
        <v>117615</v>
      </c>
      <c r="W20" s="1">
        <f t="shared" si="3"/>
        <v>2030224</v>
      </c>
    </row>
    <row r="21" spans="1:23" ht="19.5" customHeight="1">
      <c r="A21" s="50">
        <v>15</v>
      </c>
      <c r="B21" s="51"/>
      <c r="C21" s="52" t="s">
        <v>32</v>
      </c>
      <c r="D21" s="53"/>
      <c r="E21" s="54" t="str">
        <f t="shared" si="0"/>
        <v>１，８３４，０３６</v>
      </c>
      <c r="F21" s="54" t="str">
        <f t="shared" si="1"/>
        <v>△６２，６４８</v>
      </c>
      <c r="G21" s="55" t="str">
        <f t="shared" si="2"/>
        <v>１，７７１，３８８</v>
      </c>
      <c r="U21" s="56">
        <v>1834036</v>
      </c>
      <c r="V21" s="56">
        <v>-62648</v>
      </c>
      <c r="W21" s="1">
        <f t="shared" si="3"/>
        <v>1771388</v>
      </c>
    </row>
    <row r="22" spans="1:23" ht="19.5" customHeight="1">
      <c r="A22" s="50">
        <v>16</v>
      </c>
      <c r="B22" s="51"/>
      <c r="C22" s="52" t="s">
        <v>36</v>
      </c>
      <c r="D22" s="53"/>
      <c r="E22" s="54" t="str">
        <f t="shared" si="0"/>
        <v>８５，３４１</v>
      </c>
      <c r="F22" s="54" t="str">
        <f t="shared" si="1"/>
        <v>３８，５２６</v>
      </c>
      <c r="G22" s="55" t="str">
        <f t="shared" si="2"/>
        <v>１２３，８６７</v>
      </c>
      <c r="U22" s="56">
        <v>85341</v>
      </c>
      <c r="V22" s="56">
        <v>38526</v>
      </c>
      <c r="W22" s="1">
        <f t="shared" si="3"/>
        <v>123867</v>
      </c>
    </row>
    <row r="23" spans="1:23" ht="19.5" customHeight="1">
      <c r="A23" s="50">
        <v>17</v>
      </c>
      <c r="B23" s="51"/>
      <c r="C23" s="52" t="s">
        <v>39</v>
      </c>
      <c r="D23" s="53"/>
      <c r="E23" s="54" t="str">
        <f t="shared" si="0"/>
        <v>１，３５２，００１</v>
      </c>
      <c r="F23" s="54" t="str">
        <f t="shared" si="1"/>
        <v>３９３</v>
      </c>
      <c r="G23" s="55" t="str">
        <f t="shared" si="2"/>
        <v>１，３５２，３９４</v>
      </c>
      <c r="U23" s="56">
        <v>1352001</v>
      </c>
      <c r="V23" s="56">
        <v>393</v>
      </c>
      <c r="W23" s="1">
        <f t="shared" si="3"/>
        <v>1352394</v>
      </c>
    </row>
    <row r="24" spans="1:23" ht="19.5" customHeight="1">
      <c r="A24" s="50">
        <v>18</v>
      </c>
      <c r="B24" s="51"/>
      <c r="C24" s="52" t="s">
        <v>40</v>
      </c>
      <c r="D24" s="53"/>
      <c r="E24" s="54" t="str">
        <f t="shared" si="0"/>
        <v>１，６４７，４４９</v>
      </c>
      <c r="F24" s="54" t="str">
        <f t="shared" si="1"/>
        <v>△４４６，０５１</v>
      </c>
      <c r="G24" s="55" t="str">
        <f t="shared" si="2"/>
        <v>１，２０１，３９８</v>
      </c>
      <c r="U24" s="56">
        <v>1647449</v>
      </c>
      <c r="V24" s="56">
        <v>-446051</v>
      </c>
      <c r="W24" s="1">
        <f t="shared" si="3"/>
        <v>1201398</v>
      </c>
    </row>
    <row r="25" spans="1:23" ht="19.5" customHeight="1">
      <c r="A25" s="50">
        <v>19</v>
      </c>
      <c r="B25" s="51"/>
      <c r="C25" s="52" t="s">
        <v>42</v>
      </c>
      <c r="D25" s="53"/>
      <c r="E25" s="54" t="str">
        <f t="shared" si="0"/>
        <v>３６８，２８０</v>
      </c>
      <c r="F25" s="54" t="str">
        <f t="shared" si="1"/>
        <v>３６８，２８２</v>
      </c>
      <c r="G25" s="55" t="str">
        <f t="shared" si="2"/>
        <v>７３６，５６２</v>
      </c>
      <c r="U25" s="56">
        <v>368280</v>
      </c>
      <c r="V25" s="56">
        <v>368282</v>
      </c>
      <c r="W25" s="1">
        <f t="shared" si="3"/>
        <v>736562</v>
      </c>
    </row>
    <row r="26" spans="1:23" ht="19.5" customHeight="1">
      <c r="A26" s="50">
        <v>20</v>
      </c>
      <c r="B26" s="51"/>
      <c r="C26" s="52" t="s">
        <v>43</v>
      </c>
      <c r="D26" s="53"/>
      <c r="E26" s="54" t="str">
        <f t="shared" si="0"/>
        <v>１６４，２６２</v>
      </c>
      <c r="F26" s="54" t="str">
        <f t="shared" si="1"/>
        <v>△７，２４２</v>
      </c>
      <c r="G26" s="55" t="str">
        <f t="shared" si="2"/>
        <v>１５７，０２０</v>
      </c>
      <c r="U26" s="56">
        <v>164262</v>
      </c>
      <c r="V26" s="56">
        <v>-7242</v>
      </c>
      <c r="W26" s="1">
        <f t="shared" si="3"/>
        <v>157020</v>
      </c>
    </row>
    <row r="27" spans="1:23" ht="19.5" customHeight="1">
      <c r="A27" s="50">
        <v>21</v>
      </c>
      <c r="B27" s="51"/>
      <c r="C27" s="52" t="s">
        <v>46</v>
      </c>
      <c r="D27" s="53"/>
      <c r="E27" s="54" t="str">
        <f t="shared" si="0"/>
        <v>２９２，８００</v>
      </c>
      <c r="F27" s="54" t="str">
        <f t="shared" si="1"/>
        <v>１１６，４００</v>
      </c>
      <c r="G27" s="55" t="str">
        <f t="shared" si="2"/>
        <v>４０９，２００</v>
      </c>
      <c r="U27" s="56">
        <v>292800</v>
      </c>
      <c r="V27" s="56">
        <v>116400</v>
      </c>
      <c r="W27" s="1">
        <f t="shared" si="3"/>
        <v>409200</v>
      </c>
    </row>
    <row r="28" spans="1:23" ht="19.5" customHeight="1">
      <c r="A28" s="288" t="s">
        <v>102</v>
      </c>
      <c r="B28" s="289"/>
      <c r="C28" s="289"/>
      <c r="D28" s="290"/>
      <c r="E28" s="57" t="str">
        <f t="shared" si="0"/>
        <v>０</v>
      </c>
      <c r="F28" s="57"/>
      <c r="G28" s="58" t="str">
        <f>DBCS(TEXT($U28,"#,##0;△#,##0"))</f>
        <v>０</v>
      </c>
      <c r="U28" s="59">
        <v>0</v>
      </c>
      <c r="V28" s="59"/>
    </row>
    <row r="30" spans="1:23" ht="19.5" customHeight="1">
      <c r="A30" s="188" t="s">
        <v>103</v>
      </c>
      <c r="B30" s="188"/>
      <c r="C30" s="188"/>
      <c r="D30" s="188"/>
      <c r="E30" s="188"/>
      <c r="F30" s="188"/>
      <c r="G30" s="188"/>
    </row>
    <row r="31" spans="1:23" ht="19.5" customHeight="1">
      <c r="A31" s="188" t="s">
        <v>104</v>
      </c>
      <c r="B31" s="188"/>
      <c r="C31" s="188"/>
      <c r="D31" s="188"/>
      <c r="E31" s="188"/>
      <c r="F31" s="188"/>
      <c r="G31" s="188"/>
    </row>
    <row r="32" spans="1:23" ht="19.5" customHeight="1">
      <c r="A32" t="s">
        <v>2</v>
      </c>
      <c r="G32" s="2" t="s">
        <v>97</v>
      </c>
    </row>
    <row r="33" spans="1:23" ht="19.5" customHeight="1">
      <c r="A33" s="284" t="s">
        <v>98</v>
      </c>
      <c r="B33" s="285"/>
      <c r="C33" s="285"/>
      <c r="D33" s="286"/>
      <c r="E33" s="47" t="s">
        <v>99</v>
      </c>
      <c r="F33" s="48" t="s">
        <v>100</v>
      </c>
      <c r="G33" s="49" t="s">
        <v>101</v>
      </c>
    </row>
    <row r="34" spans="1:23" ht="19.5" customHeight="1">
      <c r="A34" s="60"/>
      <c r="B34" s="61"/>
      <c r="C34" s="62" t="s">
        <v>105</v>
      </c>
      <c r="D34" s="63"/>
      <c r="E34" s="64" t="str">
        <f>DBCS(TEXT($U34,"#,##0;△#,##0"))</f>
        <v>１６，４３７，５１３</v>
      </c>
      <c r="F34" s="64" t="str">
        <f>DBCS(TEXT($V34,"#,##0;△#,##0"))</f>
        <v>３６３，０５５</v>
      </c>
      <c r="G34" s="65" t="str">
        <f>DBCS(TEXT($W34,"#,##0;△#,##0"))</f>
        <v>１６，８００，５６８</v>
      </c>
      <c r="U34" s="56">
        <v>16437513</v>
      </c>
      <c r="V34" s="56">
        <v>363055</v>
      </c>
      <c r="W34" s="1">
        <v>16800568</v>
      </c>
    </row>
  </sheetData>
  <mergeCells count="6">
    <mergeCell ref="A33:D33"/>
    <mergeCell ref="A3:G3"/>
    <mergeCell ref="A6:D6"/>
    <mergeCell ref="A28:D28"/>
    <mergeCell ref="A30:G30"/>
    <mergeCell ref="A31:G31"/>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68B3-3DFF-4EAD-8AC7-C886FCB8C1CF}">
  <dimension ref="A3:Q30"/>
  <sheetViews>
    <sheetView view="pageBreakPreview" zoomScaleNormal="100" zoomScaleSheetLayoutView="100" workbookViewId="0">
      <selection activeCell="C2" sqref="C2"/>
    </sheetView>
  </sheetViews>
  <sheetFormatPr defaultColWidth="9" defaultRowHeight="19.5" customHeight="1"/>
  <cols>
    <col min="1" max="1" width="4.375" style="34" customWidth="1"/>
    <col min="2" max="2" width="0.875" style="1" customWidth="1"/>
    <col min="3" max="3" width="44.125" style="1" customWidth="1"/>
    <col min="4" max="4" width="1.625" style="34" customWidth="1"/>
    <col min="5" max="8" width="13.125" style="34" customWidth="1"/>
    <col min="9" max="9" width="13.125" style="136" customWidth="1"/>
    <col min="10" max="10" width="13.125" style="34" customWidth="1"/>
    <col min="11" max="11" width="13.125" style="126" customWidth="1"/>
    <col min="12" max="12" width="0.875" style="34" customWidth="1"/>
    <col min="13" max="13" width="9" style="126"/>
    <col min="14" max="14" width="9" style="34"/>
    <col min="15" max="15" width="9" style="126"/>
    <col min="16" max="16" width="9" style="34"/>
    <col min="17" max="17" width="9" style="126"/>
    <col min="18" max="16384" width="9" style="1"/>
  </cols>
  <sheetData>
    <row r="3" spans="1:17" customFormat="1" ht="19.5" customHeight="1">
      <c r="A3" t="s">
        <v>52</v>
      </c>
      <c r="K3" s="2" t="s">
        <v>97</v>
      </c>
    </row>
    <row r="4" spans="1:17" ht="19.5" customHeight="1">
      <c r="A4" s="109"/>
      <c r="B4" s="110"/>
      <c r="C4" s="110"/>
      <c r="D4" s="111"/>
      <c r="E4" s="112"/>
      <c r="F4" s="112"/>
      <c r="G4" s="112"/>
      <c r="H4" s="291" t="s">
        <v>205</v>
      </c>
      <c r="I4" s="291"/>
      <c r="J4" s="291"/>
      <c r="K4" s="292"/>
      <c r="L4" s="1"/>
      <c r="M4" s="1"/>
      <c r="N4" s="1"/>
      <c r="O4" s="1"/>
      <c r="P4" s="1"/>
      <c r="Q4" s="1"/>
    </row>
    <row r="5" spans="1:17" ht="19.5" customHeight="1">
      <c r="A5" s="293" t="s">
        <v>98</v>
      </c>
      <c r="B5" s="294"/>
      <c r="C5" s="294"/>
      <c r="D5" s="295"/>
      <c r="E5" s="113" t="s">
        <v>206</v>
      </c>
      <c r="F5" s="113" t="s">
        <v>207</v>
      </c>
      <c r="G5" s="113" t="s">
        <v>208</v>
      </c>
      <c r="H5" s="296" t="s">
        <v>209</v>
      </c>
      <c r="I5" s="297"/>
      <c r="J5" s="298"/>
      <c r="K5" s="114" t="s">
        <v>210</v>
      </c>
      <c r="L5" s="1"/>
      <c r="M5" s="1"/>
      <c r="N5" s="1"/>
      <c r="O5" s="1"/>
      <c r="P5" s="1"/>
      <c r="Q5" s="1"/>
    </row>
    <row r="6" spans="1:17" customFormat="1" ht="19.5" customHeight="1">
      <c r="A6" s="115"/>
      <c r="B6" s="116"/>
      <c r="C6" s="116"/>
      <c r="D6" s="117"/>
      <c r="E6" s="118"/>
      <c r="F6" s="117"/>
      <c r="G6" s="117"/>
      <c r="H6" s="119" t="s">
        <v>211</v>
      </c>
      <c r="I6" s="120" t="s">
        <v>212</v>
      </c>
      <c r="J6" s="120" t="s">
        <v>213</v>
      </c>
      <c r="K6" s="121" t="s">
        <v>214</v>
      </c>
    </row>
    <row r="7" spans="1:17" ht="19.5" customHeight="1">
      <c r="A7" s="50">
        <v>1</v>
      </c>
      <c r="B7" s="51"/>
      <c r="C7" s="52" t="s">
        <v>53</v>
      </c>
      <c r="D7" s="54"/>
      <c r="E7" s="122">
        <v>104168</v>
      </c>
      <c r="F7" s="122">
        <v>-2404</v>
      </c>
      <c r="G7" s="123">
        <v>101764</v>
      </c>
      <c r="H7" s="54"/>
      <c r="I7" s="124"/>
      <c r="J7" s="54"/>
      <c r="K7" s="125">
        <f t="shared" ref="K7:K18" si="0">IF($L7=0,$E7,$F7)-($H7+$I7+$J7)</f>
        <v>-2404</v>
      </c>
      <c r="L7" s="56">
        <v>15</v>
      </c>
    </row>
    <row r="8" spans="1:17" ht="19.5" customHeight="1">
      <c r="A8" s="50">
        <v>2</v>
      </c>
      <c r="B8" s="51"/>
      <c r="C8" s="52" t="s">
        <v>54</v>
      </c>
      <c r="D8" s="54"/>
      <c r="E8" s="122">
        <v>2807704</v>
      </c>
      <c r="F8" s="122">
        <v>-78131</v>
      </c>
      <c r="G8" s="123">
        <v>2729573</v>
      </c>
      <c r="H8" s="127">
        <v>-35606</v>
      </c>
      <c r="I8" s="127">
        <v>31300</v>
      </c>
      <c r="J8" s="127">
        <v>-11448</v>
      </c>
      <c r="K8" s="125">
        <f t="shared" si="0"/>
        <v>-62377</v>
      </c>
      <c r="L8" s="56">
        <v>15</v>
      </c>
    </row>
    <row r="9" spans="1:17" ht="19.5" customHeight="1">
      <c r="A9" s="50">
        <v>3</v>
      </c>
      <c r="B9" s="51"/>
      <c r="C9" s="52" t="s">
        <v>60</v>
      </c>
      <c r="D9" s="54"/>
      <c r="E9" s="122">
        <v>4256209</v>
      </c>
      <c r="F9" s="122">
        <v>34620</v>
      </c>
      <c r="G9" s="123">
        <v>4290829</v>
      </c>
      <c r="H9" s="127">
        <v>33584</v>
      </c>
      <c r="I9" s="127">
        <v>35400</v>
      </c>
      <c r="J9" s="127">
        <v>-1463</v>
      </c>
      <c r="K9" s="125">
        <f t="shared" si="0"/>
        <v>-32901</v>
      </c>
      <c r="L9" s="56">
        <v>15</v>
      </c>
    </row>
    <row r="10" spans="1:17" ht="19.5" customHeight="1">
      <c r="A10" s="50">
        <v>4</v>
      </c>
      <c r="B10" s="51"/>
      <c r="C10" s="52" t="s">
        <v>63</v>
      </c>
      <c r="D10" s="54"/>
      <c r="E10" s="122">
        <v>1313048</v>
      </c>
      <c r="F10" s="122">
        <v>-17885</v>
      </c>
      <c r="G10" s="123">
        <v>1295163</v>
      </c>
      <c r="H10" s="127">
        <v>-6111</v>
      </c>
      <c r="I10" s="127">
        <v>0</v>
      </c>
      <c r="J10" s="127">
        <v>-9669</v>
      </c>
      <c r="K10" s="125">
        <f t="shared" si="0"/>
        <v>-2105</v>
      </c>
      <c r="L10" s="56">
        <v>15</v>
      </c>
    </row>
    <row r="11" spans="1:17" ht="19.5" customHeight="1">
      <c r="A11" s="50">
        <v>5</v>
      </c>
      <c r="B11" s="51"/>
      <c r="C11" s="52" t="s">
        <v>68</v>
      </c>
      <c r="D11" s="54"/>
      <c r="E11" s="122">
        <v>29963</v>
      </c>
      <c r="F11" s="122">
        <v>-116</v>
      </c>
      <c r="G11" s="123">
        <v>29847</v>
      </c>
      <c r="H11" s="54"/>
      <c r="I11" s="124"/>
      <c r="J11" s="54"/>
      <c r="K11" s="125">
        <f t="shared" si="0"/>
        <v>-116</v>
      </c>
      <c r="L11" s="56">
        <v>15</v>
      </c>
    </row>
    <row r="12" spans="1:17" ht="19.5" customHeight="1">
      <c r="A12" s="50">
        <v>6</v>
      </c>
      <c r="B12" s="51"/>
      <c r="C12" s="52" t="s">
        <v>70</v>
      </c>
      <c r="D12" s="54"/>
      <c r="E12" s="122">
        <v>1395853</v>
      </c>
      <c r="F12" s="122">
        <v>-15317</v>
      </c>
      <c r="G12" s="123">
        <v>1380536</v>
      </c>
      <c r="H12" s="127">
        <v>-3939</v>
      </c>
      <c r="I12" s="127">
        <v>-1000</v>
      </c>
      <c r="J12" s="127">
        <v>-1491</v>
      </c>
      <c r="K12" s="125">
        <f t="shared" si="0"/>
        <v>-8887</v>
      </c>
      <c r="L12" s="56">
        <v>15</v>
      </c>
    </row>
    <row r="13" spans="1:17" ht="19.5" customHeight="1">
      <c r="A13" s="50">
        <v>7</v>
      </c>
      <c r="B13" s="51"/>
      <c r="C13" s="52" t="s">
        <v>74</v>
      </c>
      <c r="D13" s="54"/>
      <c r="E13" s="122">
        <v>871694</v>
      </c>
      <c r="F13" s="122">
        <v>-27331</v>
      </c>
      <c r="G13" s="123">
        <v>844363</v>
      </c>
      <c r="H13" s="127">
        <v>-11343</v>
      </c>
      <c r="I13" s="127">
        <v>6200</v>
      </c>
      <c r="J13" s="127">
        <v>0</v>
      </c>
      <c r="K13" s="125">
        <f t="shared" si="0"/>
        <v>-22188</v>
      </c>
      <c r="L13" s="56">
        <v>15</v>
      </c>
    </row>
    <row r="14" spans="1:17" ht="19.5" customHeight="1">
      <c r="A14" s="50">
        <v>8</v>
      </c>
      <c r="B14" s="51"/>
      <c r="C14" s="52" t="s">
        <v>77</v>
      </c>
      <c r="D14" s="54"/>
      <c r="E14" s="122">
        <v>1030981</v>
      </c>
      <c r="F14" s="122">
        <v>30482</v>
      </c>
      <c r="G14" s="123">
        <v>1061463</v>
      </c>
      <c r="H14" s="127">
        <v>44053</v>
      </c>
      <c r="I14" s="127">
        <v>40000</v>
      </c>
      <c r="J14" s="127">
        <v>-17709</v>
      </c>
      <c r="K14" s="125">
        <f t="shared" si="0"/>
        <v>-35862</v>
      </c>
      <c r="L14" s="56">
        <v>15</v>
      </c>
    </row>
    <row r="15" spans="1:17" ht="19.5" customHeight="1">
      <c r="A15" s="50">
        <v>9</v>
      </c>
      <c r="B15" s="51"/>
      <c r="C15" s="52" t="s">
        <v>84</v>
      </c>
      <c r="D15" s="54"/>
      <c r="E15" s="122">
        <v>604475</v>
      </c>
      <c r="F15" s="122">
        <v>55971</v>
      </c>
      <c r="G15" s="123">
        <v>660446</v>
      </c>
      <c r="H15" s="127">
        <v>26737</v>
      </c>
      <c r="I15" s="127">
        <v>-1100</v>
      </c>
      <c r="J15" s="127">
        <v>1167</v>
      </c>
      <c r="K15" s="125">
        <f t="shared" si="0"/>
        <v>29167</v>
      </c>
      <c r="L15" s="56">
        <v>15</v>
      </c>
    </row>
    <row r="16" spans="1:17" ht="19.5" customHeight="1">
      <c r="A16" s="50">
        <v>10</v>
      </c>
      <c r="B16" s="51"/>
      <c r="C16" s="52" t="s">
        <v>85</v>
      </c>
      <c r="D16" s="54"/>
      <c r="E16" s="122">
        <v>1638361</v>
      </c>
      <c r="F16" s="122">
        <v>-21147</v>
      </c>
      <c r="G16" s="123">
        <v>1617214</v>
      </c>
      <c r="H16" s="127">
        <v>7592</v>
      </c>
      <c r="I16" s="127">
        <v>5600</v>
      </c>
      <c r="J16" s="127">
        <v>16657</v>
      </c>
      <c r="K16" s="125">
        <f t="shared" si="0"/>
        <v>-50996</v>
      </c>
      <c r="L16" s="56">
        <v>15</v>
      </c>
    </row>
    <row r="17" spans="1:17" ht="19.5" customHeight="1">
      <c r="A17" s="50">
        <v>11</v>
      </c>
      <c r="B17" s="51"/>
      <c r="C17" s="52" t="s">
        <v>92</v>
      </c>
      <c r="D17" s="54"/>
      <c r="E17" s="122">
        <v>1389184</v>
      </c>
      <c r="F17" s="122">
        <v>0</v>
      </c>
      <c r="G17" s="123">
        <v>1389184</v>
      </c>
      <c r="H17" s="127">
        <v>0</v>
      </c>
      <c r="I17" s="127">
        <v>0</v>
      </c>
      <c r="J17" s="127">
        <v>-50000</v>
      </c>
      <c r="K17" s="125">
        <f t="shared" si="0"/>
        <v>50000</v>
      </c>
      <c r="L17" s="56">
        <v>15</v>
      </c>
    </row>
    <row r="18" spans="1:17" ht="19.5" customHeight="1">
      <c r="A18" s="50">
        <v>12</v>
      </c>
      <c r="B18" s="51"/>
      <c r="C18" s="52" t="s">
        <v>93</v>
      </c>
      <c r="D18" s="54"/>
      <c r="E18" s="122">
        <v>985873</v>
      </c>
      <c r="F18" s="122">
        <v>404313</v>
      </c>
      <c r="G18" s="123">
        <v>1390186</v>
      </c>
      <c r="H18" s="127">
        <v>0</v>
      </c>
      <c r="I18" s="127">
        <v>0</v>
      </c>
      <c r="J18" s="127">
        <v>36031</v>
      </c>
      <c r="K18" s="125">
        <f t="shared" si="0"/>
        <v>368282</v>
      </c>
      <c r="L18" s="56">
        <v>15</v>
      </c>
    </row>
    <row r="19" spans="1:17" ht="19.5" customHeight="1">
      <c r="A19" s="299" t="s">
        <v>215</v>
      </c>
      <c r="B19" s="300"/>
      <c r="C19" s="300"/>
      <c r="D19" s="301"/>
      <c r="E19" s="128">
        <v>10000</v>
      </c>
      <c r="F19" s="129"/>
      <c r="G19" s="130">
        <v>10000</v>
      </c>
      <c r="H19" s="131"/>
      <c r="I19" s="131"/>
      <c r="J19" s="131"/>
      <c r="K19" s="132"/>
      <c r="L19" s="59"/>
      <c r="M19" s="1"/>
      <c r="N19" s="1"/>
      <c r="O19" s="1"/>
      <c r="P19" s="1"/>
      <c r="Q19" s="1"/>
    </row>
    <row r="20" spans="1:17" ht="19.5" customHeight="1">
      <c r="A20" s="60"/>
      <c r="B20" s="61"/>
      <c r="C20" s="62" t="s">
        <v>216</v>
      </c>
      <c r="D20" s="63"/>
      <c r="E20" s="133">
        <v>16437513</v>
      </c>
      <c r="F20" s="133">
        <v>363055</v>
      </c>
      <c r="G20" s="133">
        <v>16800568</v>
      </c>
      <c r="H20" s="134">
        <v>54967</v>
      </c>
      <c r="I20" s="134">
        <v>116400</v>
      </c>
      <c r="J20" s="134">
        <v>-37925</v>
      </c>
      <c r="K20" s="135">
        <f>IF($L20=0,$E20,$F20)-($H20+$I20+$J20)</f>
        <v>229613</v>
      </c>
      <c r="L20" s="56">
        <v>15</v>
      </c>
      <c r="M20" s="1"/>
      <c r="N20" s="1"/>
      <c r="O20" s="1"/>
      <c r="P20" s="1"/>
      <c r="Q20" s="1"/>
    </row>
    <row r="30" spans="1:17" ht="19.5" customHeight="1">
      <c r="A30" s="188" t="s">
        <v>217</v>
      </c>
      <c r="B30" s="188"/>
      <c r="C30" s="188"/>
      <c r="D30" s="188"/>
      <c r="E30" s="188"/>
      <c r="F30" s="188"/>
      <c r="G30" s="188"/>
      <c r="H30" s="188"/>
      <c r="I30" s="188"/>
      <c r="J30" s="188"/>
      <c r="K30" s="188"/>
      <c r="L30" s="1"/>
      <c r="M30" s="1"/>
      <c r="N30" s="1"/>
      <c r="O30" s="1"/>
      <c r="P30" s="1"/>
      <c r="Q30" s="1"/>
    </row>
  </sheetData>
  <mergeCells count="5">
    <mergeCell ref="H4:K4"/>
    <mergeCell ref="A5:D5"/>
    <mergeCell ref="H5:J5"/>
    <mergeCell ref="A19:D19"/>
    <mergeCell ref="A30:K30"/>
  </mergeCells>
  <phoneticPr fontId="1"/>
  <printOptions horizontalCentered="1" gridLinesSet="0"/>
  <pageMargins left="0" right="0" top="0.35433070866141736" bottom="0.35433070866141736"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9B5B7-8D18-4A81-985F-14BEE0D4D54F}">
  <dimension ref="A1:K408"/>
  <sheetViews>
    <sheetView view="pageBreakPreview" topLeftCell="A376" zoomScaleNormal="100" zoomScaleSheetLayoutView="100" workbookViewId="0">
      <selection activeCell="C2" sqref="C2"/>
    </sheetView>
  </sheetViews>
  <sheetFormatPr defaultColWidth="9" defaultRowHeight="17.25" customHeight="1"/>
  <cols>
    <col min="1" max="1" width="2.5" style="140" customWidth="1"/>
    <col min="2" max="2" width="19.125" style="140" customWidth="1"/>
    <col min="3" max="5" width="11.875" style="141" customWidth="1"/>
    <col min="6" max="6" width="2.5" style="140" customWidth="1"/>
    <col min="7" max="7" width="19.125" style="140" customWidth="1"/>
    <col min="8" max="8" width="11.875" style="141" customWidth="1"/>
    <col min="9" max="9" width="53.875" style="140" customWidth="1"/>
    <col min="10" max="16384" width="9" style="140"/>
  </cols>
  <sheetData>
    <row r="1" spans="1:11" ht="17.25" customHeight="1">
      <c r="A1" s="137" t="s">
        <v>218</v>
      </c>
      <c r="B1" s="138"/>
      <c r="C1" s="138"/>
      <c r="D1" s="138"/>
      <c r="E1" s="138"/>
      <c r="F1" s="138"/>
      <c r="G1" s="138"/>
      <c r="H1" s="138"/>
      <c r="I1" s="138"/>
      <c r="J1" s="139"/>
    </row>
    <row r="2" spans="1:11" ht="17.25" customHeight="1">
      <c r="A2" s="140" t="s">
        <v>219</v>
      </c>
    </row>
    <row r="3" spans="1:11" ht="17.25" customHeight="1">
      <c r="A3" s="140" t="s">
        <v>220</v>
      </c>
      <c r="B3" s="142"/>
      <c r="E3" s="143" t="s">
        <v>221</v>
      </c>
      <c r="F3" s="142"/>
      <c r="G3" s="142"/>
      <c r="I3" s="144" t="s">
        <v>222</v>
      </c>
      <c r="J3" s="141"/>
      <c r="K3" s="141"/>
    </row>
    <row r="4" spans="1:11" ht="17.25" customHeight="1">
      <c r="A4" s="145"/>
      <c r="B4" s="146"/>
      <c r="C4" s="147"/>
      <c r="D4" s="147"/>
      <c r="E4" s="147"/>
      <c r="F4" s="148" t="s">
        <v>223</v>
      </c>
      <c r="G4" s="149"/>
      <c r="H4" s="150"/>
      <c r="I4" s="151"/>
    </row>
    <row r="5" spans="1:11" ht="17.25" customHeight="1">
      <c r="A5" s="304" t="s">
        <v>224</v>
      </c>
      <c r="B5" s="305"/>
      <c r="C5" s="152" t="s">
        <v>225</v>
      </c>
      <c r="D5" s="153" t="s">
        <v>226</v>
      </c>
      <c r="E5" s="153" t="s">
        <v>227</v>
      </c>
      <c r="F5" s="306" t="s">
        <v>228</v>
      </c>
      <c r="G5" s="307"/>
      <c r="H5" s="310" t="s">
        <v>229</v>
      </c>
      <c r="I5" s="154" t="s">
        <v>230</v>
      </c>
    </row>
    <row r="6" spans="1:11" ht="17.25" customHeight="1">
      <c r="A6" s="155"/>
      <c r="B6" s="156"/>
      <c r="C6" s="157"/>
      <c r="D6" s="157"/>
      <c r="E6" s="157"/>
      <c r="F6" s="308"/>
      <c r="G6" s="309"/>
      <c r="H6" s="311"/>
      <c r="I6" s="158"/>
    </row>
    <row r="7" spans="1:11" ht="17.25" customHeight="1">
      <c r="A7" s="159">
        <v>1</v>
      </c>
      <c r="B7" s="160" t="s">
        <v>231</v>
      </c>
      <c r="C7" s="161">
        <v>959500</v>
      </c>
      <c r="D7" s="161">
        <v>19000</v>
      </c>
      <c r="E7" s="162">
        <f>C7+D7</f>
        <v>978500</v>
      </c>
      <c r="F7" s="163">
        <v>1</v>
      </c>
      <c r="G7" s="164" t="s">
        <v>232</v>
      </c>
      <c r="H7" s="165">
        <v>17000</v>
      </c>
      <c r="I7" s="166" t="s">
        <v>233</v>
      </c>
    </row>
    <row r="8" spans="1:11" ht="17.25" customHeight="1">
      <c r="A8" s="155"/>
      <c r="B8" s="167"/>
      <c r="C8" s="168"/>
      <c r="D8" s="168"/>
      <c r="E8" s="168"/>
      <c r="F8" s="163">
        <v>2</v>
      </c>
      <c r="G8" s="164" t="s">
        <v>234</v>
      </c>
      <c r="H8" s="165">
        <v>2000</v>
      </c>
      <c r="I8" s="166" t="s">
        <v>235</v>
      </c>
    </row>
    <row r="9" spans="1:11" ht="17.25" customHeight="1">
      <c r="A9" s="169">
        <v>2</v>
      </c>
      <c r="B9" s="164" t="s">
        <v>236</v>
      </c>
      <c r="C9" s="165">
        <v>104010</v>
      </c>
      <c r="D9" s="165">
        <v>58000</v>
      </c>
      <c r="E9" s="170">
        <f>C9+D9</f>
        <v>162010</v>
      </c>
      <c r="F9" s="163">
        <v>1</v>
      </c>
      <c r="G9" s="164" t="s">
        <v>232</v>
      </c>
      <c r="H9" s="165">
        <v>58000</v>
      </c>
      <c r="I9" s="166" t="s">
        <v>233</v>
      </c>
    </row>
    <row r="10" spans="1:11" ht="17.25" customHeight="1">
      <c r="A10" s="302" t="s">
        <v>237</v>
      </c>
      <c r="B10" s="303"/>
      <c r="C10" s="171">
        <v>1063510</v>
      </c>
      <c r="D10" s="171">
        <v>77000</v>
      </c>
      <c r="E10" s="172">
        <f>C10+D10</f>
        <v>1140510</v>
      </c>
      <c r="F10" s="173"/>
      <c r="G10" s="174"/>
      <c r="H10" s="172"/>
      <c r="I10" s="175"/>
    </row>
    <row r="12" spans="1:11" ht="17.25" customHeight="1">
      <c r="A12" s="140" t="s">
        <v>238</v>
      </c>
      <c r="B12" s="142"/>
      <c r="E12" s="143" t="s">
        <v>239</v>
      </c>
      <c r="F12" s="142"/>
      <c r="G12" s="142"/>
      <c r="I12" s="144" t="s">
        <v>222</v>
      </c>
      <c r="J12" s="141"/>
      <c r="K12" s="141"/>
    </row>
    <row r="13" spans="1:11" ht="17.25" customHeight="1">
      <c r="A13" s="145"/>
      <c r="B13" s="146"/>
      <c r="C13" s="147"/>
      <c r="D13" s="147"/>
      <c r="E13" s="147"/>
      <c r="F13" s="148" t="s">
        <v>223</v>
      </c>
      <c r="G13" s="149"/>
      <c r="H13" s="150"/>
      <c r="I13" s="151"/>
    </row>
    <row r="14" spans="1:11" ht="17.25" customHeight="1">
      <c r="A14" s="304" t="s">
        <v>224</v>
      </c>
      <c r="B14" s="305"/>
      <c r="C14" s="152" t="s">
        <v>225</v>
      </c>
      <c r="D14" s="153" t="s">
        <v>226</v>
      </c>
      <c r="E14" s="153" t="s">
        <v>227</v>
      </c>
      <c r="F14" s="306" t="s">
        <v>228</v>
      </c>
      <c r="G14" s="307"/>
      <c r="H14" s="310" t="s">
        <v>229</v>
      </c>
      <c r="I14" s="154" t="s">
        <v>230</v>
      </c>
    </row>
    <row r="15" spans="1:11" ht="17.25" customHeight="1">
      <c r="A15" s="155"/>
      <c r="B15" s="156"/>
      <c r="C15" s="157"/>
      <c r="D15" s="157"/>
      <c r="E15" s="157"/>
      <c r="F15" s="308"/>
      <c r="G15" s="309"/>
      <c r="H15" s="311"/>
      <c r="I15" s="158"/>
    </row>
    <row r="16" spans="1:11" ht="17.25" customHeight="1">
      <c r="A16" s="169">
        <v>1</v>
      </c>
      <c r="B16" s="164" t="s">
        <v>240</v>
      </c>
      <c r="C16" s="165">
        <v>26500</v>
      </c>
      <c r="D16" s="165">
        <v>-800</v>
      </c>
      <c r="E16" s="170">
        <f>C16+D16</f>
        <v>25700</v>
      </c>
      <c r="F16" s="163">
        <v>1</v>
      </c>
      <c r="G16" s="164" t="s">
        <v>240</v>
      </c>
      <c r="H16" s="165">
        <v>-800</v>
      </c>
      <c r="I16" s="166" t="s">
        <v>241</v>
      </c>
    </row>
    <row r="17" spans="1:11" ht="17.25" customHeight="1">
      <c r="A17" s="302" t="s">
        <v>237</v>
      </c>
      <c r="B17" s="303"/>
      <c r="C17" s="171">
        <v>26500</v>
      </c>
      <c r="D17" s="171">
        <v>-800</v>
      </c>
      <c r="E17" s="172">
        <f>C17+D17</f>
        <v>25700</v>
      </c>
      <c r="F17" s="173"/>
      <c r="G17" s="174"/>
      <c r="H17" s="172"/>
      <c r="I17" s="175"/>
    </row>
    <row r="19" spans="1:11" ht="17.25" customHeight="1">
      <c r="A19" s="140" t="s">
        <v>238</v>
      </c>
      <c r="B19" s="142"/>
      <c r="E19" s="143" t="s">
        <v>242</v>
      </c>
      <c r="F19" s="142"/>
      <c r="G19" s="142"/>
      <c r="I19" s="144" t="s">
        <v>222</v>
      </c>
      <c r="J19" s="141"/>
      <c r="K19" s="141"/>
    </row>
    <row r="20" spans="1:11" ht="17.25" customHeight="1">
      <c r="A20" s="145"/>
      <c r="B20" s="146"/>
      <c r="C20" s="147"/>
      <c r="D20" s="147"/>
      <c r="E20" s="147"/>
      <c r="F20" s="148" t="s">
        <v>223</v>
      </c>
      <c r="G20" s="149"/>
      <c r="H20" s="150"/>
      <c r="I20" s="151"/>
    </row>
    <row r="21" spans="1:11" ht="17.25" customHeight="1">
      <c r="A21" s="304" t="s">
        <v>224</v>
      </c>
      <c r="B21" s="305"/>
      <c r="C21" s="152" t="s">
        <v>225</v>
      </c>
      <c r="D21" s="153" t="s">
        <v>226</v>
      </c>
      <c r="E21" s="153" t="s">
        <v>227</v>
      </c>
      <c r="F21" s="306" t="s">
        <v>228</v>
      </c>
      <c r="G21" s="307"/>
      <c r="H21" s="310" t="s">
        <v>229</v>
      </c>
      <c r="I21" s="154" t="s">
        <v>230</v>
      </c>
    </row>
    <row r="22" spans="1:11" ht="17.25" customHeight="1">
      <c r="A22" s="155"/>
      <c r="B22" s="156"/>
      <c r="C22" s="157"/>
      <c r="D22" s="157"/>
      <c r="E22" s="157"/>
      <c r="F22" s="308"/>
      <c r="G22" s="309"/>
      <c r="H22" s="311"/>
      <c r="I22" s="158"/>
    </row>
    <row r="23" spans="1:11" ht="17.25" customHeight="1">
      <c r="A23" s="169">
        <v>1</v>
      </c>
      <c r="B23" s="164" t="s">
        <v>243</v>
      </c>
      <c r="C23" s="165">
        <v>86400</v>
      </c>
      <c r="D23" s="165">
        <v>-2500</v>
      </c>
      <c r="E23" s="170">
        <f>C23+D23</f>
        <v>83900</v>
      </c>
      <c r="F23" s="163">
        <v>1</v>
      </c>
      <c r="G23" s="164" t="s">
        <v>243</v>
      </c>
      <c r="H23" s="165">
        <v>-2500</v>
      </c>
      <c r="I23" s="166" t="s">
        <v>244</v>
      </c>
    </row>
    <row r="24" spans="1:11" ht="17.25" customHeight="1">
      <c r="A24" s="302" t="s">
        <v>237</v>
      </c>
      <c r="B24" s="303"/>
      <c r="C24" s="171">
        <v>86400</v>
      </c>
      <c r="D24" s="171">
        <v>-2500</v>
      </c>
      <c r="E24" s="172">
        <f>C24+D24</f>
        <v>83900</v>
      </c>
      <c r="F24" s="173"/>
      <c r="G24" s="174"/>
      <c r="H24" s="172"/>
      <c r="I24" s="175"/>
    </row>
    <row r="26" spans="1:11" ht="17.25" customHeight="1">
      <c r="A26" s="140" t="s">
        <v>238</v>
      </c>
      <c r="B26" s="142"/>
      <c r="E26" s="143" t="s">
        <v>245</v>
      </c>
      <c r="F26" s="142"/>
      <c r="G26" s="142"/>
      <c r="I26" s="144" t="s">
        <v>222</v>
      </c>
      <c r="J26" s="141"/>
      <c r="K26" s="141"/>
    </row>
    <row r="27" spans="1:11" ht="17.25" customHeight="1">
      <c r="A27" s="145"/>
      <c r="B27" s="146"/>
      <c r="C27" s="147"/>
      <c r="D27" s="147"/>
      <c r="E27" s="147"/>
      <c r="F27" s="148" t="s">
        <v>223</v>
      </c>
      <c r="G27" s="149"/>
      <c r="H27" s="150"/>
      <c r="I27" s="151"/>
    </row>
    <row r="28" spans="1:11" ht="17.25" customHeight="1">
      <c r="A28" s="304" t="s">
        <v>224</v>
      </c>
      <c r="B28" s="305"/>
      <c r="C28" s="152" t="s">
        <v>225</v>
      </c>
      <c r="D28" s="153" t="s">
        <v>226</v>
      </c>
      <c r="E28" s="153" t="s">
        <v>227</v>
      </c>
      <c r="F28" s="306" t="s">
        <v>228</v>
      </c>
      <c r="G28" s="307"/>
      <c r="H28" s="310" t="s">
        <v>229</v>
      </c>
      <c r="I28" s="154" t="s">
        <v>230</v>
      </c>
    </row>
    <row r="29" spans="1:11" ht="17.25" customHeight="1">
      <c r="A29" s="155"/>
      <c r="B29" s="156"/>
      <c r="C29" s="157"/>
      <c r="D29" s="157"/>
      <c r="E29" s="157"/>
      <c r="F29" s="308"/>
      <c r="G29" s="309"/>
      <c r="H29" s="311"/>
      <c r="I29" s="158"/>
    </row>
    <row r="30" spans="1:11" ht="17.25" customHeight="1">
      <c r="A30" s="169">
        <v>1</v>
      </c>
      <c r="B30" s="164" t="s">
        <v>246</v>
      </c>
      <c r="C30" s="165">
        <v>32400</v>
      </c>
      <c r="D30" s="165">
        <v>-1503</v>
      </c>
      <c r="E30" s="170">
        <f>C30+D30</f>
        <v>30897</v>
      </c>
      <c r="F30" s="163">
        <v>1</v>
      </c>
      <c r="G30" s="164" t="s">
        <v>246</v>
      </c>
      <c r="H30" s="165">
        <v>-1503</v>
      </c>
      <c r="I30" s="166" t="s">
        <v>247</v>
      </c>
    </row>
    <row r="31" spans="1:11" ht="17.25" customHeight="1">
      <c r="A31" s="302" t="s">
        <v>237</v>
      </c>
      <c r="B31" s="303"/>
      <c r="C31" s="171">
        <v>32400</v>
      </c>
      <c r="D31" s="171">
        <v>-1503</v>
      </c>
      <c r="E31" s="172">
        <f>C31+D31</f>
        <v>30897</v>
      </c>
      <c r="F31" s="173"/>
      <c r="G31" s="174"/>
      <c r="H31" s="172"/>
      <c r="I31" s="175"/>
    </row>
    <row r="37" spans="1:11" ht="17.25" customHeight="1">
      <c r="A37" s="140" t="s">
        <v>248</v>
      </c>
      <c r="E37" s="141" t="s">
        <v>249</v>
      </c>
      <c r="I37" s="144" t="s">
        <v>222</v>
      </c>
    </row>
    <row r="38" spans="1:11" ht="17.25" customHeight="1">
      <c r="A38" s="145"/>
      <c r="B38" s="146"/>
      <c r="C38" s="147"/>
      <c r="D38" s="147"/>
      <c r="E38" s="147"/>
      <c r="F38" s="148" t="s">
        <v>223</v>
      </c>
      <c r="G38" s="149"/>
      <c r="H38" s="150"/>
      <c r="I38" s="151"/>
    </row>
    <row r="39" spans="1:11" ht="17.25" customHeight="1">
      <c r="A39" s="304" t="s">
        <v>224</v>
      </c>
      <c r="B39" s="305"/>
      <c r="C39" s="152" t="s">
        <v>225</v>
      </c>
      <c r="D39" s="153" t="s">
        <v>226</v>
      </c>
      <c r="E39" s="153" t="s">
        <v>227</v>
      </c>
      <c r="F39" s="306" t="s">
        <v>228</v>
      </c>
      <c r="G39" s="307"/>
      <c r="H39" s="310" t="s">
        <v>229</v>
      </c>
      <c r="I39" s="154" t="s">
        <v>230</v>
      </c>
    </row>
    <row r="40" spans="1:11" ht="17.25" customHeight="1">
      <c r="A40" s="155"/>
      <c r="B40" s="156"/>
      <c r="C40" s="157"/>
      <c r="D40" s="157"/>
      <c r="E40" s="157"/>
      <c r="F40" s="308"/>
      <c r="G40" s="309"/>
      <c r="H40" s="311"/>
      <c r="I40" s="158"/>
    </row>
    <row r="41" spans="1:11" ht="17.25" customHeight="1">
      <c r="A41" s="169">
        <v>1</v>
      </c>
      <c r="B41" s="164" t="s">
        <v>250</v>
      </c>
      <c r="C41" s="165">
        <v>1100</v>
      </c>
      <c r="D41" s="165">
        <v>3900</v>
      </c>
      <c r="E41" s="170">
        <f>C41+D41</f>
        <v>5000</v>
      </c>
      <c r="F41" s="163">
        <v>1</v>
      </c>
      <c r="G41" s="164" t="s">
        <v>250</v>
      </c>
      <c r="H41" s="165">
        <v>3900</v>
      </c>
      <c r="I41" s="166" t="s">
        <v>251</v>
      </c>
    </row>
    <row r="42" spans="1:11" ht="17.25" customHeight="1">
      <c r="A42" s="302" t="s">
        <v>237</v>
      </c>
      <c r="B42" s="303"/>
      <c r="C42" s="171">
        <v>1100</v>
      </c>
      <c r="D42" s="171">
        <v>3900</v>
      </c>
      <c r="E42" s="172">
        <f>C42+D42</f>
        <v>5000</v>
      </c>
      <c r="F42" s="173"/>
      <c r="G42" s="174"/>
      <c r="H42" s="172"/>
      <c r="I42" s="175"/>
    </row>
    <row r="44" spans="1:11" ht="17.25" customHeight="1">
      <c r="A44" s="140" t="s">
        <v>252</v>
      </c>
      <c r="B44" s="142"/>
      <c r="E44" s="143" t="s">
        <v>253</v>
      </c>
      <c r="F44" s="142"/>
      <c r="G44" s="142"/>
      <c r="I44" s="144" t="s">
        <v>222</v>
      </c>
      <c r="J44" s="141"/>
      <c r="K44" s="141"/>
    </row>
    <row r="45" spans="1:11" ht="17.25" customHeight="1">
      <c r="A45" s="145"/>
      <c r="B45" s="146"/>
      <c r="C45" s="147"/>
      <c r="D45" s="147"/>
      <c r="E45" s="147"/>
      <c r="F45" s="148" t="s">
        <v>223</v>
      </c>
      <c r="G45" s="149"/>
      <c r="H45" s="150"/>
      <c r="I45" s="151"/>
    </row>
    <row r="46" spans="1:11" ht="17.25" customHeight="1">
      <c r="A46" s="304" t="s">
        <v>224</v>
      </c>
      <c r="B46" s="305"/>
      <c r="C46" s="152" t="s">
        <v>225</v>
      </c>
      <c r="D46" s="153" t="s">
        <v>226</v>
      </c>
      <c r="E46" s="153" t="s">
        <v>227</v>
      </c>
      <c r="F46" s="306" t="s">
        <v>228</v>
      </c>
      <c r="G46" s="307"/>
      <c r="H46" s="310" t="s">
        <v>229</v>
      </c>
      <c r="I46" s="154" t="s">
        <v>230</v>
      </c>
    </row>
    <row r="47" spans="1:11" ht="17.25" customHeight="1">
      <c r="A47" s="155"/>
      <c r="B47" s="156"/>
      <c r="C47" s="157"/>
      <c r="D47" s="157"/>
      <c r="E47" s="157"/>
      <c r="F47" s="308"/>
      <c r="G47" s="309"/>
      <c r="H47" s="311"/>
      <c r="I47" s="158"/>
    </row>
    <row r="48" spans="1:11" ht="17.25" customHeight="1">
      <c r="A48" s="169">
        <v>1</v>
      </c>
      <c r="B48" s="164" t="s">
        <v>254</v>
      </c>
      <c r="C48" s="165">
        <v>24200</v>
      </c>
      <c r="D48" s="165">
        <v>700</v>
      </c>
      <c r="E48" s="170">
        <f>C48+D48</f>
        <v>24900</v>
      </c>
      <c r="F48" s="163">
        <v>1</v>
      </c>
      <c r="G48" s="164" t="s">
        <v>254</v>
      </c>
      <c r="H48" s="165">
        <v>700</v>
      </c>
      <c r="I48" s="166" t="s">
        <v>255</v>
      </c>
    </row>
    <row r="49" spans="1:11" ht="17.25" customHeight="1">
      <c r="A49" s="302" t="s">
        <v>237</v>
      </c>
      <c r="B49" s="303"/>
      <c r="C49" s="171">
        <v>24200</v>
      </c>
      <c r="D49" s="171">
        <v>700</v>
      </c>
      <c r="E49" s="172">
        <f>C49+D49</f>
        <v>24900</v>
      </c>
      <c r="F49" s="173"/>
      <c r="G49" s="174"/>
      <c r="H49" s="172"/>
      <c r="I49" s="175"/>
    </row>
    <row r="51" spans="1:11" ht="17.25" customHeight="1">
      <c r="A51" s="140" t="s">
        <v>256</v>
      </c>
      <c r="B51" s="142"/>
      <c r="E51" s="143" t="s">
        <v>257</v>
      </c>
      <c r="F51" s="142"/>
      <c r="G51" s="142"/>
      <c r="I51" s="144" t="s">
        <v>222</v>
      </c>
      <c r="J51" s="141"/>
      <c r="K51" s="141"/>
    </row>
    <row r="52" spans="1:11" ht="17.25" customHeight="1">
      <c r="A52" s="145"/>
      <c r="B52" s="146"/>
      <c r="C52" s="147"/>
      <c r="D52" s="147"/>
      <c r="E52" s="147"/>
      <c r="F52" s="148" t="s">
        <v>223</v>
      </c>
      <c r="G52" s="149"/>
      <c r="H52" s="150"/>
      <c r="I52" s="151"/>
    </row>
    <row r="53" spans="1:11" ht="17.25" customHeight="1">
      <c r="A53" s="304" t="s">
        <v>224</v>
      </c>
      <c r="B53" s="305"/>
      <c r="C53" s="152" t="s">
        <v>225</v>
      </c>
      <c r="D53" s="153" t="s">
        <v>226</v>
      </c>
      <c r="E53" s="153" t="s">
        <v>227</v>
      </c>
      <c r="F53" s="306" t="s">
        <v>228</v>
      </c>
      <c r="G53" s="307"/>
      <c r="H53" s="310" t="s">
        <v>229</v>
      </c>
      <c r="I53" s="154" t="s">
        <v>230</v>
      </c>
    </row>
    <row r="54" spans="1:11" ht="17.25" customHeight="1">
      <c r="A54" s="155"/>
      <c r="B54" s="156"/>
      <c r="C54" s="157"/>
      <c r="D54" s="157"/>
      <c r="E54" s="157"/>
      <c r="F54" s="308"/>
      <c r="G54" s="309"/>
      <c r="H54" s="311"/>
      <c r="I54" s="158"/>
    </row>
    <row r="55" spans="1:11" ht="17.25" customHeight="1">
      <c r="A55" s="159">
        <v>1</v>
      </c>
      <c r="B55" s="160" t="s">
        <v>258</v>
      </c>
      <c r="C55" s="161">
        <v>31000</v>
      </c>
      <c r="D55" s="161">
        <v>8000</v>
      </c>
      <c r="E55" s="162">
        <f>C55+D55</f>
        <v>39000</v>
      </c>
      <c r="F55" s="176">
        <v>1</v>
      </c>
      <c r="G55" s="160" t="s">
        <v>258</v>
      </c>
      <c r="H55" s="161">
        <v>8000</v>
      </c>
      <c r="I55" s="177" t="s">
        <v>259</v>
      </c>
    </row>
    <row r="56" spans="1:11" ht="17.25" customHeight="1">
      <c r="A56" s="155"/>
      <c r="B56" s="164" t="s">
        <v>260</v>
      </c>
      <c r="C56" s="168"/>
      <c r="D56" s="168"/>
      <c r="E56" s="168"/>
      <c r="F56" s="178"/>
      <c r="G56" s="164" t="s">
        <v>260</v>
      </c>
      <c r="H56" s="168"/>
      <c r="I56" s="158"/>
    </row>
    <row r="57" spans="1:11" ht="17.25" customHeight="1">
      <c r="A57" s="302" t="s">
        <v>237</v>
      </c>
      <c r="B57" s="303"/>
      <c r="C57" s="171">
        <v>31000</v>
      </c>
      <c r="D57" s="171">
        <v>8000</v>
      </c>
      <c r="E57" s="172">
        <f>C57+D57</f>
        <v>39000</v>
      </c>
      <c r="F57" s="173"/>
      <c r="G57" s="174"/>
      <c r="H57" s="172"/>
      <c r="I57" s="175"/>
    </row>
    <row r="59" spans="1:11" ht="17.25" customHeight="1">
      <c r="A59" s="140" t="s">
        <v>261</v>
      </c>
      <c r="B59" s="142"/>
      <c r="E59" s="143" t="s">
        <v>262</v>
      </c>
      <c r="F59" s="142"/>
      <c r="G59" s="142"/>
      <c r="I59" s="144" t="s">
        <v>222</v>
      </c>
      <c r="J59" s="141"/>
      <c r="K59" s="141"/>
    </row>
    <row r="60" spans="1:11" ht="17.25" customHeight="1">
      <c r="A60" s="145"/>
      <c r="B60" s="146"/>
      <c r="C60" s="147"/>
      <c r="D60" s="147"/>
      <c r="E60" s="147"/>
      <c r="F60" s="148" t="s">
        <v>223</v>
      </c>
      <c r="G60" s="149"/>
      <c r="H60" s="150"/>
      <c r="I60" s="151"/>
    </row>
    <row r="61" spans="1:11" ht="17.25" customHeight="1">
      <c r="A61" s="304" t="s">
        <v>224</v>
      </c>
      <c r="B61" s="305"/>
      <c r="C61" s="152" t="s">
        <v>225</v>
      </c>
      <c r="D61" s="153" t="s">
        <v>226</v>
      </c>
      <c r="E61" s="153" t="s">
        <v>227</v>
      </c>
      <c r="F61" s="306" t="s">
        <v>228</v>
      </c>
      <c r="G61" s="307"/>
      <c r="H61" s="310" t="s">
        <v>229</v>
      </c>
      <c r="I61" s="154" t="s">
        <v>230</v>
      </c>
    </row>
    <row r="62" spans="1:11" ht="17.25" customHeight="1">
      <c r="A62" s="155"/>
      <c r="B62" s="156"/>
      <c r="C62" s="157"/>
      <c r="D62" s="157"/>
      <c r="E62" s="157"/>
      <c r="F62" s="308"/>
      <c r="G62" s="309"/>
      <c r="H62" s="311"/>
      <c r="I62" s="158"/>
    </row>
    <row r="63" spans="1:11" ht="17.25" customHeight="1">
      <c r="A63" s="169">
        <v>1</v>
      </c>
      <c r="B63" s="164" t="s">
        <v>263</v>
      </c>
      <c r="C63" s="165">
        <v>55800</v>
      </c>
      <c r="D63" s="165">
        <v>-1100</v>
      </c>
      <c r="E63" s="170">
        <f>C63+D63</f>
        <v>54700</v>
      </c>
      <c r="F63" s="163">
        <v>1</v>
      </c>
      <c r="G63" s="164" t="s">
        <v>263</v>
      </c>
      <c r="H63" s="165">
        <v>-1100</v>
      </c>
      <c r="I63" s="166" t="s">
        <v>264</v>
      </c>
    </row>
    <row r="64" spans="1:11" ht="17.25" customHeight="1">
      <c r="A64" s="302" t="s">
        <v>237</v>
      </c>
      <c r="B64" s="303"/>
      <c r="C64" s="171">
        <v>55800</v>
      </c>
      <c r="D64" s="171">
        <v>-1100</v>
      </c>
      <c r="E64" s="172">
        <f>C64+D64</f>
        <v>54700</v>
      </c>
      <c r="F64" s="173"/>
      <c r="G64" s="174"/>
      <c r="H64" s="172"/>
      <c r="I64" s="175"/>
    </row>
    <row r="68" spans="1:11" ht="17.25" customHeight="1">
      <c r="A68" s="137" t="s">
        <v>265</v>
      </c>
      <c r="B68" s="138"/>
      <c r="C68" s="138"/>
      <c r="D68" s="138"/>
      <c r="E68" s="138"/>
      <c r="F68" s="138"/>
      <c r="G68" s="138"/>
      <c r="H68" s="138"/>
      <c r="I68" s="138"/>
      <c r="J68" s="139"/>
    </row>
    <row r="69" spans="1:11" ht="17.25" customHeight="1">
      <c r="A69" s="137" t="s">
        <v>266</v>
      </c>
      <c r="B69" s="138"/>
      <c r="C69" s="138"/>
      <c r="D69" s="138"/>
      <c r="E69" s="138"/>
      <c r="F69" s="138"/>
      <c r="G69" s="138"/>
      <c r="H69" s="138"/>
      <c r="I69" s="138"/>
      <c r="J69" s="139"/>
    </row>
    <row r="70" spans="1:11" ht="17.25" customHeight="1">
      <c r="A70" s="140" t="s">
        <v>267</v>
      </c>
      <c r="E70" s="141" t="s">
        <v>268</v>
      </c>
      <c r="I70" s="144" t="s">
        <v>222</v>
      </c>
    </row>
    <row r="71" spans="1:11" ht="17.25" customHeight="1">
      <c r="A71" s="145"/>
      <c r="B71" s="146"/>
      <c r="C71" s="147"/>
      <c r="D71" s="147"/>
      <c r="E71" s="147"/>
      <c r="F71" s="148" t="s">
        <v>223</v>
      </c>
      <c r="G71" s="149"/>
      <c r="H71" s="150"/>
      <c r="I71" s="151"/>
    </row>
    <row r="72" spans="1:11" ht="17.25" customHeight="1">
      <c r="A72" s="304" t="s">
        <v>224</v>
      </c>
      <c r="B72" s="305"/>
      <c r="C72" s="152" t="s">
        <v>225</v>
      </c>
      <c r="D72" s="153" t="s">
        <v>226</v>
      </c>
      <c r="E72" s="153" t="s">
        <v>227</v>
      </c>
      <c r="F72" s="306" t="s">
        <v>228</v>
      </c>
      <c r="G72" s="307"/>
      <c r="H72" s="310" t="s">
        <v>229</v>
      </c>
      <c r="I72" s="154" t="s">
        <v>230</v>
      </c>
    </row>
    <row r="73" spans="1:11" ht="17.25" customHeight="1">
      <c r="A73" s="155"/>
      <c r="B73" s="156"/>
      <c r="C73" s="157"/>
      <c r="D73" s="157"/>
      <c r="E73" s="157"/>
      <c r="F73" s="308"/>
      <c r="G73" s="309"/>
      <c r="H73" s="311"/>
      <c r="I73" s="158"/>
    </row>
    <row r="74" spans="1:11" ht="17.25" customHeight="1">
      <c r="A74" s="169">
        <v>1</v>
      </c>
      <c r="B74" s="164" t="s">
        <v>269</v>
      </c>
      <c r="C74" s="165">
        <v>500000</v>
      </c>
      <c r="D74" s="165">
        <v>46000</v>
      </c>
      <c r="E74" s="170">
        <f>C74+D74</f>
        <v>546000</v>
      </c>
      <c r="F74" s="163">
        <v>1</v>
      </c>
      <c r="G74" s="164" t="s">
        <v>269</v>
      </c>
      <c r="H74" s="165">
        <v>46000</v>
      </c>
      <c r="I74" s="166" t="s">
        <v>270</v>
      </c>
    </row>
    <row r="75" spans="1:11" ht="17.25" customHeight="1">
      <c r="A75" s="302" t="s">
        <v>237</v>
      </c>
      <c r="B75" s="303"/>
      <c r="C75" s="171">
        <v>500000</v>
      </c>
      <c r="D75" s="171">
        <v>46000</v>
      </c>
      <c r="E75" s="172">
        <f>C75+D75</f>
        <v>546000</v>
      </c>
      <c r="F75" s="173"/>
      <c r="G75" s="174"/>
      <c r="H75" s="172"/>
      <c r="I75" s="175"/>
    </row>
    <row r="77" spans="1:11" ht="17.25" customHeight="1">
      <c r="A77" s="140" t="s">
        <v>271</v>
      </c>
      <c r="B77" s="142"/>
      <c r="E77" s="143" t="s">
        <v>272</v>
      </c>
      <c r="F77" s="142"/>
      <c r="G77" s="142"/>
      <c r="I77" s="144" t="s">
        <v>222</v>
      </c>
      <c r="J77" s="141"/>
      <c r="K77" s="141"/>
    </row>
    <row r="78" spans="1:11" ht="17.25" customHeight="1">
      <c r="A78" s="145"/>
      <c r="B78" s="146"/>
      <c r="C78" s="147"/>
      <c r="D78" s="147"/>
      <c r="E78" s="147"/>
      <c r="F78" s="148" t="s">
        <v>223</v>
      </c>
      <c r="G78" s="149"/>
      <c r="H78" s="150"/>
      <c r="I78" s="151"/>
    </row>
    <row r="79" spans="1:11" ht="17.25" customHeight="1">
      <c r="A79" s="304" t="s">
        <v>224</v>
      </c>
      <c r="B79" s="305"/>
      <c r="C79" s="152" t="s">
        <v>225</v>
      </c>
      <c r="D79" s="153" t="s">
        <v>226</v>
      </c>
      <c r="E79" s="153" t="s">
        <v>227</v>
      </c>
      <c r="F79" s="306" t="s">
        <v>228</v>
      </c>
      <c r="G79" s="307"/>
      <c r="H79" s="310" t="s">
        <v>229</v>
      </c>
      <c r="I79" s="154" t="s">
        <v>230</v>
      </c>
    </row>
    <row r="80" spans="1:11" ht="17.25" customHeight="1">
      <c r="A80" s="155"/>
      <c r="B80" s="156"/>
      <c r="C80" s="157"/>
      <c r="D80" s="157"/>
      <c r="E80" s="157"/>
      <c r="F80" s="308"/>
      <c r="G80" s="309"/>
      <c r="H80" s="311"/>
      <c r="I80" s="158"/>
    </row>
    <row r="81" spans="1:11" ht="17.25" customHeight="1">
      <c r="A81" s="169">
        <v>1</v>
      </c>
      <c r="B81" s="164" t="s">
        <v>273</v>
      </c>
      <c r="C81" s="165">
        <v>17600</v>
      </c>
      <c r="D81" s="165">
        <v>700</v>
      </c>
      <c r="E81" s="170">
        <f>C81+D81</f>
        <v>18300</v>
      </c>
      <c r="F81" s="163">
        <v>1</v>
      </c>
      <c r="G81" s="164" t="s">
        <v>273</v>
      </c>
      <c r="H81" s="165">
        <v>700</v>
      </c>
      <c r="I81" s="166" t="s">
        <v>274</v>
      </c>
    </row>
    <row r="82" spans="1:11" ht="17.25" customHeight="1">
      <c r="A82" s="302" t="s">
        <v>237</v>
      </c>
      <c r="B82" s="303"/>
      <c r="C82" s="171">
        <v>17600</v>
      </c>
      <c r="D82" s="171">
        <v>700</v>
      </c>
      <c r="E82" s="172">
        <f>C82+D82</f>
        <v>18300</v>
      </c>
      <c r="F82" s="173"/>
      <c r="G82" s="174"/>
      <c r="H82" s="172"/>
      <c r="I82" s="175"/>
    </row>
    <row r="84" spans="1:11" ht="17.25" customHeight="1">
      <c r="A84" s="140" t="s">
        <v>275</v>
      </c>
      <c r="B84" s="142"/>
      <c r="E84" s="143" t="s">
        <v>276</v>
      </c>
      <c r="F84" s="142"/>
      <c r="G84" s="142"/>
      <c r="I84" s="144" t="s">
        <v>222</v>
      </c>
      <c r="J84" s="141"/>
      <c r="K84" s="141"/>
    </row>
    <row r="85" spans="1:11" ht="17.25" customHeight="1">
      <c r="A85" s="145"/>
      <c r="B85" s="146"/>
      <c r="C85" s="147"/>
      <c r="D85" s="147"/>
      <c r="E85" s="147"/>
      <c r="F85" s="148" t="s">
        <v>223</v>
      </c>
      <c r="G85" s="149"/>
      <c r="H85" s="150"/>
      <c r="I85" s="151"/>
    </row>
    <row r="86" spans="1:11" ht="17.25" customHeight="1">
      <c r="A86" s="304" t="s">
        <v>224</v>
      </c>
      <c r="B86" s="305"/>
      <c r="C86" s="152" t="s">
        <v>225</v>
      </c>
      <c r="D86" s="153" t="s">
        <v>226</v>
      </c>
      <c r="E86" s="153" t="s">
        <v>227</v>
      </c>
      <c r="F86" s="306" t="s">
        <v>228</v>
      </c>
      <c r="G86" s="307"/>
      <c r="H86" s="310" t="s">
        <v>229</v>
      </c>
      <c r="I86" s="154" t="s">
        <v>230</v>
      </c>
    </row>
    <row r="87" spans="1:11" ht="17.25" customHeight="1">
      <c r="A87" s="155"/>
      <c r="B87" s="156"/>
      <c r="C87" s="157"/>
      <c r="D87" s="157"/>
      <c r="E87" s="157"/>
      <c r="F87" s="308"/>
      <c r="G87" s="309"/>
      <c r="H87" s="311"/>
      <c r="I87" s="158"/>
    </row>
    <row r="88" spans="1:11" ht="17.25" customHeight="1">
      <c r="A88" s="159">
        <v>1</v>
      </c>
      <c r="B88" s="160" t="s">
        <v>277</v>
      </c>
      <c r="C88" s="161">
        <v>13800</v>
      </c>
      <c r="D88" s="161">
        <v>300</v>
      </c>
      <c r="E88" s="162">
        <f>C88+D88</f>
        <v>14100</v>
      </c>
      <c r="F88" s="176">
        <v>1</v>
      </c>
      <c r="G88" s="160" t="s">
        <v>278</v>
      </c>
      <c r="H88" s="161">
        <v>300</v>
      </c>
      <c r="I88" s="177" t="s">
        <v>279</v>
      </c>
    </row>
    <row r="89" spans="1:11" ht="17.25" customHeight="1">
      <c r="A89" s="155"/>
      <c r="B89" s="167"/>
      <c r="C89" s="168"/>
      <c r="D89" s="168"/>
      <c r="E89" s="168"/>
      <c r="F89" s="178"/>
      <c r="G89" s="164" t="s">
        <v>280</v>
      </c>
      <c r="H89" s="168"/>
      <c r="I89" s="158"/>
    </row>
    <row r="90" spans="1:11" ht="17.25" customHeight="1">
      <c r="A90" s="302" t="s">
        <v>237</v>
      </c>
      <c r="B90" s="303"/>
      <c r="C90" s="171">
        <v>13800</v>
      </c>
      <c r="D90" s="171">
        <v>300</v>
      </c>
      <c r="E90" s="172">
        <f>C90+D90</f>
        <v>14100</v>
      </c>
      <c r="F90" s="173"/>
      <c r="G90" s="174"/>
      <c r="H90" s="172"/>
      <c r="I90" s="175"/>
    </row>
    <row r="92" spans="1:11" ht="17.25" customHeight="1">
      <c r="A92" s="140" t="s">
        <v>281</v>
      </c>
      <c r="B92" s="142"/>
      <c r="E92" s="143" t="s">
        <v>282</v>
      </c>
      <c r="F92" s="142"/>
      <c r="G92" s="142"/>
      <c r="I92" s="144" t="s">
        <v>222</v>
      </c>
      <c r="J92" s="141"/>
      <c r="K92" s="141"/>
    </row>
    <row r="93" spans="1:11" ht="17.25" customHeight="1">
      <c r="A93" s="145"/>
      <c r="B93" s="146"/>
      <c r="C93" s="147"/>
      <c r="D93" s="147"/>
      <c r="E93" s="147"/>
      <c r="F93" s="148" t="s">
        <v>223</v>
      </c>
      <c r="G93" s="149"/>
      <c r="H93" s="150"/>
      <c r="I93" s="151"/>
    </row>
    <row r="94" spans="1:11" ht="17.25" customHeight="1">
      <c r="A94" s="304" t="s">
        <v>224</v>
      </c>
      <c r="B94" s="305"/>
      <c r="C94" s="152" t="s">
        <v>225</v>
      </c>
      <c r="D94" s="153" t="s">
        <v>226</v>
      </c>
      <c r="E94" s="153" t="s">
        <v>227</v>
      </c>
      <c r="F94" s="306" t="s">
        <v>228</v>
      </c>
      <c r="G94" s="307"/>
      <c r="H94" s="310" t="s">
        <v>229</v>
      </c>
      <c r="I94" s="154" t="s">
        <v>230</v>
      </c>
    </row>
    <row r="95" spans="1:11" ht="17.25" customHeight="1">
      <c r="A95" s="155"/>
      <c r="B95" s="156"/>
      <c r="C95" s="157"/>
      <c r="D95" s="157"/>
      <c r="E95" s="157"/>
      <c r="F95" s="308"/>
      <c r="G95" s="309"/>
      <c r="H95" s="311"/>
      <c r="I95" s="158"/>
    </row>
    <row r="96" spans="1:11" ht="17.25" customHeight="1">
      <c r="A96" s="169">
        <v>1</v>
      </c>
      <c r="B96" s="164" t="s">
        <v>283</v>
      </c>
      <c r="C96" s="165">
        <v>5656047</v>
      </c>
      <c r="D96" s="165">
        <v>108933</v>
      </c>
      <c r="E96" s="170">
        <f>C96+D96</f>
        <v>5764980</v>
      </c>
      <c r="F96" s="163">
        <v>1</v>
      </c>
      <c r="G96" s="164" t="s">
        <v>283</v>
      </c>
      <c r="H96" s="165">
        <v>108933</v>
      </c>
      <c r="I96" s="166" t="s">
        <v>284</v>
      </c>
    </row>
    <row r="97" spans="1:9" ht="17.25" customHeight="1">
      <c r="A97" s="302" t="s">
        <v>237</v>
      </c>
      <c r="B97" s="303"/>
      <c r="C97" s="171">
        <v>5656047</v>
      </c>
      <c r="D97" s="171">
        <v>108933</v>
      </c>
      <c r="E97" s="172">
        <f>C97+D97</f>
        <v>5764980</v>
      </c>
      <c r="F97" s="173"/>
      <c r="G97" s="174"/>
      <c r="H97" s="172"/>
      <c r="I97" s="175"/>
    </row>
    <row r="105" spans="1:9" ht="17.25" customHeight="1">
      <c r="A105" s="140" t="s">
        <v>285</v>
      </c>
      <c r="E105" s="141" t="s">
        <v>286</v>
      </c>
      <c r="I105" s="144" t="s">
        <v>222</v>
      </c>
    </row>
    <row r="106" spans="1:9" ht="17.25" customHeight="1">
      <c r="A106" s="145"/>
      <c r="B106" s="146"/>
      <c r="C106" s="147"/>
      <c r="D106" s="147"/>
      <c r="E106" s="147"/>
      <c r="F106" s="148" t="s">
        <v>223</v>
      </c>
      <c r="G106" s="149"/>
      <c r="H106" s="150"/>
      <c r="I106" s="151"/>
    </row>
    <row r="107" spans="1:9" ht="17.25" customHeight="1">
      <c r="A107" s="304" t="s">
        <v>224</v>
      </c>
      <c r="B107" s="305"/>
      <c r="C107" s="152" t="s">
        <v>225</v>
      </c>
      <c r="D107" s="153" t="s">
        <v>226</v>
      </c>
      <c r="E107" s="153" t="s">
        <v>227</v>
      </c>
      <c r="F107" s="306" t="s">
        <v>228</v>
      </c>
      <c r="G107" s="307"/>
      <c r="H107" s="310" t="s">
        <v>229</v>
      </c>
      <c r="I107" s="154" t="s">
        <v>230</v>
      </c>
    </row>
    <row r="108" spans="1:9" ht="17.25" customHeight="1">
      <c r="A108" s="155"/>
      <c r="B108" s="156"/>
      <c r="C108" s="157"/>
      <c r="D108" s="157"/>
      <c r="E108" s="157"/>
      <c r="F108" s="308"/>
      <c r="G108" s="309"/>
      <c r="H108" s="311"/>
      <c r="I108" s="158"/>
    </row>
    <row r="109" spans="1:9" ht="17.25" customHeight="1">
      <c r="A109" s="159">
        <v>1</v>
      </c>
      <c r="B109" s="160" t="s">
        <v>287</v>
      </c>
      <c r="C109" s="161">
        <v>1200</v>
      </c>
      <c r="D109" s="161">
        <v>-100</v>
      </c>
      <c r="E109" s="162">
        <f>C109+D109</f>
        <v>1100</v>
      </c>
      <c r="F109" s="176">
        <v>1</v>
      </c>
      <c r="G109" s="160" t="s">
        <v>287</v>
      </c>
      <c r="H109" s="161">
        <v>-100</v>
      </c>
      <c r="I109" s="177" t="s">
        <v>288</v>
      </c>
    </row>
    <row r="110" spans="1:9" ht="17.25" customHeight="1">
      <c r="A110" s="155"/>
      <c r="B110" s="164" t="s">
        <v>260</v>
      </c>
      <c r="C110" s="168"/>
      <c r="D110" s="168"/>
      <c r="E110" s="168"/>
      <c r="F110" s="178"/>
      <c r="G110" s="164" t="s">
        <v>260</v>
      </c>
      <c r="H110" s="168"/>
      <c r="I110" s="158"/>
    </row>
    <row r="111" spans="1:9" ht="17.25" customHeight="1">
      <c r="A111" s="302" t="s">
        <v>237</v>
      </c>
      <c r="B111" s="303"/>
      <c r="C111" s="171">
        <v>1200</v>
      </c>
      <c r="D111" s="171">
        <v>-100</v>
      </c>
      <c r="E111" s="172">
        <f>C111+D111</f>
        <v>1100</v>
      </c>
      <c r="F111" s="173"/>
      <c r="G111" s="174"/>
      <c r="H111" s="172"/>
      <c r="I111" s="175"/>
    </row>
    <row r="113" spans="1:11" ht="17.25" customHeight="1">
      <c r="A113" s="140" t="s">
        <v>289</v>
      </c>
      <c r="B113" s="142"/>
      <c r="E113" s="143" t="s">
        <v>290</v>
      </c>
      <c r="F113" s="142"/>
      <c r="G113" s="142"/>
      <c r="I113" s="144" t="s">
        <v>222</v>
      </c>
      <c r="J113" s="141"/>
      <c r="K113" s="141"/>
    </row>
    <row r="114" spans="1:11" ht="17.25" customHeight="1">
      <c r="A114" s="145"/>
      <c r="B114" s="146"/>
      <c r="C114" s="147"/>
      <c r="D114" s="147"/>
      <c r="E114" s="147"/>
      <c r="F114" s="148" t="s">
        <v>223</v>
      </c>
      <c r="G114" s="149"/>
      <c r="H114" s="150"/>
      <c r="I114" s="151"/>
    </row>
    <row r="115" spans="1:11" ht="17.25" customHeight="1">
      <c r="A115" s="304" t="s">
        <v>224</v>
      </c>
      <c r="B115" s="305"/>
      <c r="C115" s="152" t="s">
        <v>225</v>
      </c>
      <c r="D115" s="153" t="s">
        <v>226</v>
      </c>
      <c r="E115" s="153" t="s">
        <v>227</v>
      </c>
      <c r="F115" s="306" t="s">
        <v>228</v>
      </c>
      <c r="G115" s="307"/>
      <c r="H115" s="310" t="s">
        <v>229</v>
      </c>
      <c r="I115" s="154" t="s">
        <v>230</v>
      </c>
    </row>
    <row r="116" spans="1:11" ht="17.25" customHeight="1">
      <c r="A116" s="155"/>
      <c r="B116" s="156"/>
      <c r="C116" s="157"/>
      <c r="D116" s="157"/>
      <c r="E116" s="157"/>
      <c r="F116" s="308"/>
      <c r="G116" s="309"/>
      <c r="H116" s="311"/>
      <c r="I116" s="158"/>
    </row>
    <row r="117" spans="1:11" ht="17.25" customHeight="1">
      <c r="A117" s="169">
        <v>3</v>
      </c>
      <c r="B117" s="164" t="s">
        <v>291</v>
      </c>
      <c r="C117" s="165">
        <v>6930</v>
      </c>
      <c r="D117" s="165">
        <v>-250</v>
      </c>
      <c r="E117" s="170">
        <f>C117+D117</f>
        <v>6680</v>
      </c>
      <c r="F117" s="163">
        <v>1</v>
      </c>
      <c r="G117" s="164" t="s">
        <v>292</v>
      </c>
      <c r="H117" s="165">
        <v>-250</v>
      </c>
      <c r="I117" s="166" t="s">
        <v>293</v>
      </c>
    </row>
    <row r="118" spans="1:11" ht="17.25" customHeight="1">
      <c r="A118" s="302" t="s">
        <v>237</v>
      </c>
      <c r="B118" s="303"/>
      <c r="C118" s="171">
        <v>70016</v>
      </c>
      <c r="D118" s="171">
        <v>-250</v>
      </c>
      <c r="E118" s="172">
        <f>C118+D118</f>
        <v>69766</v>
      </c>
      <c r="F118" s="173"/>
      <c r="G118" s="174"/>
      <c r="H118" s="172"/>
      <c r="I118" s="175"/>
    </row>
    <row r="120" spans="1:11" ht="17.25" customHeight="1">
      <c r="A120" s="140" t="s">
        <v>294</v>
      </c>
      <c r="B120" s="142"/>
      <c r="E120" s="143" t="s">
        <v>295</v>
      </c>
      <c r="F120" s="142"/>
      <c r="G120" s="142"/>
      <c r="I120" s="144" t="s">
        <v>222</v>
      </c>
      <c r="J120" s="141"/>
      <c r="K120" s="141"/>
    </row>
    <row r="121" spans="1:11" ht="17.25" customHeight="1">
      <c r="A121" s="145"/>
      <c r="B121" s="146"/>
      <c r="C121" s="147"/>
      <c r="D121" s="147"/>
      <c r="E121" s="147"/>
      <c r="F121" s="148" t="s">
        <v>223</v>
      </c>
      <c r="G121" s="149"/>
      <c r="H121" s="150"/>
      <c r="I121" s="151"/>
    </row>
    <row r="122" spans="1:11" ht="17.25" customHeight="1">
      <c r="A122" s="304" t="s">
        <v>224</v>
      </c>
      <c r="B122" s="305"/>
      <c r="C122" s="152" t="s">
        <v>225</v>
      </c>
      <c r="D122" s="153" t="s">
        <v>226</v>
      </c>
      <c r="E122" s="153" t="s">
        <v>227</v>
      </c>
      <c r="F122" s="306" t="s">
        <v>228</v>
      </c>
      <c r="G122" s="307"/>
      <c r="H122" s="310" t="s">
        <v>229</v>
      </c>
      <c r="I122" s="154" t="s">
        <v>230</v>
      </c>
    </row>
    <row r="123" spans="1:11" ht="17.25" customHeight="1">
      <c r="A123" s="155"/>
      <c r="B123" s="156"/>
      <c r="C123" s="157"/>
      <c r="D123" s="157"/>
      <c r="E123" s="157"/>
      <c r="F123" s="308"/>
      <c r="G123" s="309"/>
      <c r="H123" s="311"/>
      <c r="I123" s="158"/>
    </row>
    <row r="124" spans="1:11" ht="17.25" customHeight="1">
      <c r="A124" s="169">
        <v>8</v>
      </c>
      <c r="B124" s="164" t="s">
        <v>296</v>
      </c>
      <c r="C124" s="165">
        <v>4660</v>
      </c>
      <c r="D124" s="165">
        <v>200</v>
      </c>
      <c r="E124" s="170">
        <f>C124+D124</f>
        <v>4860</v>
      </c>
      <c r="F124" s="163">
        <v>4</v>
      </c>
      <c r="G124" s="164" t="s">
        <v>297</v>
      </c>
      <c r="H124" s="165">
        <v>200</v>
      </c>
      <c r="I124" s="166" t="s">
        <v>298</v>
      </c>
    </row>
    <row r="125" spans="1:11" ht="17.25" customHeight="1">
      <c r="A125" s="302" t="s">
        <v>237</v>
      </c>
      <c r="B125" s="303"/>
      <c r="C125" s="171">
        <v>63677</v>
      </c>
      <c r="D125" s="171">
        <v>200</v>
      </c>
      <c r="E125" s="172">
        <f>C125+D125</f>
        <v>63877</v>
      </c>
      <c r="F125" s="173"/>
      <c r="G125" s="174"/>
      <c r="H125" s="172"/>
      <c r="I125" s="175"/>
    </row>
    <row r="127" spans="1:11" ht="17.25" customHeight="1">
      <c r="A127" s="140" t="s">
        <v>294</v>
      </c>
      <c r="B127" s="142"/>
      <c r="E127" s="143" t="s">
        <v>299</v>
      </c>
      <c r="F127" s="142"/>
      <c r="G127" s="142"/>
      <c r="I127" s="144" t="s">
        <v>222</v>
      </c>
      <c r="J127" s="141"/>
      <c r="K127" s="141"/>
    </row>
    <row r="128" spans="1:11" ht="17.25" customHeight="1">
      <c r="A128" s="145"/>
      <c r="B128" s="146"/>
      <c r="C128" s="147"/>
      <c r="D128" s="147"/>
      <c r="E128" s="147"/>
      <c r="F128" s="148" t="s">
        <v>223</v>
      </c>
      <c r="G128" s="149"/>
      <c r="H128" s="150"/>
      <c r="I128" s="151"/>
    </row>
    <row r="129" spans="1:10" ht="17.25" customHeight="1">
      <c r="A129" s="304" t="s">
        <v>224</v>
      </c>
      <c r="B129" s="305"/>
      <c r="C129" s="152" t="s">
        <v>225</v>
      </c>
      <c r="D129" s="153" t="s">
        <v>226</v>
      </c>
      <c r="E129" s="153" t="s">
        <v>227</v>
      </c>
      <c r="F129" s="306" t="s">
        <v>228</v>
      </c>
      <c r="G129" s="307"/>
      <c r="H129" s="310" t="s">
        <v>229</v>
      </c>
      <c r="I129" s="154" t="s">
        <v>230</v>
      </c>
    </row>
    <row r="130" spans="1:10" ht="17.25" customHeight="1">
      <c r="A130" s="155"/>
      <c r="B130" s="156"/>
      <c r="C130" s="157"/>
      <c r="D130" s="157"/>
      <c r="E130" s="157"/>
      <c r="F130" s="308"/>
      <c r="G130" s="309"/>
      <c r="H130" s="311"/>
      <c r="I130" s="158"/>
    </row>
    <row r="131" spans="1:10" ht="17.25" customHeight="1">
      <c r="A131" s="169">
        <v>1</v>
      </c>
      <c r="B131" s="164" t="s">
        <v>300</v>
      </c>
      <c r="C131" s="165">
        <v>11030</v>
      </c>
      <c r="D131" s="165">
        <v>-1700</v>
      </c>
      <c r="E131" s="170">
        <f>C131+D131</f>
        <v>9330</v>
      </c>
      <c r="F131" s="163">
        <v>2</v>
      </c>
      <c r="G131" s="164" t="s">
        <v>301</v>
      </c>
      <c r="H131" s="165">
        <v>-1700</v>
      </c>
      <c r="I131" s="166" t="s">
        <v>302</v>
      </c>
    </row>
    <row r="132" spans="1:10" ht="17.25" customHeight="1">
      <c r="A132" s="302" t="s">
        <v>237</v>
      </c>
      <c r="B132" s="303"/>
      <c r="C132" s="171">
        <v>12295</v>
      </c>
      <c r="D132" s="171">
        <v>-1700</v>
      </c>
      <c r="E132" s="172">
        <f>C132+D132</f>
        <v>10595</v>
      </c>
      <c r="F132" s="173"/>
      <c r="G132" s="174"/>
      <c r="H132" s="172"/>
      <c r="I132" s="175"/>
    </row>
    <row r="136" spans="1:10" ht="17.25" customHeight="1">
      <c r="A136" s="137" t="s">
        <v>303</v>
      </c>
      <c r="B136" s="138"/>
      <c r="C136" s="138"/>
      <c r="D136" s="138"/>
      <c r="E136" s="138"/>
      <c r="F136" s="138"/>
      <c r="G136" s="138"/>
      <c r="H136" s="138"/>
      <c r="I136" s="138"/>
      <c r="J136" s="139"/>
    </row>
    <row r="137" spans="1:10" ht="17.25" customHeight="1">
      <c r="A137" s="137" t="s">
        <v>304</v>
      </c>
      <c r="B137" s="138"/>
      <c r="C137" s="138"/>
      <c r="D137" s="138"/>
      <c r="E137" s="138"/>
      <c r="F137" s="138"/>
      <c r="G137" s="138"/>
      <c r="H137" s="138"/>
      <c r="I137" s="138"/>
      <c r="J137" s="139"/>
    </row>
    <row r="138" spans="1:10" ht="17.25" customHeight="1">
      <c r="A138" s="140" t="s">
        <v>305</v>
      </c>
      <c r="E138" s="141" t="s">
        <v>306</v>
      </c>
      <c r="I138" s="144" t="s">
        <v>222</v>
      </c>
    </row>
    <row r="139" spans="1:10" ht="17.25" customHeight="1">
      <c r="A139" s="145"/>
      <c r="B139" s="146"/>
      <c r="C139" s="147"/>
      <c r="D139" s="147"/>
      <c r="E139" s="147"/>
      <c r="F139" s="148" t="s">
        <v>223</v>
      </c>
      <c r="G139" s="149"/>
      <c r="H139" s="150"/>
      <c r="I139" s="151"/>
    </row>
    <row r="140" spans="1:10" ht="17.25" customHeight="1">
      <c r="A140" s="304" t="s">
        <v>224</v>
      </c>
      <c r="B140" s="305"/>
      <c r="C140" s="152" t="s">
        <v>225</v>
      </c>
      <c r="D140" s="153" t="s">
        <v>226</v>
      </c>
      <c r="E140" s="153" t="s">
        <v>227</v>
      </c>
      <c r="F140" s="306" t="s">
        <v>228</v>
      </c>
      <c r="G140" s="307"/>
      <c r="H140" s="310" t="s">
        <v>229</v>
      </c>
      <c r="I140" s="154" t="s">
        <v>230</v>
      </c>
    </row>
    <row r="141" spans="1:10" ht="17.25" customHeight="1">
      <c r="A141" s="155"/>
      <c r="B141" s="156"/>
      <c r="C141" s="157"/>
      <c r="D141" s="157"/>
      <c r="E141" s="157"/>
      <c r="F141" s="308"/>
      <c r="G141" s="309"/>
      <c r="H141" s="311"/>
      <c r="I141" s="158"/>
    </row>
    <row r="142" spans="1:10" ht="17.25" customHeight="1">
      <c r="A142" s="159">
        <v>1</v>
      </c>
      <c r="B142" s="160" t="s">
        <v>307</v>
      </c>
      <c r="C142" s="161">
        <v>977770</v>
      </c>
      <c r="D142" s="161">
        <v>63251</v>
      </c>
      <c r="E142" s="162">
        <f>C142+D142</f>
        <v>1041021</v>
      </c>
      <c r="F142" s="176">
        <v>1</v>
      </c>
      <c r="G142" s="160" t="s">
        <v>308</v>
      </c>
      <c r="H142" s="161">
        <v>731</v>
      </c>
      <c r="I142" s="177" t="s">
        <v>309</v>
      </c>
    </row>
    <row r="143" spans="1:10" ht="17.25" customHeight="1">
      <c r="A143" s="179"/>
      <c r="C143" s="180"/>
      <c r="D143" s="180"/>
      <c r="E143" s="180"/>
      <c r="F143" s="181"/>
      <c r="H143" s="180"/>
      <c r="I143" s="177" t="s">
        <v>310</v>
      </c>
    </row>
    <row r="144" spans="1:10" ht="17.25" customHeight="1">
      <c r="A144" s="179"/>
      <c r="C144" s="180"/>
      <c r="D144" s="180"/>
      <c r="E144" s="180"/>
      <c r="F144" s="178"/>
      <c r="G144" s="167"/>
      <c r="H144" s="168"/>
      <c r="I144" s="166" t="s">
        <v>311</v>
      </c>
    </row>
    <row r="145" spans="1:11" ht="17.25" customHeight="1">
      <c r="A145" s="179"/>
      <c r="C145" s="180"/>
      <c r="D145" s="180"/>
      <c r="E145" s="180"/>
      <c r="F145" s="176">
        <v>2</v>
      </c>
      <c r="G145" s="160" t="s">
        <v>312</v>
      </c>
      <c r="H145" s="161">
        <v>62520</v>
      </c>
      <c r="I145" s="177" t="s">
        <v>313</v>
      </c>
    </row>
    <row r="146" spans="1:11" ht="17.25" customHeight="1">
      <c r="A146" s="155"/>
      <c r="B146" s="167"/>
      <c r="C146" s="168"/>
      <c r="D146" s="168"/>
      <c r="E146" s="168"/>
      <c r="F146" s="178"/>
      <c r="G146" s="167"/>
      <c r="H146" s="168"/>
      <c r="I146" s="166" t="s">
        <v>314</v>
      </c>
    </row>
    <row r="147" spans="1:11" ht="17.25" customHeight="1">
      <c r="A147" s="302" t="s">
        <v>237</v>
      </c>
      <c r="B147" s="303"/>
      <c r="C147" s="171">
        <v>978090</v>
      </c>
      <c r="D147" s="171">
        <v>63251</v>
      </c>
      <c r="E147" s="172">
        <f>C147+D147</f>
        <v>1041341</v>
      </c>
      <c r="F147" s="173"/>
      <c r="G147" s="174"/>
      <c r="H147" s="172"/>
      <c r="I147" s="175"/>
    </row>
    <row r="149" spans="1:11" ht="17.25" customHeight="1">
      <c r="A149" s="140" t="s">
        <v>315</v>
      </c>
      <c r="B149" s="142"/>
      <c r="E149" s="143" t="s">
        <v>316</v>
      </c>
      <c r="F149" s="142"/>
      <c r="G149" s="142"/>
      <c r="I149" s="144" t="s">
        <v>222</v>
      </c>
      <c r="J149" s="141"/>
      <c r="K149" s="141"/>
    </row>
    <row r="150" spans="1:11" ht="17.25" customHeight="1">
      <c r="A150" s="145"/>
      <c r="B150" s="146"/>
      <c r="C150" s="147"/>
      <c r="D150" s="147"/>
      <c r="E150" s="147"/>
      <c r="F150" s="148" t="s">
        <v>223</v>
      </c>
      <c r="G150" s="149"/>
      <c r="H150" s="150"/>
      <c r="I150" s="151"/>
    </row>
    <row r="151" spans="1:11" ht="17.25" customHeight="1">
      <c r="A151" s="304" t="s">
        <v>224</v>
      </c>
      <c r="B151" s="305"/>
      <c r="C151" s="152" t="s">
        <v>225</v>
      </c>
      <c r="D151" s="153" t="s">
        <v>226</v>
      </c>
      <c r="E151" s="153" t="s">
        <v>227</v>
      </c>
      <c r="F151" s="306" t="s">
        <v>228</v>
      </c>
      <c r="G151" s="307"/>
      <c r="H151" s="310" t="s">
        <v>229</v>
      </c>
      <c r="I151" s="154" t="s">
        <v>230</v>
      </c>
    </row>
    <row r="152" spans="1:11" ht="17.25" customHeight="1">
      <c r="A152" s="155"/>
      <c r="B152" s="156"/>
      <c r="C152" s="157"/>
      <c r="D152" s="157"/>
      <c r="E152" s="157"/>
      <c r="F152" s="308"/>
      <c r="G152" s="309"/>
      <c r="H152" s="311"/>
      <c r="I152" s="158"/>
    </row>
    <row r="153" spans="1:11" ht="17.25" customHeight="1">
      <c r="A153" s="159">
        <v>1</v>
      </c>
      <c r="B153" s="160" t="s">
        <v>317</v>
      </c>
      <c r="C153" s="161">
        <v>670081</v>
      </c>
      <c r="D153" s="161">
        <v>-30323</v>
      </c>
      <c r="E153" s="162">
        <f>C153+D153</f>
        <v>639758</v>
      </c>
      <c r="F153" s="176">
        <v>1</v>
      </c>
      <c r="G153" s="160" t="s">
        <v>318</v>
      </c>
      <c r="H153" s="161">
        <v>-30323</v>
      </c>
      <c r="I153" s="177" t="s">
        <v>319</v>
      </c>
    </row>
    <row r="154" spans="1:11" ht="17.25" customHeight="1">
      <c r="A154" s="179"/>
      <c r="C154" s="180"/>
      <c r="D154" s="180"/>
      <c r="E154" s="180"/>
      <c r="F154" s="181"/>
      <c r="H154" s="180"/>
      <c r="I154" s="177" t="s">
        <v>320</v>
      </c>
    </row>
    <row r="155" spans="1:11" ht="17.25" customHeight="1">
      <c r="A155" s="155"/>
      <c r="B155" s="167"/>
      <c r="C155" s="168"/>
      <c r="D155" s="168"/>
      <c r="E155" s="168"/>
      <c r="F155" s="178"/>
      <c r="G155" s="167"/>
      <c r="H155" s="168"/>
      <c r="I155" s="166" t="s">
        <v>321</v>
      </c>
    </row>
    <row r="156" spans="1:11" ht="17.25" customHeight="1">
      <c r="A156" s="159">
        <v>2</v>
      </c>
      <c r="B156" s="160" t="s">
        <v>322</v>
      </c>
      <c r="C156" s="161">
        <v>118591</v>
      </c>
      <c r="D156" s="161">
        <v>299</v>
      </c>
      <c r="E156" s="162">
        <f>C156+D156</f>
        <v>118890</v>
      </c>
      <c r="F156" s="176">
        <v>1</v>
      </c>
      <c r="G156" s="160" t="s">
        <v>323</v>
      </c>
      <c r="H156" s="161">
        <v>421</v>
      </c>
      <c r="I156" s="177" t="s">
        <v>324</v>
      </c>
    </row>
    <row r="157" spans="1:11" ht="17.25" customHeight="1">
      <c r="A157" s="179"/>
      <c r="C157" s="180"/>
      <c r="D157" s="180"/>
      <c r="E157" s="180"/>
      <c r="F157" s="178"/>
      <c r="G157" s="167"/>
      <c r="H157" s="168"/>
      <c r="I157" s="166" t="s">
        <v>325</v>
      </c>
    </row>
    <row r="158" spans="1:11" ht="17.25" customHeight="1">
      <c r="A158" s="155"/>
      <c r="B158" s="167"/>
      <c r="C158" s="168"/>
      <c r="D158" s="168"/>
      <c r="E158" s="168"/>
      <c r="F158" s="163">
        <v>2</v>
      </c>
      <c r="G158" s="164" t="s">
        <v>326</v>
      </c>
      <c r="H158" s="165">
        <v>-122</v>
      </c>
      <c r="I158" s="166" t="s">
        <v>327</v>
      </c>
    </row>
    <row r="159" spans="1:11" ht="17.25" customHeight="1">
      <c r="A159" s="159">
        <v>3</v>
      </c>
      <c r="B159" s="160" t="s">
        <v>328</v>
      </c>
      <c r="C159" s="161">
        <v>13136</v>
      </c>
      <c r="D159" s="161">
        <v>-1884</v>
      </c>
      <c r="E159" s="162">
        <f>C159+D159</f>
        <v>11252</v>
      </c>
      <c r="F159" s="176">
        <v>1</v>
      </c>
      <c r="G159" s="160" t="s">
        <v>329</v>
      </c>
      <c r="H159" s="161">
        <v>-1884</v>
      </c>
      <c r="I159" s="177" t="s">
        <v>330</v>
      </c>
    </row>
    <row r="160" spans="1:11" ht="17.25" customHeight="1">
      <c r="A160" s="155"/>
      <c r="B160" s="167"/>
      <c r="C160" s="168"/>
      <c r="D160" s="168"/>
      <c r="E160" s="168"/>
      <c r="F160" s="178"/>
      <c r="G160" s="167"/>
      <c r="H160" s="168"/>
      <c r="I160" s="166" t="s">
        <v>331</v>
      </c>
    </row>
    <row r="161" spans="1:9" ht="17.25" customHeight="1">
      <c r="A161" s="159">
        <v>5</v>
      </c>
      <c r="B161" s="160" t="s">
        <v>332</v>
      </c>
      <c r="C161" s="161">
        <v>116445</v>
      </c>
      <c r="D161" s="161">
        <v>50487</v>
      </c>
      <c r="E161" s="162">
        <f>C161+D161</f>
        <v>166932</v>
      </c>
      <c r="F161" s="163">
        <v>1</v>
      </c>
      <c r="G161" s="164" t="s">
        <v>333</v>
      </c>
      <c r="H161" s="165">
        <v>63569</v>
      </c>
      <c r="I161" s="166" t="s">
        <v>334</v>
      </c>
    </row>
    <row r="162" spans="1:9" ht="17.25" customHeight="1">
      <c r="A162" s="179"/>
      <c r="C162" s="180"/>
      <c r="D162" s="180"/>
      <c r="E162" s="180"/>
      <c r="F162" s="163">
        <v>2</v>
      </c>
      <c r="G162" s="164" t="s">
        <v>335</v>
      </c>
      <c r="H162" s="165">
        <v>-5300</v>
      </c>
      <c r="I162" s="166" t="s">
        <v>336</v>
      </c>
    </row>
    <row r="163" spans="1:9" ht="17.25" customHeight="1">
      <c r="A163" s="179"/>
      <c r="C163" s="180"/>
      <c r="D163" s="180"/>
      <c r="E163" s="180"/>
      <c r="F163" s="176">
        <v>3</v>
      </c>
      <c r="G163" s="160" t="s">
        <v>337</v>
      </c>
      <c r="H163" s="161">
        <v>-7782</v>
      </c>
      <c r="I163" s="177" t="s">
        <v>338</v>
      </c>
    </row>
    <row r="164" spans="1:9" ht="17.25" customHeight="1">
      <c r="A164" s="155"/>
      <c r="B164" s="167"/>
      <c r="C164" s="168"/>
      <c r="D164" s="168"/>
      <c r="E164" s="168"/>
      <c r="F164" s="178"/>
      <c r="G164" s="167"/>
      <c r="H164" s="168"/>
      <c r="I164" s="166" t="s">
        <v>339</v>
      </c>
    </row>
    <row r="165" spans="1:9" ht="17.25" customHeight="1">
      <c r="A165" s="159">
        <v>6</v>
      </c>
      <c r="B165" s="160" t="s">
        <v>340</v>
      </c>
      <c r="C165" s="161">
        <v>4390</v>
      </c>
      <c r="D165" s="161">
        <v>8748</v>
      </c>
      <c r="E165" s="162">
        <f>C165+D165</f>
        <v>13138</v>
      </c>
      <c r="F165" s="176">
        <v>1</v>
      </c>
      <c r="G165" s="160" t="s">
        <v>341</v>
      </c>
      <c r="H165" s="161">
        <v>4945</v>
      </c>
      <c r="I165" s="177" t="s">
        <v>342</v>
      </c>
    </row>
    <row r="166" spans="1:9" ht="17.25" customHeight="1">
      <c r="A166" s="179"/>
      <c r="C166" s="180"/>
      <c r="D166" s="180"/>
      <c r="E166" s="180"/>
      <c r="F166" s="181"/>
      <c r="H166" s="180"/>
      <c r="I166" s="177" t="s">
        <v>343</v>
      </c>
    </row>
    <row r="167" spans="1:9" ht="17.25" customHeight="1">
      <c r="A167" s="179"/>
      <c r="C167" s="180"/>
      <c r="D167" s="180"/>
      <c r="E167" s="180"/>
      <c r="F167" s="178"/>
      <c r="G167" s="167"/>
      <c r="H167" s="168"/>
      <c r="I167" s="166" t="s">
        <v>344</v>
      </c>
    </row>
    <row r="168" spans="1:9" ht="17.25" customHeight="1">
      <c r="A168" s="182"/>
      <c r="B168" s="183"/>
      <c r="C168" s="172"/>
      <c r="D168" s="172"/>
      <c r="E168" s="172"/>
      <c r="F168" s="184">
        <v>2</v>
      </c>
      <c r="G168" s="185" t="s">
        <v>345</v>
      </c>
      <c r="H168" s="171">
        <v>3998</v>
      </c>
      <c r="I168" s="186" t="s">
        <v>346</v>
      </c>
    </row>
    <row r="172" spans="1:9" ht="17.25" customHeight="1">
      <c r="A172" s="183"/>
      <c r="B172" s="183"/>
      <c r="C172" s="187"/>
      <c r="D172" s="187"/>
      <c r="E172" s="187"/>
      <c r="F172" s="183"/>
      <c r="G172" s="183"/>
      <c r="H172" s="187"/>
      <c r="I172" s="183"/>
    </row>
    <row r="173" spans="1:9" ht="17.25" customHeight="1">
      <c r="A173" s="179"/>
      <c r="C173" s="180"/>
      <c r="D173" s="180"/>
      <c r="E173" s="180"/>
      <c r="F173" s="181"/>
      <c r="H173" s="180"/>
      <c r="I173" s="177" t="s">
        <v>347</v>
      </c>
    </row>
    <row r="174" spans="1:9" ht="17.25" customHeight="1">
      <c r="A174" s="179"/>
      <c r="C174" s="180"/>
      <c r="D174" s="180"/>
      <c r="E174" s="180"/>
      <c r="F174" s="178"/>
      <c r="G174" s="167"/>
      <c r="H174" s="168"/>
      <c r="I174" s="166" t="s">
        <v>344</v>
      </c>
    </row>
    <row r="175" spans="1:9" ht="17.25" customHeight="1">
      <c r="A175" s="155"/>
      <c r="B175" s="167"/>
      <c r="C175" s="168"/>
      <c r="D175" s="168"/>
      <c r="E175" s="168"/>
      <c r="F175" s="163">
        <v>3</v>
      </c>
      <c r="G175" s="164" t="s">
        <v>348</v>
      </c>
      <c r="H175" s="165">
        <v>-195</v>
      </c>
      <c r="I175" s="166" t="s">
        <v>349</v>
      </c>
    </row>
    <row r="176" spans="1:9" ht="17.25" customHeight="1">
      <c r="A176" s="169">
        <v>7</v>
      </c>
      <c r="B176" s="164" t="s">
        <v>350</v>
      </c>
      <c r="C176" s="165">
        <v>0</v>
      </c>
      <c r="D176" s="165">
        <v>27037</v>
      </c>
      <c r="E176" s="170">
        <f>C176+D176</f>
        <v>27037</v>
      </c>
      <c r="F176" s="163">
        <v>1</v>
      </c>
      <c r="G176" s="164" t="s">
        <v>351</v>
      </c>
      <c r="H176" s="165">
        <v>27037</v>
      </c>
      <c r="I176" s="166" t="s">
        <v>352</v>
      </c>
    </row>
    <row r="177" spans="1:11" ht="17.25" customHeight="1">
      <c r="A177" s="302" t="s">
        <v>237</v>
      </c>
      <c r="B177" s="303"/>
      <c r="C177" s="171">
        <v>929243</v>
      </c>
      <c r="D177" s="171">
        <v>54364</v>
      </c>
      <c r="E177" s="172">
        <f>C177+D177</f>
        <v>983607</v>
      </c>
      <c r="F177" s="173"/>
      <c r="G177" s="174"/>
      <c r="H177" s="172"/>
      <c r="I177" s="175"/>
    </row>
    <row r="179" spans="1:11" ht="17.25" customHeight="1">
      <c r="A179" s="140" t="s">
        <v>353</v>
      </c>
      <c r="B179" s="142"/>
      <c r="E179" s="143" t="s">
        <v>354</v>
      </c>
      <c r="F179" s="142"/>
      <c r="G179" s="142"/>
      <c r="I179" s="144" t="s">
        <v>222</v>
      </c>
      <c r="J179" s="141"/>
      <c r="K179" s="141"/>
    </row>
    <row r="180" spans="1:11" ht="17.25" customHeight="1">
      <c r="A180" s="145"/>
      <c r="B180" s="146"/>
      <c r="C180" s="147"/>
      <c r="D180" s="147"/>
      <c r="E180" s="147"/>
      <c r="F180" s="148" t="s">
        <v>223</v>
      </c>
      <c r="G180" s="149"/>
      <c r="H180" s="150"/>
      <c r="I180" s="151"/>
    </row>
    <row r="181" spans="1:11" ht="17.25" customHeight="1">
      <c r="A181" s="304" t="s">
        <v>224</v>
      </c>
      <c r="B181" s="305"/>
      <c r="C181" s="152" t="s">
        <v>225</v>
      </c>
      <c r="D181" s="153" t="s">
        <v>226</v>
      </c>
      <c r="E181" s="153" t="s">
        <v>227</v>
      </c>
      <c r="F181" s="306" t="s">
        <v>228</v>
      </c>
      <c r="G181" s="307"/>
      <c r="H181" s="310" t="s">
        <v>229</v>
      </c>
      <c r="I181" s="154" t="s">
        <v>230</v>
      </c>
    </row>
    <row r="182" spans="1:11" ht="17.25" customHeight="1">
      <c r="A182" s="155"/>
      <c r="B182" s="156"/>
      <c r="C182" s="157"/>
      <c r="D182" s="157"/>
      <c r="E182" s="157"/>
      <c r="F182" s="308"/>
      <c r="G182" s="309"/>
      <c r="H182" s="311"/>
      <c r="I182" s="158"/>
    </row>
    <row r="183" spans="1:11" ht="17.25" customHeight="1">
      <c r="A183" s="159">
        <v>1</v>
      </c>
      <c r="B183" s="160" t="s">
        <v>355</v>
      </c>
      <c r="C183" s="161">
        <v>487736</v>
      </c>
      <c r="D183" s="161">
        <v>-27186</v>
      </c>
      <c r="E183" s="162">
        <f>C183+D183</f>
        <v>460550</v>
      </c>
      <c r="F183" s="176">
        <v>1</v>
      </c>
      <c r="G183" s="160" t="s">
        <v>308</v>
      </c>
      <c r="H183" s="161">
        <v>-7793</v>
      </c>
      <c r="I183" s="177" t="s">
        <v>356</v>
      </c>
    </row>
    <row r="184" spans="1:11" ht="17.25" customHeight="1">
      <c r="A184" s="179"/>
      <c r="C184" s="180"/>
      <c r="D184" s="180"/>
      <c r="E184" s="180"/>
      <c r="F184" s="181"/>
      <c r="H184" s="180"/>
      <c r="I184" s="177" t="s">
        <v>357</v>
      </c>
    </row>
    <row r="185" spans="1:11" ht="17.25" customHeight="1">
      <c r="A185" s="179"/>
      <c r="C185" s="180"/>
      <c r="D185" s="180"/>
      <c r="E185" s="180"/>
      <c r="F185" s="181"/>
      <c r="H185" s="180"/>
      <c r="I185" s="177" t="s">
        <v>358</v>
      </c>
    </row>
    <row r="186" spans="1:11" ht="17.25" customHeight="1">
      <c r="A186" s="179"/>
      <c r="C186" s="180"/>
      <c r="D186" s="180"/>
      <c r="E186" s="180"/>
      <c r="F186" s="178"/>
      <c r="G186" s="167"/>
      <c r="H186" s="168"/>
      <c r="I186" s="166" t="s">
        <v>359</v>
      </c>
    </row>
    <row r="187" spans="1:11" ht="17.25" customHeight="1">
      <c r="A187" s="179"/>
      <c r="C187" s="180"/>
      <c r="D187" s="180"/>
      <c r="E187" s="180"/>
      <c r="F187" s="176">
        <v>2</v>
      </c>
      <c r="G187" s="160" t="s">
        <v>312</v>
      </c>
      <c r="H187" s="161">
        <v>-19393</v>
      </c>
      <c r="I187" s="177" t="s">
        <v>360</v>
      </c>
    </row>
    <row r="188" spans="1:11" ht="17.25" customHeight="1">
      <c r="A188" s="155"/>
      <c r="B188" s="167"/>
      <c r="C188" s="168"/>
      <c r="D188" s="168"/>
      <c r="E188" s="168"/>
      <c r="F188" s="178"/>
      <c r="G188" s="167"/>
      <c r="H188" s="168"/>
      <c r="I188" s="166" t="s">
        <v>361</v>
      </c>
    </row>
    <row r="189" spans="1:11" ht="17.25" customHeight="1">
      <c r="A189" s="302" t="s">
        <v>237</v>
      </c>
      <c r="B189" s="303"/>
      <c r="C189" s="171">
        <v>487896</v>
      </c>
      <c r="D189" s="171">
        <v>-27186</v>
      </c>
      <c r="E189" s="172">
        <f>C189+D189</f>
        <v>460710</v>
      </c>
      <c r="F189" s="173"/>
      <c r="G189" s="174"/>
      <c r="H189" s="172"/>
      <c r="I189" s="175"/>
    </row>
    <row r="191" spans="1:11" ht="17.25" customHeight="1">
      <c r="A191" s="140" t="s">
        <v>353</v>
      </c>
      <c r="B191" s="142"/>
      <c r="E191" s="143" t="s">
        <v>362</v>
      </c>
      <c r="F191" s="142"/>
      <c r="G191" s="142"/>
      <c r="I191" s="144" t="s">
        <v>222</v>
      </c>
      <c r="J191" s="141"/>
      <c r="K191" s="141"/>
    </row>
    <row r="192" spans="1:11" ht="17.25" customHeight="1">
      <c r="A192" s="145"/>
      <c r="B192" s="146"/>
      <c r="C192" s="147"/>
      <c r="D192" s="147"/>
      <c r="E192" s="147"/>
      <c r="F192" s="148" t="s">
        <v>223</v>
      </c>
      <c r="G192" s="149"/>
      <c r="H192" s="150"/>
      <c r="I192" s="151"/>
    </row>
    <row r="193" spans="1:10" ht="17.25" customHeight="1">
      <c r="A193" s="304" t="s">
        <v>224</v>
      </c>
      <c r="B193" s="305"/>
      <c r="C193" s="152" t="s">
        <v>225</v>
      </c>
      <c r="D193" s="153" t="s">
        <v>226</v>
      </c>
      <c r="E193" s="153" t="s">
        <v>227</v>
      </c>
      <c r="F193" s="306" t="s">
        <v>228</v>
      </c>
      <c r="G193" s="307"/>
      <c r="H193" s="310" t="s">
        <v>229</v>
      </c>
      <c r="I193" s="154" t="s">
        <v>230</v>
      </c>
    </row>
    <row r="194" spans="1:10" ht="17.25" customHeight="1">
      <c r="A194" s="155"/>
      <c r="B194" s="156"/>
      <c r="C194" s="157"/>
      <c r="D194" s="157"/>
      <c r="E194" s="157"/>
      <c r="F194" s="308"/>
      <c r="G194" s="309"/>
      <c r="H194" s="311"/>
      <c r="I194" s="158"/>
    </row>
    <row r="195" spans="1:10" ht="17.25" customHeight="1">
      <c r="A195" s="159">
        <v>1</v>
      </c>
      <c r="B195" s="160" t="s">
        <v>363</v>
      </c>
      <c r="C195" s="161">
        <v>126395</v>
      </c>
      <c r="D195" s="161">
        <v>-3247</v>
      </c>
      <c r="E195" s="162">
        <f>C195+D195</f>
        <v>123148</v>
      </c>
      <c r="F195" s="163">
        <v>1</v>
      </c>
      <c r="G195" s="164" t="s">
        <v>318</v>
      </c>
      <c r="H195" s="165">
        <v>-500</v>
      </c>
      <c r="I195" s="166" t="s">
        <v>364</v>
      </c>
    </row>
    <row r="196" spans="1:10" ht="17.25" customHeight="1">
      <c r="A196" s="179"/>
      <c r="C196" s="180"/>
      <c r="D196" s="180"/>
      <c r="E196" s="180"/>
      <c r="F196" s="163">
        <v>2</v>
      </c>
      <c r="G196" s="164" t="s">
        <v>365</v>
      </c>
      <c r="H196" s="165">
        <v>-2746</v>
      </c>
      <c r="I196" s="166" t="s">
        <v>366</v>
      </c>
    </row>
    <row r="197" spans="1:10" ht="17.25" customHeight="1">
      <c r="A197" s="155"/>
      <c r="B197" s="167"/>
      <c r="C197" s="168"/>
      <c r="D197" s="168"/>
      <c r="E197" s="168"/>
      <c r="F197" s="163">
        <v>3</v>
      </c>
      <c r="G197" s="164" t="s">
        <v>367</v>
      </c>
      <c r="H197" s="165">
        <v>-1</v>
      </c>
      <c r="I197" s="166" t="s">
        <v>368</v>
      </c>
    </row>
    <row r="198" spans="1:10" ht="17.25" customHeight="1">
      <c r="A198" s="159">
        <v>2</v>
      </c>
      <c r="B198" s="160" t="s">
        <v>369</v>
      </c>
      <c r="C198" s="161">
        <v>203060</v>
      </c>
      <c r="D198" s="161">
        <v>-2010</v>
      </c>
      <c r="E198" s="162">
        <f>C198+D198</f>
        <v>201050</v>
      </c>
      <c r="F198" s="163">
        <v>1</v>
      </c>
      <c r="G198" s="164" t="s">
        <v>323</v>
      </c>
      <c r="H198" s="165">
        <v>138</v>
      </c>
      <c r="I198" s="166" t="s">
        <v>370</v>
      </c>
    </row>
    <row r="199" spans="1:10" ht="17.25" customHeight="1">
      <c r="A199" s="179"/>
      <c r="C199" s="180"/>
      <c r="D199" s="180"/>
      <c r="E199" s="180"/>
      <c r="F199" s="176">
        <v>2</v>
      </c>
      <c r="G199" s="160" t="s">
        <v>326</v>
      </c>
      <c r="H199" s="161">
        <v>-2148</v>
      </c>
      <c r="I199" s="177" t="s">
        <v>371</v>
      </c>
    </row>
    <row r="200" spans="1:10" ht="17.25" customHeight="1">
      <c r="A200" s="179"/>
      <c r="C200" s="180"/>
      <c r="D200" s="180"/>
      <c r="E200" s="180"/>
      <c r="F200" s="181"/>
      <c r="H200" s="180"/>
      <c r="I200" s="177" t="s">
        <v>372</v>
      </c>
    </row>
    <row r="201" spans="1:10" ht="17.25" customHeight="1">
      <c r="A201" s="179"/>
      <c r="C201" s="180"/>
      <c r="D201" s="180"/>
      <c r="E201" s="180"/>
      <c r="F201" s="181"/>
      <c r="H201" s="180"/>
      <c r="I201" s="177" t="s">
        <v>373</v>
      </c>
    </row>
    <row r="202" spans="1:10" ht="17.25" customHeight="1">
      <c r="A202" s="182"/>
      <c r="B202" s="183"/>
      <c r="C202" s="172"/>
      <c r="D202" s="172"/>
      <c r="E202" s="172"/>
      <c r="F202" s="173"/>
      <c r="G202" s="183"/>
      <c r="H202" s="172"/>
      <c r="I202" s="186" t="s">
        <v>374</v>
      </c>
    </row>
    <row r="204" spans="1:10" ht="17.25" customHeight="1">
      <c r="A204" s="137" t="s">
        <v>375</v>
      </c>
      <c r="B204" s="138"/>
      <c r="C204" s="138"/>
      <c r="D204" s="138"/>
      <c r="E204" s="138"/>
      <c r="F204" s="138"/>
      <c r="G204" s="138"/>
      <c r="H204" s="138"/>
      <c r="I204" s="138"/>
      <c r="J204" s="139"/>
    </row>
    <row r="205" spans="1:10" ht="17.25" customHeight="1">
      <c r="A205" s="137" t="s">
        <v>376</v>
      </c>
      <c r="B205" s="138"/>
      <c r="C205" s="138"/>
      <c r="D205" s="138"/>
      <c r="E205" s="138"/>
      <c r="F205" s="138"/>
      <c r="G205" s="138"/>
      <c r="H205" s="138"/>
      <c r="I205" s="138"/>
      <c r="J205" s="139"/>
    </row>
    <row r="206" spans="1:10" ht="17.25" customHeight="1">
      <c r="A206" s="140" t="s">
        <v>377</v>
      </c>
      <c r="E206" s="141" t="s">
        <v>378</v>
      </c>
      <c r="I206" s="144" t="s">
        <v>222</v>
      </c>
    </row>
    <row r="207" spans="1:10" ht="17.25" customHeight="1">
      <c r="A207" s="145"/>
      <c r="B207" s="146"/>
      <c r="C207" s="147"/>
      <c r="D207" s="147"/>
      <c r="E207" s="147"/>
      <c r="F207" s="148" t="s">
        <v>223</v>
      </c>
      <c r="G207" s="149"/>
      <c r="H207" s="150"/>
      <c r="I207" s="151"/>
    </row>
    <row r="208" spans="1:10" ht="17.25" customHeight="1">
      <c r="A208" s="304" t="s">
        <v>224</v>
      </c>
      <c r="B208" s="305"/>
      <c r="C208" s="152" t="s">
        <v>225</v>
      </c>
      <c r="D208" s="153" t="s">
        <v>226</v>
      </c>
      <c r="E208" s="153" t="s">
        <v>227</v>
      </c>
      <c r="F208" s="306" t="s">
        <v>228</v>
      </c>
      <c r="G208" s="307"/>
      <c r="H208" s="310" t="s">
        <v>229</v>
      </c>
      <c r="I208" s="154" t="s">
        <v>230</v>
      </c>
    </row>
    <row r="209" spans="1:9" ht="17.25" customHeight="1">
      <c r="A209" s="155"/>
      <c r="B209" s="156"/>
      <c r="C209" s="157"/>
      <c r="D209" s="157"/>
      <c r="E209" s="157"/>
      <c r="F209" s="308"/>
      <c r="G209" s="309"/>
      <c r="H209" s="311"/>
      <c r="I209" s="158"/>
    </row>
    <row r="210" spans="1:9" ht="17.25" customHeight="1">
      <c r="A210" s="179"/>
      <c r="C210" s="180"/>
      <c r="D210" s="180"/>
      <c r="E210" s="180"/>
      <c r="F210" s="181"/>
      <c r="H210" s="180"/>
      <c r="I210" s="177" t="s">
        <v>379</v>
      </c>
    </row>
    <row r="211" spans="1:9" ht="17.25" customHeight="1">
      <c r="A211" s="155"/>
      <c r="B211" s="167"/>
      <c r="C211" s="168"/>
      <c r="D211" s="168"/>
      <c r="E211" s="168"/>
      <c r="F211" s="178"/>
      <c r="G211" s="167"/>
      <c r="H211" s="168"/>
      <c r="I211" s="166" t="s">
        <v>380</v>
      </c>
    </row>
    <row r="212" spans="1:9" ht="17.25" customHeight="1">
      <c r="A212" s="159">
        <v>3</v>
      </c>
      <c r="B212" s="160" t="s">
        <v>381</v>
      </c>
      <c r="C212" s="161">
        <v>8504</v>
      </c>
      <c r="D212" s="161">
        <v>-2145</v>
      </c>
      <c r="E212" s="162">
        <f>C212+D212</f>
        <v>6359</v>
      </c>
      <c r="F212" s="176">
        <v>1</v>
      </c>
      <c r="G212" s="160" t="s">
        <v>329</v>
      </c>
      <c r="H212" s="161">
        <v>-260</v>
      </c>
      <c r="I212" s="177" t="s">
        <v>382</v>
      </c>
    </row>
    <row r="213" spans="1:9" ht="17.25" customHeight="1">
      <c r="A213" s="179"/>
      <c r="C213" s="180"/>
      <c r="D213" s="180"/>
      <c r="E213" s="180"/>
      <c r="F213" s="178"/>
      <c r="G213" s="167"/>
      <c r="H213" s="168"/>
      <c r="I213" s="166" t="s">
        <v>383</v>
      </c>
    </row>
    <row r="214" spans="1:9" ht="17.25" customHeight="1">
      <c r="A214" s="155"/>
      <c r="B214" s="167"/>
      <c r="C214" s="168"/>
      <c r="D214" s="168"/>
      <c r="E214" s="168"/>
      <c r="F214" s="163">
        <v>2</v>
      </c>
      <c r="G214" s="164" t="s">
        <v>384</v>
      </c>
      <c r="H214" s="165">
        <v>-1885</v>
      </c>
      <c r="I214" s="166" t="s">
        <v>385</v>
      </c>
    </row>
    <row r="215" spans="1:9" ht="17.25" customHeight="1">
      <c r="A215" s="159">
        <v>5</v>
      </c>
      <c r="B215" s="160" t="s">
        <v>386</v>
      </c>
      <c r="C215" s="161">
        <v>767988</v>
      </c>
      <c r="D215" s="161">
        <v>-3539</v>
      </c>
      <c r="E215" s="162">
        <f>C215+D215</f>
        <v>764449</v>
      </c>
      <c r="F215" s="176">
        <v>1</v>
      </c>
      <c r="G215" s="160" t="s">
        <v>387</v>
      </c>
      <c r="H215" s="161">
        <v>247</v>
      </c>
      <c r="I215" s="177" t="s">
        <v>388</v>
      </c>
    </row>
    <row r="216" spans="1:9" ht="17.25" customHeight="1">
      <c r="A216" s="179"/>
      <c r="C216" s="180"/>
      <c r="D216" s="180"/>
      <c r="E216" s="180"/>
      <c r="F216" s="181"/>
      <c r="H216" s="180"/>
      <c r="I216" s="177" t="s">
        <v>389</v>
      </c>
    </row>
    <row r="217" spans="1:9" ht="17.25" customHeight="1">
      <c r="A217" s="179"/>
      <c r="C217" s="180"/>
      <c r="D217" s="180"/>
      <c r="E217" s="180"/>
      <c r="F217" s="181"/>
      <c r="H217" s="180"/>
      <c r="I217" s="177" t="s">
        <v>390</v>
      </c>
    </row>
    <row r="218" spans="1:9" ht="17.25" customHeight="1">
      <c r="A218" s="179"/>
      <c r="C218" s="180"/>
      <c r="D218" s="180"/>
      <c r="E218" s="180"/>
      <c r="F218" s="181"/>
      <c r="H218" s="180"/>
      <c r="I218" s="177" t="s">
        <v>391</v>
      </c>
    </row>
    <row r="219" spans="1:9" ht="17.25" customHeight="1">
      <c r="A219" s="179"/>
      <c r="C219" s="180"/>
      <c r="D219" s="180"/>
      <c r="E219" s="180"/>
      <c r="F219" s="178"/>
      <c r="G219" s="167"/>
      <c r="H219" s="168"/>
      <c r="I219" s="166" t="s">
        <v>392</v>
      </c>
    </row>
    <row r="220" spans="1:9" ht="17.25" customHeight="1">
      <c r="A220" s="179"/>
      <c r="C220" s="180"/>
      <c r="D220" s="180"/>
      <c r="E220" s="180"/>
      <c r="F220" s="176">
        <v>2</v>
      </c>
      <c r="G220" s="160" t="s">
        <v>393</v>
      </c>
      <c r="H220" s="161">
        <v>-36</v>
      </c>
      <c r="I220" s="177" t="s">
        <v>394</v>
      </c>
    </row>
    <row r="221" spans="1:9" ht="17.25" customHeight="1">
      <c r="A221" s="179"/>
      <c r="C221" s="180"/>
      <c r="D221" s="180"/>
      <c r="E221" s="180"/>
      <c r="F221" s="181"/>
      <c r="H221" s="180"/>
      <c r="I221" s="177" t="s">
        <v>395</v>
      </c>
    </row>
    <row r="222" spans="1:9" ht="17.25" customHeight="1">
      <c r="A222" s="179"/>
      <c r="C222" s="180"/>
      <c r="D222" s="180"/>
      <c r="E222" s="180"/>
      <c r="F222" s="178"/>
      <c r="G222" s="167"/>
      <c r="H222" s="168"/>
      <c r="I222" s="166" t="s">
        <v>396</v>
      </c>
    </row>
    <row r="223" spans="1:9" ht="17.25" customHeight="1">
      <c r="A223" s="155"/>
      <c r="B223" s="167"/>
      <c r="C223" s="168"/>
      <c r="D223" s="168"/>
      <c r="E223" s="168"/>
      <c r="F223" s="163">
        <v>3</v>
      </c>
      <c r="G223" s="164" t="s">
        <v>397</v>
      </c>
      <c r="H223" s="165">
        <v>-3750</v>
      </c>
      <c r="I223" s="166" t="s">
        <v>398</v>
      </c>
    </row>
    <row r="224" spans="1:9" ht="17.25" customHeight="1">
      <c r="A224" s="159">
        <v>6</v>
      </c>
      <c r="B224" s="160" t="s">
        <v>399</v>
      </c>
      <c r="C224" s="161">
        <v>34388</v>
      </c>
      <c r="D224" s="161">
        <v>-11343</v>
      </c>
      <c r="E224" s="162">
        <f>C224+D224</f>
        <v>23045</v>
      </c>
      <c r="F224" s="176">
        <v>1</v>
      </c>
      <c r="G224" s="160" t="s">
        <v>400</v>
      </c>
      <c r="H224" s="161">
        <v>-11343</v>
      </c>
      <c r="I224" s="177" t="s">
        <v>401</v>
      </c>
    </row>
    <row r="225" spans="1:9" ht="17.25" customHeight="1">
      <c r="A225" s="155"/>
      <c r="B225" s="167"/>
      <c r="C225" s="168"/>
      <c r="D225" s="168"/>
      <c r="E225" s="168"/>
      <c r="F225" s="178"/>
      <c r="G225" s="167"/>
      <c r="H225" s="168"/>
      <c r="I225" s="166" t="s">
        <v>402</v>
      </c>
    </row>
    <row r="226" spans="1:9" ht="17.25" customHeight="1">
      <c r="A226" s="159">
        <v>7</v>
      </c>
      <c r="B226" s="160" t="s">
        <v>403</v>
      </c>
      <c r="C226" s="161">
        <v>11420</v>
      </c>
      <c r="D226" s="161">
        <v>-6628</v>
      </c>
      <c r="E226" s="162">
        <f>C226+D226</f>
        <v>4792</v>
      </c>
      <c r="F226" s="163">
        <v>1</v>
      </c>
      <c r="G226" s="164" t="s">
        <v>404</v>
      </c>
      <c r="H226" s="165">
        <v>-75</v>
      </c>
      <c r="I226" s="166" t="s">
        <v>405</v>
      </c>
    </row>
    <row r="227" spans="1:9" ht="17.25" customHeight="1">
      <c r="A227" s="179"/>
      <c r="C227" s="180"/>
      <c r="D227" s="180"/>
      <c r="E227" s="180"/>
      <c r="F227" s="176">
        <v>2</v>
      </c>
      <c r="G227" s="160" t="s">
        <v>337</v>
      </c>
      <c r="H227" s="161">
        <v>-6553</v>
      </c>
      <c r="I227" s="177" t="s">
        <v>406</v>
      </c>
    </row>
    <row r="228" spans="1:9" ht="17.25" customHeight="1">
      <c r="A228" s="179"/>
      <c r="C228" s="180"/>
      <c r="D228" s="180"/>
      <c r="E228" s="180"/>
      <c r="F228" s="181"/>
      <c r="H228" s="180"/>
      <c r="I228" s="177" t="s">
        <v>407</v>
      </c>
    </row>
    <row r="229" spans="1:9" ht="17.25" customHeight="1">
      <c r="A229" s="179"/>
      <c r="C229" s="180"/>
      <c r="D229" s="180"/>
      <c r="E229" s="180"/>
      <c r="F229" s="181"/>
      <c r="H229" s="180"/>
      <c r="I229" s="177" t="s">
        <v>408</v>
      </c>
    </row>
    <row r="230" spans="1:9" ht="17.25" customHeight="1">
      <c r="A230" s="179"/>
      <c r="C230" s="180"/>
      <c r="D230" s="180"/>
      <c r="E230" s="180"/>
      <c r="F230" s="181"/>
      <c r="H230" s="180"/>
      <c r="I230" s="177" t="s">
        <v>409</v>
      </c>
    </row>
    <row r="231" spans="1:9" ht="17.25" customHeight="1">
      <c r="A231" s="179"/>
      <c r="C231" s="180"/>
      <c r="D231" s="180"/>
      <c r="E231" s="180"/>
      <c r="F231" s="181"/>
      <c r="H231" s="180"/>
      <c r="I231" s="177" t="s">
        <v>410</v>
      </c>
    </row>
    <row r="232" spans="1:9" ht="17.25" customHeight="1">
      <c r="A232" s="155"/>
      <c r="B232" s="167"/>
      <c r="C232" s="168"/>
      <c r="D232" s="168"/>
      <c r="E232" s="168"/>
      <c r="F232" s="178"/>
      <c r="G232" s="167"/>
      <c r="H232" s="168"/>
      <c r="I232" s="166" t="s">
        <v>411</v>
      </c>
    </row>
    <row r="233" spans="1:9" ht="17.25" customHeight="1">
      <c r="A233" s="159">
        <v>9</v>
      </c>
      <c r="B233" s="160" t="s">
        <v>412</v>
      </c>
      <c r="C233" s="161">
        <v>69457</v>
      </c>
      <c r="D233" s="161">
        <v>-1156</v>
      </c>
      <c r="E233" s="162">
        <f>C233+D233</f>
        <v>68301</v>
      </c>
      <c r="F233" s="176">
        <v>1</v>
      </c>
      <c r="G233" s="160" t="s">
        <v>341</v>
      </c>
      <c r="H233" s="161">
        <v>-211</v>
      </c>
      <c r="I233" s="177" t="s">
        <v>413</v>
      </c>
    </row>
    <row r="234" spans="1:9" ht="17.25" customHeight="1">
      <c r="A234" s="179"/>
      <c r="C234" s="180"/>
      <c r="D234" s="180"/>
      <c r="E234" s="180"/>
      <c r="F234" s="181"/>
      <c r="H234" s="180"/>
      <c r="I234" s="177" t="s">
        <v>414</v>
      </c>
    </row>
    <row r="235" spans="1:9" ht="17.25" customHeight="1">
      <c r="A235" s="179"/>
      <c r="C235" s="180"/>
      <c r="D235" s="180"/>
      <c r="E235" s="180"/>
      <c r="F235" s="181"/>
      <c r="H235" s="180"/>
      <c r="I235" s="177" t="s">
        <v>415</v>
      </c>
    </row>
    <row r="236" spans="1:9" ht="17.25" customHeight="1">
      <c r="A236" s="182"/>
      <c r="B236" s="183"/>
      <c r="C236" s="172"/>
      <c r="D236" s="172"/>
      <c r="E236" s="172"/>
      <c r="F236" s="173"/>
      <c r="G236" s="183"/>
      <c r="H236" s="172"/>
      <c r="I236" s="186" t="s">
        <v>416</v>
      </c>
    </row>
    <row r="240" spans="1:9" ht="17.25" customHeight="1">
      <c r="A240" s="183"/>
      <c r="B240" s="183"/>
      <c r="C240" s="187"/>
      <c r="D240" s="187"/>
      <c r="E240" s="187"/>
      <c r="F240" s="183"/>
      <c r="G240" s="183"/>
      <c r="H240" s="187"/>
      <c r="I240" s="183"/>
    </row>
    <row r="241" spans="1:11" ht="17.25" customHeight="1">
      <c r="A241" s="179"/>
      <c r="C241" s="180"/>
      <c r="D241" s="180"/>
      <c r="E241" s="180"/>
      <c r="F241" s="176">
        <v>2</v>
      </c>
      <c r="G241" s="160" t="s">
        <v>345</v>
      </c>
      <c r="H241" s="161">
        <v>-719</v>
      </c>
      <c r="I241" s="177" t="s">
        <v>417</v>
      </c>
    </row>
    <row r="242" spans="1:11" ht="17.25" customHeight="1">
      <c r="A242" s="179"/>
      <c r="C242" s="180"/>
      <c r="D242" s="180"/>
      <c r="E242" s="180"/>
      <c r="F242" s="181"/>
      <c r="H242" s="180"/>
      <c r="I242" s="177" t="s">
        <v>418</v>
      </c>
    </row>
    <row r="243" spans="1:11" ht="17.25" customHeight="1">
      <c r="A243" s="179"/>
      <c r="C243" s="180"/>
      <c r="D243" s="180"/>
      <c r="E243" s="180"/>
      <c r="F243" s="181"/>
      <c r="H243" s="180"/>
      <c r="I243" s="177" t="s">
        <v>419</v>
      </c>
    </row>
    <row r="244" spans="1:11" ht="17.25" customHeight="1">
      <c r="A244" s="179"/>
      <c r="C244" s="180"/>
      <c r="D244" s="180"/>
      <c r="E244" s="180"/>
      <c r="F244" s="181"/>
      <c r="H244" s="180"/>
      <c r="I244" s="177" t="s">
        <v>420</v>
      </c>
    </row>
    <row r="245" spans="1:11" ht="17.25" customHeight="1">
      <c r="A245" s="179"/>
      <c r="C245" s="180"/>
      <c r="D245" s="180"/>
      <c r="E245" s="180"/>
      <c r="F245" s="181"/>
      <c r="H245" s="180"/>
      <c r="I245" s="177" t="s">
        <v>421</v>
      </c>
    </row>
    <row r="246" spans="1:11" ht="17.25" customHeight="1">
      <c r="A246" s="179"/>
      <c r="C246" s="180"/>
      <c r="D246" s="180"/>
      <c r="E246" s="180"/>
      <c r="F246" s="181"/>
      <c r="H246" s="180"/>
      <c r="I246" s="177" t="s">
        <v>422</v>
      </c>
    </row>
    <row r="247" spans="1:11" ht="17.25" customHeight="1">
      <c r="A247" s="179"/>
      <c r="C247" s="180"/>
      <c r="D247" s="180"/>
      <c r="E247" s="180"/>
      <c r="F247" s="178"/>
      <c r="G247" s="167"/>
      <c r="H247" s="168"/>
      <c r="I247" s="166" t="s">
        <v>423</v>
      </c>
    </row>
    <row r="248" spans="1:11" ht="17.25" customHeight="1">
      <c r="A248" s="179"/>
      <c r="C248" s="180"/>
      <c r="D248" s="180"/>
      <c r="E248" s="180"/>
      <c r="F248" s="176">
        <v>3</v>
      </c>
      <c r="G248" s="160" t="s">
        <v>348</v>
      </c>
      <c r="H248" s="161">
        <v>-68</v>
      </c>
      <c r="I248" s="177" t="s">
        <v>424</v>
      </c>
    </row>
    <row r="249" spans="1:11" ht="17.25" customHeight="1">
      <c r="A249" s="179"/>
      <c r="C249" s="180"/>
      <c r="D249" s="180"/>
      <c r="E249" s="180"/>
      <c r="F249" s="178"/>
      <c r="G249" s="167"/>
      <c r="H249" s="168"/>
      <c r="I249" s="166" t="s">
        <v>425</v>
      </c>
    </row>
    <row r="250" spans="1:11" ht="17.25" customHeight="1">
      <c r="A250" s="155"/>
      <c r="B250" s="167"/>
      <c r="C250" s="168"/>
      <c r="D250" s="168"/>
      <c r="E250" s="168"/>
      <c r="F250" s="163">
        <v>4</v>
      </c>
      <c r="G250" s="164" t="s">
        <v>426</v>
      </c>
      <c r="H250" s="165">
        <v>-158</v>
      </c>
      <c r="I250" s="166" t="s">
        <v>427</v>
      </c>
    </row>
    <row r="251" spans="1:11" ht="17.25" customHeight="1">
      <c r="A251" s="302" t="s">
        <v>237</v>
      </c>
      <c r="B251" s="303"/>
      <c r="C251" s="171">
        <v>1228504</v>
      </c>
      <c r="D251" s="171">
        <v>-30068</v>
      </c>
      <c r="E251" s="172">
        <f>C251+D251</f>
        <v>1198436</v>
      </c>
      <c r="F251" s="173"/>
      <c r="G251" s="174"/>
      <c r="H251" s="172"/>
      <c r="I251" s="175"/>
    </row>
    <row r="253" spans="1:11" ht="17.25" customHeight="1">
      <c r="A253" s="140" t="s">
        <v>353</v>
      </c>
      <c r="B253" s="142"/>
      <c r="E253" s="143" t="s">
        <v>428</v>
      </c>
      <c r="F253" s="142"/>
      <c r="G253" s="142"/>
      <c r="I253" s="144" t="s">
        <v>222</v>
      </c>
      <c r="J253" s="141"/>
      <c r="K253" s="141"/>
    </row>
    <row r="254" spans="1:11" ht="17.25" customHeight="1">
      <c r="A254" s="145"/>
      <c r="B254" s="146"/>
      <c r="C254" s="147"/>
      <c r="D254" s="147"/>
      <c r="E254" s="147"/>
      <c r="F254" s="148" t="s">
        <v>223</v>
      </c>
      <c r="G254" s="149"/>
      <c r="H254" s="150"/>
      <c r="I254" s="151"/>
    </row>
    <row r="255" spans="1:11" ht="17.25" customHeight="1">
      <c r="A255" s="304" t="s">
        <v>224</v>
      </c>
      <c r="B255" s="305"/>
      <c r="C255" s="152" t="s">
        <v>225</v>
      </c>
      <c r="D255" s="153" t="s">
        <v>226</v>
      </c>
      <c r="E255" s="153" t="s">
        <v>227</v>
      </c>
      <c r="F255" s="306" t="s">
        <v>228</v>
      </c>
      <c r="G255" s="307"/>
      <c r="H255" s="310" t="s">
        <v>229</v>
      </c>
      <c r="I255" s="154" t="s">
        <v>230</v>
      </c>
    </row>
    <row r="256" spans="1:11" ht="17.25" customHeight="1">
      <c r="A256" s="155"/>
      <c r="B256" s="156"/>
      <c r="C256" s="157"/>
      <c r="D256" s="157"/>
      <c r="E256" s="157"/>
      <c r="F256" s="308"/>
      <c r="G256" s="309"/>
      <c r="H256" s="311"/>
      <c r="I256" s="158"/>
    </row>
    <row r="257" spans="1:11" ht="17.25" customHeight="1">
      <c r="A257" s="159">
        <v>1</v>
      </c>
      <c r="B257" s="160" t="s">
        <v>429</v>
      </c>
      <c r="C257" s="161">
        <v>109688</v>
      </c>
      <c r="D257" s="161">
        <v>-5394</v>
      </c>
      <c r="E257" s="162">
        <f>C257+D257</f>
        <v>104294</v>
      </c>
      <c r="F257" s="163">
        <v>4</v>
      </c>
      <c r="G257" s="164" t="s">
        <v>430</v>
      </c>
      <c r="H257" s="165">
        <v>-3715</v>
      </c>
      <c r="I257" s="166" t="s">
        <v>431</v>
      </c>
    </row>
    <row r="258" spans="1:11" ht="17.25" customHeight="1">
      <c r="A258" s="155"/>
      <c r="B258" s="167"/>
      <c r="C258" s="168"/>
      <c r="D258" s="168"/>
      <c r="E258" s="168"/>
      <c r="F258" s="163">
        <v>5</v>
      </c>
      <c r="G258" s="164" t="s">
        <v>432</v>
      </c>
      <c r="H258" s="165">
        <v>-1679</v>
      </c>
      <c r="I258" s="166" t="s">
        <v>433</v>
      </c>
    </row>
    <row r="259" spans="1:11" ht="17.25" customHeight="1">
      <c r="A259" s="159">
        <v>4</v>
      </c>
      <c r="B259" s="160" t="s">
        <v>434</v>
      </c>
      <c r="C259" s="161">
        <v>4580</v>
      </c>
      <c r="D259" s="161">
        <v>0</v>
      </c>
      <c r="E259" s="162">
        <f>C259+D259</f>
        <v>4580</v>
      </c>
      <c r="F259" s="176">
        <v>1</v>
      </c>
      <c r="G259" s="160" t="s">
        <v>435</v>
      </c>
      <c r="H259" s="161">
        <v>0</v>
      </c>
      <c r="I259" s="177" t="s">
        <v>436</v>
      </c>
    </row>
    <row r="260" spans="1:11" ht="17.25" customHeight="1">
      <c r="A260" s="155"/>
      <c r="B260" s="167"/>
      <c r="C260" s="168"/>
      <c r="D260" s="168"/>
      <c r="E260" s="168"/>
      <c r="F260" s="178"/>
      <c r="G260" s="167"/>
      <c r="H260" s="168"/>
      <c r="I260" s="166" t="s">
        <v>437</v>
      </c>
    </row>
    <row r="261" spans="1:11" ht="17.25" customHeight="1">
      <c r="A261" s="302" t="s">
        <v>237</v>
      </c>
      <c r="B261" s="303"/>
      <c r="C261" s="171">
        <v>117636</v>
      </c>
      <c r="D261" s="171">
        <v>-5394</v>
      </c>
      <c r="E261" s="172">
        <f>C261+D261</f>
        <v>112242</v>
      </c>
      <c r="F261" s="173"/>
      <c r="G261" s="174"/>
      <c r="H261" s="172"/>
      <c r="I261" s="175"/>
    </row>
    <row r="263" spans="1:11" ht="17.25" customHeight="1">
      <c r="A263" s="140" t="s">
        <v>438</v>
      </c>
      <c r="B263" s="142"/>
      <c r="E263" s="143" t="s">
        <v>439</v>
      </c>
      <c r="F263" s="142"/>
      <c r="G263" s="142"/>
      <c r="I263" s="144" t="s">
        <v>222</v>
      </c>
      <c r="J263" s="141"/>
      <c r="K263" s="141"/>
    </row>
    <row r="264" spans="1:11" ht="17.25" customHeight="1">
      <c r="A264" s="145"/>
      <c r="B264" s="146"/>
      <c r="C264" s="147"/>
      <c r="D264" s="147"/>
      <c r="E264" s="147"/>
      <c r="F264" s="148" t="s">
        <v>223</v>
      </c>
      <c r="G264" s="149"/>
      <c r="H264" s="150"/>
      <c r="I264" s="151"/>
    </row>
    <row r="265" spans="1:11" ht="17.25" customHeight="1">
      <c r="A265" s="304" t="s">
        <v>224</v>
      </c>
      <c r="B265" s="305"/>
      <c r="C265" s="152" t="s">
        <v>225</v>
      </c>
      <c r="D265" s="153" t="s">
        <v>226</v>
      </c>
      <c r="E265" s="153" t="s">
        <v>227</v>
      </c>
      <c r="F265" s="306" t="s">
        <v>228</v>
      </c>
      <c r="G265" s="307"/>
      <c r="H265" s="310" t="s">
        <v>229</v>
      </c>
      <c r="I265" s="154" t="s">
        <v>230</v>
      </c>
    </row>
    <row r="266" spans="1:11" ht="17.25" customHeight="1">
      <c r="A266" s="155"/>
      <c r="B266" s="156"/>
      <c r="C266" s="157"/>
      <c r="D266" s="157"/>
      <c r="E266" s="157"/>
      <c r="F266" s="308"/>
      <c r="G266" s="309"/>
      <c r="H266" s="311"/>
      <c r="I266" s="158"/>
    </row>
    <row r="267" spans="1:11" ht="17.25" customHeight="1">
      <c r="A267" s="159">
        <v>2</v>
      </c>
      <c r="B267" s="160" t="s">
        <v>440</v>
      </c>
      <c r="C267" s="161">
        <v>37006</v>
      </c>
      <c r="D267" s="161">
        <v>4273</v>
      </c>
      <c r="E267" s="162">
        <f>C267+D267</f>
        <v>41279</v>
      </c>
      <c r="F267" s="176">
        <v>1</v>
      </c>
      <c r="G267" s="160" t="s">
        <v>440</v>
      </c>
      <c r="H267" s="161">
        <v>4273</v>
      </c>
      <c r="I267" s="177" t="s">
        <v>441</v>
      </c>
    </row>
    <row r="268" spans="1:11" ht="17.25" customHeight="1">
      <c r="A268" s="179"/>
      <c r="C268" s="180"/>
      <c r="D268" s="180"/>
      <c r="E268" s="180"/>
      <c r="F268" s="181"/>
      <c r="H268" s="180"/>
      <c r="I268" s="177" t="s">
        <v>442</v>
      </c>
    </row>
    <row r="269" spans="1:11" ht="17.25" customHeight="1">
      <c r="A269" s="179"/>
      <c r="C269" s="180"/>
      <c r="D269" s="180"/>
      <c r="E269" s="180"/>
      <c r="F269" s="181"/>
      <c r="H269" s="180"/>
      <c r="I269" s="177" t="s">
        <v>443</v>
      </c>
    </row>
    <row r="270" spans="1:11" ht="17.25" customHeight="1">
      <c r="A270" s="182"/>
      <c r="B270" s="183"/>
      <c r="C270" s="172"/>
      <c r="D270" s="172"/>
      <c r="E270" s="172"/>
      <c r="F270" s="173"/>
      <c r="G270" s="183"/>
      <c r="H270" s="172"/>
      <c r="I270" s="186" t="s">
        <v>444</v>
      </c>
    </row>
    <row r="272" spans="1:11" ht="17.25" customHeight="1">
      <c r="A272" s="137" t="s">
        <v>445</v>
      </c>
      <c r="B272" s="138"/>
      <c r="C272" s="138"/>
      <c r="D272" s="138"/>
      <c r="E272" s="138"/>
      <c r="F272" s="138"/>
      <c r="G272" s="138"/>
      <c r="H272" s="138"/>
      <c r="I272" s="138"/>
      <c r="J272" s="139"/>
    </row>
    <row r="273" spans="1:11" ht="17.25" customHeight="1">
      <c r="A273" s="137" t="s">
        <v>446</v>
      </c>
      <c r="B273" s="138"/>
      <c r="C273" s="138"/>
      <c r="D273" s="138"/>
      <c r="E273" s="138"/>
      <c r="F273" s="138"/>
      <c r="G273" s="138"/>
      <c r="H273" s="138"/>
      <c r="I273" s="138"/>
      <c r="J273" s="139"/>
    </row>
    <row r="274" spans="1:11" ht="17.25" customHeight="1">
      <c r="A274" s="140" t="s">
        <v>447</v>
      </c>
      <c r="E274" s="141" t="s">
        <v>448</v>
      </c>
      <c r="I274" s="144" t="s">
        <v>222</v>
      </c>
    </row>
    <row r="275" spans="1:11" ht="17.25" customHeight="1">
      <c r="A275" s="145"/>
      <c r="B275" s="146"/>
      <c r="C275" s="147"/>
      <c r="D275" s="147"/>
      <c r="E275" s="147"/>
      <c r="F275" s="148" t="s">
        <v>223</v>
      </c>
      <c r="G275" s="149"/>
      <c r="H275" s="150"/>
      <c r="I275" s="151"/>
    </row>
    <row r="276" spans="1:11" ht="17.25" customHeight="1">
      <c r="A276" s="304" t="s">
        <v>224</v>
      </c>
      <c r="B276" s="305"/>
      <c r="C276" s="152" t="s">
        <v>225</v>
      </c>
      <c r="D276" s="153" t="s">
        <v>226</v>
      </c>
      <c r="E276" s="153" t="s">
        <v>227</v>
      </c>
      <c r="F276" s="306" t="s">
        <v>228</v>
      </c>
      <c r="G276" s="307"/>
      <c r="H276" s="310" t="s">
        <v>229</v>
      </c>
      <c r="I276" s="154" t="s">
        <v>230</v>
      </c>
    </row>
    <row r="277" spans="1:11" ht="17.25" customHeight="1">
      <c r="A277" s="155"/>
      <c r="B277" s="156"/>
      <c r="C277" s="157"/>
      <c r="D277" s="157"/>
      <c r="E277" s="157"/>
      <c r="F277" s="308"/>
      <c r="G277" s="309"/>
      <c r="H277" s="311"/>
      <c r="I277" s="158"/>
    </row>
    <row r="278" spans="1:11" ht="17.25" customHeight="1">
      <c r="A278" s="179"/>
      <c r="C278" s="180"/>
      <c r="D278" s="180"/>
      <c r="E278" s="180"/>
      <c r="F278" s="181"/>
      <c r="H278" s="180"/>
      <c r="I278" s="177" t="s">
        <v>449</v>
      </c>
    </row>
    <row r="279" spans="1:11" ht="17.25" customHeight="1">
      <c r="A279" s="179"/>
      <c r="C279" s="180"/>
      <c r="D279" s="180"/>
      <c r="E279" s="180"/>
      <c r="F279" s="181"/>
      <c r="H279" s="180"/>
      <c r="I279" s="177" t="s">
        <v>450</v>
      </c>
    </row>
    <row r="280" spans="1:11" ht="17.25" customHeight="1">
      <c r="A280" s="179"/>
      <c r="C280" s="180"/>
      <c r="D280" s="180"/>
      <c r="E280" s="180"/>
      <c r="F280" s="181"/>
      <c r="H280" s="180"/>
      <c r="I280" s="177" t="s">
        <v>451</v>
      </c>
    </row>
    <row r="281" spans="1:11" ht="17.25" customHeight="1">
      <c r="A281" s="179"/>
      <c r="C281" s="180"/>
      <c r="D281" s="180"/>
      <c r="E281" s="180"/>
      <c r="F281" s="181"/>
      <c r="H281" s="180"/>
      <c r="I281" s="177" t="s">
        <v>452</v>
      </c>
    </row>
    <row r="282" spans="1:11" ht="17.25" customHeight="1">
      <c r="A282" s="179"/>
      <c r="C282" s="180"/>
      <c r="D282" s="180"/>
      <c r="E282" s="180"/>
      <c r="F282" s="181"/>
      <c r="H282" s="180"/>
      <c r="I282" s="177" t="s">
        <v>453</v>
      </c>
    </row>
    <row r="283" spans="1:11" ht="17.25" customHeight="1">
      <c r="A283" s="155"/>
      <c r="B283" s="167"/>
      <c r="C283" s="168"/>
      <c r="D283" s="168"/>
      <c r="E283" s="168"/>
      <c r="F283" s="178"/>
      <c r="G283" s="167"/>
      <c r="H283" s="168"/>
      <c r="I283" s="166" t="s">
        <v>454</v>
      </c>
    </row>
    <row r="284" spans="1:11" ht="17.25" customHeight="1">
      <c r="A284" s="159">
        <v>3</v>
      </c>
      <c r="B284" s="160" t="s">
        <v>455</v>
      </c>
      <c r="C284" s="161">
        <v>0</v>
      </c>
      <c r="D284" s="161">
        <v>32102</v>
      </c>
      <c r="E284" s="162">
        <f>C284+D284</f>
        <v>32102</v>
      </c>
      <c r="F284" s="176">
        <v>1</v>
      </c>
      <c r="G284" s="160" t="s">
        <v>455</v>
      </c>
      <c r="H284" s="161">
        <v>32102</v>
      </c>
      <c r="I284" s="177" t="s">
        <v>456</v>
      </c>
    </row>
    <row r="285" spans="1:11" ht="17.25" customHeight="1">
      <c r="A285" s="155"/>
      <c r="B285" s="167"/>
      <c r="C285" s="168"/>
      <c r="D285" s="168"/>
      <c r="E285" s="168"/>
      <c r="F285" s="178"/>
      <c r="G285" s="167"/>
      <c r="H285" s="168"/>
      <c r="I285" s="166" t="s">
        <v>457</v>
      </c>
    </row>
    <row r="286" spans="1:11" ht="17.25" customHeight="1">
      <c r="A286" s="302" t="s">
        <v>237</v>
      </c>
      <c r="B286" s="303"/>
      <c r="C286" s="171">
        <v>79759</v>
      </c>
      <c r="D286" s="171">
        <v>36375</v>
      </c>
      <c r="E286" s="172">
        <f>C286+D286</f>
        <v>116134</v>
      </c>
      <c r="F286" s="173"/>
      <c r="G286" s="174"/>
      <c r="H286" s="172"/>
      <c r="I286" s="175"/>
    </row>
    <row r="288" spans="1:11" ht="17.25" customHeight="1">
      <c r="A288" s="140" t="s">
        <v>438</v>
      </c>
      <c r="B288" s="142"/>
      <c r="E288" s="143" t="s">
        <v>458</v>
      </c>
      <c r="F288" s="142"/>
      <c r="G288" s="142"/>
      <c r="I288" s="144" t="s">
        <v>222</v>
      </c>
      <c r="J288" s="141"/>
      <c r="K288" s="141"/>
    </row>
    <row r="289" spans="1:11" ht="17.25" customHeight="1">
      <c r="A289" s="145"/>
      <c r="B289" s="146"/>
      <c r="C289" s="147"/>
      <c r="D289" s="147"/>
      <c r="E289" s="147"/>
      <c r="F289" s="148" t="s">
        <v>223</v>
      </c>
      <c r="G289" s="149"/>
      <c r="H289" s="150"/>
      <c r="I289" s="151"/>
    </row>
    <row r="290" spans="1:11" ht="17.25" customHeight="1">
      <c r="A290" s="304" t="s">
        <v>224</v>
      </c>
      <c r="B290" s="305"/>
      <c r="C290" s="152" t="s">
        <v>225</v>
      </c>
      <c r="D290" s="153" t="s">
        <v>226</v>
      </c>
      <c r="E290" s="153" t="s">
        <v>227</v>
      </c>
      <c r="F290" s="306" t="s">
        <v>228</v>
      </c>
      <c r="G290" s="307"/>
      <c r="H290" s="310" t="s">
        <v>229</v>
      </c>
      <c r="I290" s="154" t="s">
        <v>230</v>
      </c>
    </row>
    <row r="291" spans="1:11" ht="17.25" customHeight="1">
      <c r="A291" s="155"/>
      <c r="B291" s="156"/>
      <c r="C291" s="157"/>
      <c r="D291" s="157"/>
      <c r="E291" s="157"/>
      <c r="F291" s="308"/>
      <c r="G291" s="309"/>
      <c r="H291" s="311"/>
      <c r="I291" s="158"/>
    </row>
    <row r="292" spans="1:11" ht="17.25" customHeight="1">
      <c r="A292" s="169">
        <v>1</v>
      </c>
      <c r="B292" s="164" t="s">
        <v>459</v>
      </c>
      <c r="C292" s="165">
        <v>5582</v>
      </c>
      <c r="D292" s="165">
        <v>2151</v>
      </c>
      <c r="E292" s="170">
        <f>C292+D292</f>
        <v>7733</v>
      </c>
      <c r="F292" s="163">
        <v>1</v>
      </c>
      <c r="G292" s="164" t="s">
        <v>460</v>
      </c>
      <c r="H292" s="165">
        <v>2151</v>
      </c>
      <c r="I292" s="166" t="s">
        <v>461</v>
      </c>
    </row>
    <row r="293" spans="1:11" ht="17.25" customHeight="1">
      <c r="A293" s="302" t="s">
        <v>237</v>
      </c>
      <c r="B293" s="303"/>
      <c r="C293" s="171">
        <v>5582</v>
      </c>
      <c r="D293" s="171">
        <v>2151</v>
      </c>
      <c r="E293" s="172">
        <f>C293+D293</f>
        <v>7733</v>
      </c>
      <c r="F293" s="173"/>
      <c r="G293" s="174"/>
      <c r="H293" s="172"/>
      <c r="I293" s="175"/>
    </row>
    <row r="295" spans="1:11" ht="17.25" customHeight="1">
      <c r="A295" s="140" t="s">
        <v>462</v>
      </c>
      <c r="B295" s="142"/>
      <c r="E295" s="143" t="s">
        <v>463</v>
      </c>
      <c r="F295" s="142"/>
      <c r="G295" s="142"/>
      <c r="I295" s="144" t="s">
        <v>222</v>
      </c>
      <c r="J295" s="141"/>
      <c r="K295" s="141"/>
    </row>
    <row r="296" spans="1:11" ht="17.25" customHeight="1">
      <c r="A296" s="145"/>
      <c r="B296" s="146"/>
      <c r="C296" s="147"/>
      <c r="D296" s="147"/>
      <c r="E296" s="147"/>
      <c r="F296" s="148" t="s">
        <v>223</v>
      </c>
      <c r="G296" s="149"/>
      <c r="H296" s="150"/>
      <c r="I296" s="151"/>
    </row>
    <row r="297" spans="1:11" ht="17.25" customHeight="1">
      <c r="A297" s="304" t="s">
        <v>224</v>
      </c>
      <c r="B297" s="305"/>
      <c r="C297" s="152" t="s">
        <v>225</v>
      </c>
      <c r="D297" s="153" t="s">
        <v>226</v>
      </c>
      <c r="E297" s="153" t="s">
        <v>227</v>
      </c>
      <c r="F297" s="306" t="s">
        <v>228</v>
      </c>
      <c r="G297" s="307"/>
      <c r="H297" s="310" t="s">
        <v>229</v>
      </c>
      <c r="I297" s="154" t="s">
        <v>230</v>
      </c>
    </row>
    <row r="298" spans="1:11" ht="17.25" customHeight="1">
      <c r="A298" s="155"/>
      <c r="B298" s="156"/>
      <c r="C298" s="157"/>
      <c r="D298" s="157"/>
      <c r="E298" s="157"/>
      <c r="F298" s="308"/>
      <c r="G298" s="309"/>
      <c r="H298" s="311"/>
      <c r="I298" s="158"/>
    </row>
    <row r="299" spans="1:11" ht="17.25" customHeight="1">
      <c r="A299" s="169">
        <v>3</v>
      </c>
      <c r="B299" s="164" t="s">
        <v>464</v>
      </c>
      <c r="C299" s="165">
        <v>0</v>
      </c>
      <c r="D299" s="165">
        <v>393</v>
      </c>
      <c r="E299" s="170">
        <f>C299+D299</f>
        <v>393</v>
      </c>
      <c r="F299" s="163">
        <v>1</v>
      </c>
      <c r="G299" s="164" t="s">
        <v>464</v>
      </c>
      <c r="H299" s="165">
        <v>393</v>
      </c>
      <c r="I299" s="166" t="s">
        <v>465</v>
      </c>
    </row>
    <row r="300" spans="1:11" ht="17.25" customHeight="1">
      <c r="A300" s="302" t="s">
        <v>237</v>
      </c>
      <c r="B300" s="303"/>
      <c r="C300" s="171">
        <v>1352001</v>
      </c>
      <c r="D300" s="171">
        <v>393</v>
      </c>
      <c r="E300" s="172">
        <f>C300+D300</f>
        <v>1352394</v>
      </c>
      <c r="F300" s="173"/>
      <c r="G300" s="174"/>
      <c r="H300" s="172"/>
      <c r="I300" s="175"/>
    </row>
    <row r="309" spans="1:9" ht="17.25" customHeight="1">
      <c r="A309" s="140" t="s">
        <v>466</v>
      </c>
      <c r="E309" s="141" t="s">
        <v>467</v>
      </c>
      <c r="I309" s="144" t="s">
        <v>222</v>
      </c>
    </row>
    <row r="310" spans="1:9" ht="17.25" customHeight="1">
      <c r="A310" s="145"/>
      <c r="B310" s="146"/>
      <c r="C310" s="147"/>
      <c r="D310" s="147"/>
      <c r="E310" s="147"/>
      <c r="F310" s="148" t="s">
        <v>223</v>
      </c>
      <c r="G310" s="149"/>
      <c r="H310" s="150"/>
      <c r="I310" s="151"/>
    </row>
    <row r="311" spans="1:9" ht="17.25" customHeight="1">
      <c r="A311" s="304" t="s">
        <v>224</v>
      </c>
      <c r="B311" s="305"/>
      <c r="C311" s="152" t="s">
        <v>225</v>
      </c>
      <c r="D311" s="153" t="s">
        <v>226</v>
      </c>
      <c r="E311" s="153" t="s">
        <v>227</v>
      </c>
      <c r="F311" s="306" t="s">
        <v>228</v>
      </c>
      <c r="G311" s="307"/>
      <c r="H311" s="310" t="s">
        <v>229</v>
      </c>
      <c r="I311" s="154" t="s">
        <v>230</v>
      </c>
    </row>
    <row r="312" spans="1:9" ht="17.25" customHeight="1">
      <c r="A312" s="155"/>
      <c r="B312" s="156"/>
      <c r="C312" s="157"/>
      <c r="D312" s="157"/>
      <c r="E312" s="157"/>
      <c r="F312" s="308"/>
      <c r="G312" s="309"/>
      <c r="H312" s="311"/>
      <c r="I312" s="158"/>
    </row>
    <row r="313" spans="1:9" ht="17.25" customHeight="1">
      <c r="A313" s="169">
        <v>1</v>
      </c>
      <c r="B313" s="164" t="s">
        <v>468</v>
      </c>
      <c r="C313" s="165">
        <v>390000</v>
      </c>
      <c r="D313" s="165">
        <v>-390000</v>
      </c>
      <c r="E313" s="170">
        <f>C313+D313</f>
        <v>0</v>
      </c>
      <c r="F313" s="163">
        <v>1</v>
      </c>
      <c r="G313" s="164" t="s">
        <v>468</v>
      </c>
      <c r="H313" s="165">
        <v>-390000</v>
      </c>
      <c r="I313" s="166" t="s">
        <v>469</v>
      </c>
    </row>
    <row r="314" spans="1:9" ht="17.25" customHeight="1">
      <c r="A314" s="169">
        <v>3</v>
      </c>
      <c r="B314" s="164" t="s">
        <v>470</v>
      </c>
      <c r="C314" s="165">
        <v>28379</v>
      </c>
      <c r="D314" s="165">
        <v>-3696</v>
      </c>
      <c r="E314" s="170">
        <f>C314+D314</f>
        <v>24683</v>
      </c>
      <c r="F314" s="163">
        <v>1</v>
      </c>
      <c r="G314" s="164" t="s">
        <v>470</v>
      </c>
      <c r="H314" s="165">
        <v>-3696</v>
      </c>
      <c r="I314" s="166" t="s">
        <v>471</v>
      </c>
    </row>
    <row r="315" spans="1:9" ht="17.25" customHeight="1">
      <c r="A315" s="159">
        <v>5</v>
      </c>
      <c r="B315" s="160" t="s">
        <v>472</v>
      </c>
      <c r="C315" s="161">
        <v>31501</v>
      </c>
      <c r="D315" s="161">
        <v>-1800</v>
      </c>
      <c r="E315" s="162">
        <f>C315+D315</f>
        <v>29701</v>
      </c>
      <c r="F315" s="176">
        <v>1</v>
      </c>
      <c r="G315" s="160" t="s">
        <v>472</v>
      </c>
      <c r="H315" s="161">
        <v>-1800</v>
      </c>
      <c r="I315" s="177" t="s">
        <v>473</v>
      </c>
    </row>
    <row r="316" spans="1:9" ht="17.25" customHeight="1">
      <c r="A316" s="155"/>
      <c r="B316" s="164" t="s">
        <v>474</v>
      </c>
      <c r="C316" s="168"/>
      <c r="D316" s="168"/>
      <c r="E316" s="168"/>
      <c r="F316" s="178"/>
      <c r="G316" s="164" t="s">
        <v>474</v>
      </c>
      <c r="H316" s="168"/>
      <c r="I316" s="158"/>
    </row>
    <row r="317" spans="1:9" ht="17.25" customHeight="1">
      <c r="A317" s="169">
        <v>6</v>
      </c>
      <c r="B317" s="164" t="s">
        <v>475</v>
      </c>
      <c r="C317" s="165">
        <v>50000</v>
      </c>
      <c r="D317" s="165">
        <v>-50000</v>
      </c>
      <c r="E317" s="170">
        <f>C317+D317</f>
        <v>0</v>
      </c>
      <c r="F317" s="163">
        <v>1</v>
      </c>
      <c r="G317" s="164" t="s">
        <v>475</v>
      </c>
      <c r="H317" s="165">
        <v>-50000</v>
      </c>
      <c r="I317" s="166" t="s">
        <v>476</v>
      </c>
    </row>
    <row r="318" spans="1:9" ht="17.25" customHeight="1">
      <c r="A318" s="169">
        <v>8</v>
      </c>
      <c r="B318" s="164" t="s">
        <v>477</v>
      </c>
      <c r="C318" s="165">
        <v>7452</v>
      </c>
      <c r="D318" s="165">
        <v>-555</v>
      </c>
      <c r="E318" s="170">
        <f>C318+D318</f>
        <v>6897</v>
      </c>
      <c r="F318" s="163">
        <v>1</v>
      </c>
      <c r="G318" s="164" t="s">
        <v>477</v>
      </c>
      <c r="H318" s="165">
        <v>-555</v>
      </c>
      <c r="I318" s="166" t="s">
        <v>478</v>
      </c>
    </row>
    <row r="319" spans="1:9" ht="17.25" customHeight="1">
      <c r="A319" s="302" t="s">
        <v>237</v>
      </c>
      <c r="B319" s="303"/>
      <c r="C319" s="171">
        <v>1638123</v>
      </c>
      <c r="D319" s="171">
        <v>-446051</v>
      </c>
      <c r="E319" s="172">
        <f>C319+D319</f>
        <v>1192072</v>
      </c>
      <c r="F319" s="173"/>
      <c r="G319" s="174"/>
      <c r="H319" s="172"/>
      <c r="I319" s="175"/>
    </row>
    <row r="321" spans="1:11" ht="17.25" customHeight="1">
      <c r="A321" s="140" t="s">
        <v>479</v>
      </c>
      <c r="B321" s="142"/>
      <c r="E321" s="143" t="s">
        <v>480</v>
      </c>
      <c r="F321" s="142"/>
      <c r="G321" s="142"/>
      <c r="I321" s="144" t="s">
        <v>222</v>
      </c>
      <c r="J321" s="141"/>
      <c r="K321" s="141"/>
    </row>
    <row r="322" spans="1:11" ht="17.25" customHeight="1">
      <c r="A322" s="145"/>
      <c r="B322" s="146"/>
      <c r="C322" s="147"/>
      <c r="D322" s="147"/>
      <c r="E322" s="147"/>
      <c r="F322" s="148" t="s">
        <v>223</v>
      </c>
      <c r="G322" s="149"/>
      <c r="H322" s="150"/>
      <c r="I322" s="151"/>
    </row>
    <row r="323" spans="1:11" ht="17.25" customHeight="1">
      <c r="A323" s="304" t="s">
        <v>224</v>
      </c>
      <c r="B323" s="305"/>
      <c r="C323" s="152" t="s">
        <v>225</v>
      </c>
      <c r="D323" s="153" t="s">
        <v>226</v>
      </c>
      <c r="E323" s="153" t="s">
        <v>227</v>
      </c>
      <c r="F323" s="306" t="s">
        <v>228</v>
      </c>
      <c r="G323" s="307"/>
      <c r="H323" s="310" t="s">
        <v>229</v>
      </c>
      <c r="I323" s="154" t="s">
        <v>230</v>
      </c>
    </row>
    <row r="324" spans="1:11" ht="17.25" customHeight="1">
      <c r="A324" s="155"/>
      <c r="B324" s="156"/>
      <c r="C324" s="157"/>
      <c r="D324" s="157"/>
      <c r="E324" s="157"/>
      <c r="F324" s="308"/>
      <c r="G324" s="309"/>
      <c r="H324" s="311"/>
      <c r="I324" s="158"/>
    </row>
    <row r="325" spans="1:11" ht="17.25" customHeight="1">
      <c r="A325" s="169">
        <v>1</v>
      </c>
      <c r="B325" s="164" t="s">
        <v>481</v>
      </c>
      <c r="C325" s="165">
        <v>368280</v>
      </c>
      <c r="D325" s="165">
        <v>368282</v>
      </c>
      <c r="E325" s="170">
        <f>C325+D325</f>
        <v>736562</v>
      </c>
      <c r="F325" s="163">
        <v>1</v>
      </c>
      <c r="G325" s="164" t="s">
        <v>481</v>
      </c>
      <c r="H325" s="165">
        <v>368282</v>
      </c>
      <c r="I325" s="166" t="s">
        <v>482</v>
      </c>
    </row>
    <row r="326" spans="1:11" ht="17.25" customHeight="1">
      <c r="A326" s="302" t="s">
        <v>237</v>
      </c>
      <c r="B326" s="303"/>
      <c r="C326" s="171">
        <v>368280</v>
      </c>
      <c r="D326" s="171">
        <v>368282</v>
      </c>
      <c r="E326" s="172">
        <f>C326+D326</f>
        <v>736562</v>
      </c>
      <c r="F326" s="173"/>
      <c r="G326" s="174"/>
      <c r="H326" s="172"/>
      <c r="I326" s="175"/>
    </row>
    <row r="328" spans="1:11" ht="17.25" customHeight="1">
      <c r="A328" s="140" t="s">
        <v>483</v>
      </c>
      <c r="B328" s="142"/>
      <c r="E328" s="143" t="s">
        <v>484</v>
      </c>
      <c r="F328" s="142"/>
      <c r="G328" s="142"/>
      <c r="I328" s="144" t="s">
        <v>222</v>
      </c>
      <c r="J328" s="141"/>
      <c r="K328" s="141"/>
    </row>
    <row r="329" spans="1:11" ht="17.25" customHeight="1">
      <c r="A329" s="145"/>
      <c r="B329" s="146"/>
      <c r="C329" s="147"/>
      <c r="D329" s="147"/>
      <c r="E329" s="147"/>
      <c r="F329" s="148" t="s">
        <v>223</v>
      </c>
      <c r="G329" s="149"/>
      <c r="H329" s="150"/>
      <c r="I329" s="151"/>
    </row>
    <row r="330" spans="1:11" ht="17.25" customHeight="1">
      <c r="A330" s="304" t="s">
        <v>224</v>
      </c>
      <c r="B330" s="305"/>
      <c r="C330" s="152" t="s">
        <v>225</v>
      </c>
      <c r="D330" s="153" t="s">
        <v>226</v>
      </c>
      <c r="E330" s="153" t="s">
        <v>227</v>
      </c>
      <c r="F330" s="306" t="s">
        <v>228</v>
      </c>
      <c r="G330" s="307"/>
      <c r="H330" s="310" t="s">
        <v>229</v>
      </c>
      <c r="I330" s="154" t="s">
        <v>230</v>
      </c>
    </row>
    <row r="331" spans="1:11" ht="17.25" customHeight="1">
      <c r="A331" s="155"/>
      <c r="B331" s="156"/>
      <c r="C331" s="157"/>
      <c r="D331" s="157"/>
      <c r="E331" s="157"/>
      <c r="F331" s="308"/>
      <c r="G331" s="309"/>
      <c r="H331" s="311"/>
      <c r="I331" s="158"/>
    </row>
    <row r="332" spans="1:11" ht="17.25" customHeight="1">
      <c r="A332" s="169">
        <v>1</v>
      </c>
      <c r="B332" s="164" t="s">
        <v>485</v>
      </c>
      <c r="C332" s="165">
        <v>4500</v>
      </c>
      <c r="D332" s="165">
        <v>2000</v>
      </c>
      <c r="E332" s="170">
        <f>C332+D332</f>
        <v>6500</v>
      </c>
      <c r="F332" s="163">
        <v>1</v>
      </c>
      <c r="G332" s="164" t="s">
        <v>485</v>
      </c>
      <c r="H332" s="165">
        <v>2000</v>
      </c>
      <c r="I332" s="166" t="s">
        <v>486</v>
      </c>
    </row>
    <row r="333" spans="1:11" ht="17.25" customHeight="1">
      <c r="A333" s="302" t="s">
        <v>237</v>
      </c>
      <c r="B333" s="303"/>
      <c r="C333" s="171">
        <v>4500</v>
      </c>
      <c r="D333" s="171">
        <v>2000</v>
      </c>
      <c r="E333" s="172">
        <f>C333+D333</f>
        <v>6500</v>
      </c>
      <c r="F333" s="173"/>
      <c r="G333" s="174"/>
      <c r="H333" s="172"/>
      <c r="I333" s="175"/>
    </row>
    <row r="340" spans="1:10" ht="17.25" customHeight="1">
      <c r="A340" s="137" t="s">
        <v>487</v>
      </c>
      <c r="B340" s="138"/>
      <c r="C340" s="138"/>
      <c r="D340" s="138"/>
      <c r="E340" s="138"/>
      <c r="F340" s="138"/>
      <c r="G340" s="138"/>
      <c r="H340" s="138"/>
      <c r="I340" s="138"/>
      <c r="J340" s="139"/>
    </row>
    <row r="341" spans="1:10" ht="17.25" customHeight="1">
      <c r="A341" s="137" t="s">
        <v>488</v>
      </c>
      <c r="B341" s="138"/>
      <c r="C341" s="138"/>
      <c r="D341" s="138"/>
      <c r="E341" s="138"/>
      <c r="F341" s="138"/>
      <c r="G341" s="138"/>
      <c r="H341" s="138"/>
      <c r="I341" s="138"/>
      <c r="J341" s="139"/>
    </row>
    <row r="342" spans="1:10" ht="17.25" customHeight="1">
      <c r="A342" s="140" t="s">
        <v>489</v>
      </c>
      <c r="E342" s="141" t="s">
        <v>490</v>
      </c>
      <c r="I342" s="144" t="s">
        <v>222</v>
      </c>
    </row>
    <row r="343" spans="1:10" ht="17.25" customHeight="1">
      <c r="A343" s="145"/>
      <c r="B343" s="146"/>
      <c r="C343" s="147"/>
      <c r="D343" s="147"/>
      <c r="E343" s="147"/>
      <c r="F343" s="148" t="s">
        <v>223</v>
      </c>
      <c r="G343" s="149"/>
      <c r="H343" s="150"/>
      <c r="I343" s="151"/>
    </row>
    <row r="344" spans="1:10" ht="17.25" customHeight="1">
      <c r="A344" s="304" t="s">
        <v>224</v>
      </c>
      <c r="B344" s="305"/>
      <c r="C344" s="152" t="s">
        <v>225</v>
      </c>
      <c r="D344" s="153" t="s">
        <v>226</v>
      </c>
      <c r="E344" s="153" t="s">
        <v>227</v>
      </c>
      <c r="F344" s="306" t="s">
        <v>228</v>
      </c>
      <c r="G344" s="307"/>
      <c r="H344" s="310" t="s">
        <v>229</v>
      </c>
      <c r="I344" s="154" t="s">
        <v>230</v>
      </c>
    </row>
    <row r="345" spans="1:10" ht="17.25" customHeight="1">
      <c r="A345" s="155"/>
      <c r="B345" s="156"/>
      <c r="C345" s="157"/>
      <c r="D345" s="157"/>
      <c r="E345" s="157"/>
      <c r="F345" s="308"/>
      <c r="G345" s="309"/>
      <c r="H345" s="311"/>
      <c r="I345" s="158"/>
    </row>
    <row r="346" spans="1:10" ht="17.25" customHeight="1">
      <c r="A346" s="169">
        <v>2</v>
      </c>
      <c r="B346" s="164" t="s">
        <v>491</v>
      </c>
      <c r="C346" s="165">
        <v>200</v>
      </c>
      <c r="D346" s="165">
        <v>-37</v>
      </c>
      <c r="E346" s="170">
        <f>C346+D346</f>
        <v>163</v>
      </c>
      <c r="F346" s="163">
        <v>1</v>
      </c>
      <c r="G346" s="164" t="s">
        <v>491</v>
      </c>
      <c r="H346" s="165">
        <v>-37</v>
      </c>
      <c r="I346" s="166" t="s">
        <v>492</v>
      </c>
    </row>
    <row r="347" spans="1:10" ht="17.25" customHeight="1">
      <c r="A347" s="159">
        <v>3</v>
      </c>
      <c r="B347" s="160" t="s">
        <v>493</v>
      </c>
      <c r="C347" s="161">
        <v>125275</v>
      </c>
      <c r="D347" s="161">
        <v>-10358</v>
      </c>
      <c r="E347" s="162">
        <f>C347+D347</f>
        <v>114917</v>
      </c>
      <c r="F347" s="176">
        <v>2</v>
      </c>
      <c r="G347" s="160" t="s">
        <v>493</v>
      </c>
      <c r="H347" s="161">
        <v>-10358</v>
      </c>
      <c r="I347" s="177" t="s">
        <v>494</v>
      </c>
    </row>
    <row r="348" spans="1:10" ht="17.25" customHeight="1">
      <c r="A348" s="179"/>
      <c r="C348" s="180"/>
      <c r="D348" s="180"/>
      <c r="E348" s="180"/>
      <c r="F348" s="181"/>
      <c r="H348" s="180"/>
      <c r="I348" s="177" t="s">
        <v>495</v>
      </c>
    </row>
    <row r="349" spans="1:10" ht="17.25" customHeight="1">
      <c r="A349" s="179"/>
      <c r="C349" s="180"/>
      <c r="D349" s="180"/>
      <c r="E349" s="180"/>
      <c r="F349" s="181"/>
      <c r="H349" s="180"/>
      <c r="I349" s="177" t="s">
        <v>496</v>
      </c>
    </row>
    <row r="350" spans="1:10" ht="17.25" customHeight="1">
      <c r="A350" s="179"/>
      <c r="C350" s="180"/>
      <c r="D350" s="180"/>
      <c r="E350" s="180"/>
      <c r="F350" s="181"/>
      <c r="H350" s="180"/>
      <c r="I350" s="177" t="s">
        <v>497</v>
      </c>
    </row>
    <row r="351" spans="1:10" ht="17.25" customHeight="1">
      <c r="A351" s="179"/>
      <c r="C351" s="180"/>
      <c r="D351" s="180"/>
      <c r="E351" s="180"/>
      <c r="F351" s="181"/>
      <c r="H351" s="180"/>
      <c r="I351" s="177" t="s">
        <v>498</v>
      </c>
    </row>
    <row r="352" spans="1:10" ht="17.25" customHeight="1">
      <c r="A352" s="179"/>
      <c r="C352" s="180"/>
      <c r="D352" s="180"/>
      <c r="E352" s="180"/>
      <c r="F352" s="181"/>
      <c r="H352" s="180"/>
      <c r="I352" s="177" t="s">
        <v>499</v>
      </c>
    </row>
    <row r="353" spans="1:11" ht="17.25" customHeight="1">
      <c r="A353" s="179"/>
      <c r="C353" s="180"/>
      <c r="D353" s="180"/>
      <c r="E353" s="180"/>
      <c r="F353" s="181"/>
      <c r="H353" s="180"/>
      <c r="I353" s="177" t="s">
        <v>500</v>
      </c>
    </row>
    <row r="354" spans="1:11" ht="17.25" customHeight="1">
      <c r="A354" s="179"/>
      <c r="C354" s="180"/>
      <c r="D354" s="180"/>
      <c r="E354" s="180"/>
      <c r="F354" s="181"/>
      <c r="H354" s="180"/>
      <c r="I354" s="177" t="s">
        <v>501</v>
      </c>
    </row>
    <row r="355" spans="1:11" ht="17.25" customHeight="1">
      <c r="A355" s="155"/>
      <c r="B355" s="167"/>
      <c r="C355" s="168"/>
      <c r="D355" s="168"/>
      <c r="E355" s="168"/>
      <c r="F355" s="178"/>
      <c r="G355" s="167"/>
      <c r="H355" s="168"/>
      <c r="I355" s="166" t="s">
        <v>502</v>
      </c>
    </row>
    <row r="356" spans="1:11" ht="17.25" customHeight="1">
      <c r="A356" s="169">
        <v>4</v>
      </c>
      <c r="B356" s="164" t="s">
        <v>503</v>
      </c>
      <c r="C356" s="165">
        <v>0</v>
      </c>
      <c r="D356" s="165">
        <v>1153</v>
      </c>
      <c r="E356" s="170">
        <f>C356+D356</f>
        <v>1153</v>
      </c>
      <c r="F356" s="163">
        <v>1</v>
      </c>
      <c r="G356" s="164" t="s">
        <v>503</v>
      </c>
      <c r="H356" s="165">
        <v>1153</v>
      </c>
      <c r="I356" s="166" t="s">
        <v>504</v>
      </c>
    </row>
    <row r="357" spans="1:11" ht="17.25" customHeight="1">
      <c r="A357" s="302" t="s">
        <v>237</v>
      </c>
      <c r="B357" s="303"/>
      <c r="C357" s="171">
        <v>125476</v>
      </c>
      <c r="D357" s="171">
        <v>-9242</v>
      </c>
      <c r="E357" s="172">
        <f>C357+D357</f>
        <v>116234</v>
      </c>
      <c r="F357" s="173"/>
      <c r="G357" s="174"/>
      <c r="H357" s="172"/>
      <c r="I357" s="175"/>
    </row>
    <row r="359" spans="1:11" ht="17.25" customHeight="1">
      <c r="A359" s="140" t="s">
        <v>505</v>
      </c>
      <c r="B359" s="142"/>
      <c r="E359" s="143" t="s">
        <v>506</v>
      </c>
      <c r="F359" s="142"/>
      <c r="G359" s="142"/>
      <c r="I359" s="144" t="s">
        <v>222</v>
      </c>
      <c r="J359" s="141"/>
      <c r="K359" s="141"/>
    </row>
    <row r="360" spans="1:11" ht="17.25" customHeight="1">
      <c r="A360" s="145"/>
      <c r="B360" s="146"/>
      <c r="C360" s="147"/>
      <c r="D360" s="147"/>
      <c r="E360" s="147"/>
      <c r="F360" s="148" t="s">
        <v>223</v>
      </c>
      <c r="G360" s="149"/>
      <c r="H360" s="150"/>
      <c r="I360" s="151"/>
    </row>
    <row r="361" spans="1:11" ht="17.25" customHeight="1">
      <c r="A361" s="304" t="s">
        <v>224</v>
      </c>
      <c r="B361" s="305"/>
      <c r="C361" s="152" t="s">
        <v>225</v>
      </c>
      <c r="D361" s="153" t="s">
        <v>226</v>
      </c>
      <c r="E361" s="153" t="s">
        <v>227</v>
      </c>
      <c r="F361" s="306" t="s">
        <v>228</v>
      </c>
      <c r="G361" s="307"/>
      <c r="H361" s="310" t="s">
        <v>229</v>
      </c>
      <c r="I361" s="154" t="s">
        <v>230</v>
      </c>
    </row>
    <row r="362" spans="1:11" ht="17.25" customHeight="1">
      <c r="A362" s="155"/>
      <c r="B362" s="156"/>
      <c r="C362" s="157"/>
      <c r="D362" s="157"/>
      <c r="E362" s="157"/>
      <c r="F362" s="308"/>
      <c r="G362" s="309"/>
      <c r="H362" s="311"/>
      <c r="I362" s="158"/>
    </row>
    <row r="363" spans="1:11" ht="17.25" customHeight="1">
      <c r="A363" s="159">
        <v>1</v>
      </c>
      <c r="B363" s="160" t="s">
        <v>507</v>
      </c>
      <c r="C363" s="161">
        <v>23500</v>
      </c>
      <c r="D363" s="161">
        <v>31300</v>
      </c>
      <c r="E363" s="162">
        <f>C363+D363</f>
        <v>54800</v>
      </c>
      <c r="F363" s="176">
        <v>1</v>
      </c>
      <c r="G363" s="160" t="s">
        <v>508</v>
      </c>
      <c r="H363" s="161">
        <v>31300</v>
      </c>
      <c r="I363" s="177" t="s">
        <v>509</v>
      </c>
    </row>
    <row r="364" spans="1:11" ht="17.25" customHeight="1">
      <c r="A364" s="179"/>
      <c r="C364" s="180"/>
      <c r="D364" s="180"/>
      <c r="E364" s="180"/>
      <c r="F364" s="181"/>
      <c r="H364" s="180"/>
      <c r="I364" s="177" t="s">
        <v>510</v>
      </c>
    </row>
    <row r="365" spans="1:11" ht="17.25" customHeight="1">
      <c r="A365" s="179"/>
      <c r="C365" s="180"/>
      <c r="D365" s="180"/>
      <c r="E365" s="180"/>
      <c r="F365" s="181"/>
      <c r="H365" s="180"/>
      <c r="I365" s="177" t="s">
        <v>511</v>
      </c>
    </row>
    <row r="366" spans="1:11" ht="17.25" customHeight="1">
      <c r="A366" s="155"/>
      <c r="B366" s="167"/>
      <c r="C366" s="168"/>
      <c r="D366" s="168"/>
      <c r="E366" s="168"/>
      <c r="F366" s="178"/>
      <c r="G366" s="167"/>
      <c r="H366" s="168"/>
      <c r="I366" s="166" t="s">
        <v>512</v>
      </c>
    </row>
    <row r="367" spans="1:11" ht="17.25" customHeight="1">
      <c r="A367" s="159">
        <v>2</v>
      </c>
      <c r="B367" s="160" t="s">
        <v>513</v>
      </c>
      <c r="C367" s="161">
        <v>14400</v>
      </c>
      <c r="D367" s="161">
        <v>35400</v>
      </c>
      <c r="E367" s="162">
        <f>C367+D367</f>
        <v>49800</v>
      </c>
      <c r="F367" s="176">
        <v>1</v>
      </c>
      <c r="G367" s="160" t="s">
        <v>514</v>
      </c>
      <c r="H367" s="161">
        <v>33700</v>
      </c>
      <c r="I367" s="177" t="s">
        <v>515</v>
      </c>
    </row>
    <row r="368" spans="1:11" ht="17.25" customHeight="1">
      <c r="A368" s="179"/>
      <c r="C368" s="180"/>
      <c r="D368" s="180"/>
      <c r="E368" s="180"/>
      <c r="F368" s="181"/>
      <c r="H368" s="180"/>
      <c r="I368" s="177" t="s">
        <v>516</v>
      </c>
    </row>
    <row r="369" spans="1:9" ht="17.25" customHeight="1">
      <c r="A369" s="179"/>
      <c r="C369" s="180"/>
      <c r="D369" s="180"/>
      <c r="E369" s="180"/>
      <c r="F369" s="181"/>
      <c r="H369" s="180"/>
      <c r="I369" s="177" t="s">
        <v>517</v>
      </c>
    </row>
    <row r="370" spans="1:9" ht="17.25" customHeight="1">
      <c r="A370" s="179"/>
      <c r="C370" s="180"/>
      <c r="D370" s="180"/>
      <c r="E370" s="180"/>
      <c r="F370" s="181"/>
      <c r="H370" s="180"/>
      <c r="I370" s="177" t="s">
        <v>518</v>
      </c>
    </row>
    <row r="371" spans="1:9" ht="17.25" customHeight="1">
      <c r="A371" s="179"/>
      <c r="C371" s="180"/>
      <c r="D371" s="180"/>
      <c r="E371" s="180"/>
      <c r="F371" s="178"/>
      <c r="G371" s="167"/>
      <c r="H371" s="168"/>
      <c r="I371" s="166" t="s">
        <v>519</v>
      </c>
    </row>
    <row r="372" spans="1:9" ht="17.25" customHeight="1">
      <c r="A372" s="182"/>
      <c r="B372" s="183"/>
      <c r="C372" s="172"/>
      <c r="D372" s="172"/>
      <c r="E372" s="172"/>
      <c r="F372" s="184">
        <v>2</v>
      </c>
      <c r="G372" s="185" t="s">
        <v>520</v>
      </c>
      <c r="H372" s="171">
        <v>1700</v>
      </c>
      <c r="I372" s="186" t="s">
        <v>521</v>
      </c>
    </row>
    <row r="376" spans="1:9" ht="17.25" customHeight="1">
      <c r="A376" s="183"/>
      <c r="B376" s="183"/>
      <c r="C376" s="187"/>
      <c r="D376" s="187"/>
      <c r="E376" s="187"/>
      <c r="F376" s="183"/>
      <c r="G376" s="183"/>
      <c r="H376" s="187"/>
      <c r="I376" s="183"/>
    </row>
    <row r="377" spans="1:9" ht="17.25" customHeight="1">
      <c r="A377" s="159">
        <v>3</v>
      </c>
      <c r="B377" s="160" t="s">
        <v>522</v>
      </c>
      <c r="C377" s="161">
        <v>31600</v>
      </c>
      <c r="D377" s="161">
        <v>-1000</v>
      </c>
      <c r="E377" s="162">
        <f>C377+D377</f>
        <v>30600</v>
      </c>
      <c r="F377" s="176">
        <v>1</v>
      </c>
      <c r="G377" s="160" t="s">
        <v>523</v>
      </c>
      <c r="H377" s="161">
        <v>0</v>
      </c>
      <c r="I377" s="177" t="s">
        <v>524</v>
      </c>
    </row>
    <row r="378" spans="1:9" ht="17.25" customHeight="1">
      <c r="A378" s="179"/>
      <c r="C378" s="180"/>
      <c r="D378" s="180"/>
      <c r="E378" s="180"/>
      <c r="F378" s="181"/>
      <c r="H378" s="180"/>
      <c r="I378" s="177" t="s">
        <v>525</v>
      </c>
    </row>
    <row r="379" spans="1:9" ht="17.25" customHeight="1">
      <c r="A379" s="179"/>
      <c r="C379" s="180"/>
      <c r="D379" s="180"/>
      <c r="E379" s="180"/>
      <c r="F379" s="181"/>
      <c r="H379" s="180"/>
      <c r="I379" s="177" t="s">
        <v>526</v>
      </c>
    </row>
    <row r="380" spans="1:9" ht="17.25" customHeight="1">
      <c r="A380" s="179"/>
      <c r="C380" s="180"/>
      <c r="D380" s="180"/>
      <c r="E380" s="180"/>
      <c r="F380" s="181"/>
      <c r="H380" s="180"/>
      <c r="I380" s="177" t="s">
        <v>527</v>
      </c>
    </row>
    <row r="381" spans="1:9" ht="17.25" customHeight="1">
      <c r="A381" s="179"/>
      <c r="C381" s="180"/>
      <c r="D381" s="180"/>
      <c r="E381" s="180"/>
      <c r="F381" s="178"/>
      <c r="G381" s="167"/>
      <c r="H381" s="168"/>
      <c r="I381" s="166" t="s">
        <v>528</v>
      </c>
    </row>
    <row r="382" spans="1:9" ht="17.25" customHeight="1">
      <c r="A382" s="155"/>
      <c r="B382" s="167"/>
      <c r="C382" s="168"/>
      <c r="D382" s="168"/>
      <c r="E382" s="168"/>
      <c r="F382" s="163">
        <v>2</v>
      </c>
      <c r="G382" s="164" t="s">
        <v>529</v>
      </c>
      <c r="H382" s="165">
        <v>-1000</v>
      </c>
      <c r="I382" s="166" t="s">
        <v>530</v>
      </c>
    </row>
    <row r="383" spans="1:9" ht="17.25" customHeight="1">
      <c r="A383" s="159">
        <v>4</v>
      </c>
      <c r="B383" s="160" t="s">
        <v>531</v>
      </c>
      <c r="C383" s="161">
        <v>112100</v>
      </c>
      <c r="D383" s="161">
        <v>6200</v>
      </c>
      <c r="E383" s="162">
        <f>C383+D383</f>
        <v>118300</v>
      </c>
      <c r="F383" s="176">
        <v>1</v>
      </c>
      <c r="G383" s="160" t="s">
        <v>531</v>
      </c>
      <c r="H383" s="161">
        <v>6200</v>
      </c>
      <c r="I383" s="177" t="s">
        <v>532</v>
      </c>
    </row>
    <row r="384" spans="1:9" ht="17.25" customHeight="1">
      <c r="A384" s="179"/>
      <c r="C384" s="180"/>
      <c r="D384" s="180"/>
      <c r="E384" s="180"/>
      <c r="F384" s="181"/>
      <c r="H384" s="180"/>
      <c r="I384" s="177" t="s">
        <v>533</v>
      </c>
    </row>
    <row r="385" spans="1:9" ht="17.25" customHeight="1">
      <c r="A385" s="155"/>
      <c r="B385" s="167"/>
      <c r="C385" s="168"/>
      <c r="D385" s="168"/>
      <c r="E385" s="168"/>
      <c r="F385" s="178"/>
      <c r="G385" s="167"/>
      <c r="H385" s="168"/>
      <c r="I385" s="166" t="s">
        <v>534</v>
      </c>
    </row>
    <row r="386" spans="1:9" ht="17.25" customHeight="1">
      <c r="A386" s="159">
        <v>5</v>
      </c>
      <c r="B386" s="160" t="s">
        <v>535</v>
      </c>
      <c r="C386" s="161">
        <v>42100</v>
      </c>
      <c r="D386" s="161">
        <v>40000</v>
      </c>
      <c r="E386" s="162">
        <f>C386+D386</f>
        <v>82100</v>
      </c>
      <c r="F386" s="176">
        <v>1</v>
      </c>
      <c r="G386" s="160" t="s">
        <v>536</v>
      </c>
      <c r="H386" s="161">
        <v>36700</v>
      </c>
      <c r="I386" s="177" t="s">
        <v>537</v>
      </c>
    </row>
    <row r="387" spans="1:9" ht="17.25" customHeight="1">
      <c r="A387" s="179"/>
      <c r="C387" s="180"/>
      <c r="D387" s="180"/>
      <c r="E387" s="180"/>
      <c r="F387" s="181"/>
      <c r="H387" s="180"/>
      <c r="I387" s="177" t="s">
        <v>538</v>
      </c>
    </row>
    <row r="388" spans="1:9" ht="17.25" customHeight="1">
      <c r="A388" s="179"/>
      <c r="C388" s="180"/>
      <c r="D388" s="180"/>
      <c r="E388" s="180"/>
      <c r="F388" s="181"/>
      <c r="H388" s="180"/>
      <c r="I388" s="177" t="s">
        <v>539</v>
      </c>
    </row>
    <row r="389" spans="1:9" ht="17.25" customHeight="1">
      <c r="A389" s="179"/>
      <c r="C389" s="180"/>
      <c r="D389" s="180"/>
      <c r="E389" s="180"/>
      <c r="F389" s="178"/>
      <c r="G389" s="167"/>
      <c r="H389" s="168"/>
      <c r="I389" s="166" t="s">
        <v>540</v>
      </c>
    </row>
    <row r="390" spans="1:9" ht="17.25" customHeight="1">
      <c r="A390" s="179"/>
      <c r="C390" s="180"/>
      <c r="D390" s="180"/>
      <c r="E390" s="180"/>
      <c r="F390" s="176">
        <v>2</v>
      </c>
      <c r="G390" s="160" t="s">
        <v>541</v>
      </c>
      <c r="H390" s="161">
        <v>3300</v>
      </c>
      <c r="I390" s="177" t="s">
        <v>542</v>
      </c>
    </row>
    <row r="391" spans="1:9" ht="17.25" customHeight="1">
      <c r="A391" s="155"/>
      <c r="B391" s="167"/>
      <c r="C391" s="168"/>
      <c r="D391" s="168"/>
      <c r="E391" s="168"/>
      <c r="F391" s="178"/>
      <c r="G391" s="167"/>
      <c r="H391" s="168"/>
      <c r="I391" s="166" t="s">
        <v>543</v>
      </c>
    </row>
    <row r="392" spans="1:9" ht="17.25" customHeight="1">
      <c r="A392" s="159">
        <v>6</v>
      </c>
      <c r="B392" s="160" t="s">
        <v>544</v>
      </c>
      <c r="C392" s="161">
        <v>49200</v>
      </c>
      <c r="D392" s="161">
        <v>5600</v>
      </c>
      <c r="E392" s="162">
        <f>C392+D392</f>
        <v>54800</v>
      </c>
      <c r="F392" s="176">
        <v>1</v>
      </c>
      <c r="G392" s="160" t="s">
        <v>545</v>
      </c>
      <c r="H392" s="161">
        <v>-2100</v>
      </c>
      <c r="I392" s="177" t="s">
        <v>546</v>
      </c>
    </row>
    <row r="393" spans="1:9" ht="17.25" customHeight="1">
      <c r="A393" s="179"/>
      <c r="C393" s="180"/>
      <c r="D393" s="180"/>
      <c r="E393" s="180"/>
      <c r="F393" s="178"/>
      <c r="G393" s="167"/>
      <c r="H393" s="168"/>
      <c r="I393" s="166" t="s">
        <v>547</v>
      </c>
    </row>
    <row r="394" spans="1:9" ht="17.25" customHeight="1">
      <c r="A394" s="179"/>
      <c r="C394" s="180"/>
      <c r="D394" s="180"/>
      <c r="E394" s="180"/>
      <c r="F394" s="176">
        <v>2</v>
      </c>
      <c r="G394" s="160" t="s">
        <v>548</v>
      </c>
      <c r="H394" s="161">
        <v>-1400</v>
      </c>
      <c r="I394" s="177" t="s">
        <v>549</v>
      </c>
    </row>
    <row r="395" spans="1:9" ht="17.25" customHeight="1">
      <c r="A395" s="179"/>
      <c r="C395" s="180"/>
      <c r="D395" s="180"/>
      <c r="E395" s="180"/>
      <c r="F395" s="181"/>
      <c r="H395" s="180"/>
      <c r="I395" s="177" t="s">
        <v>550</v>
      </c>
    </row>
    <row r="396" spans="1:9" ht="17.25" customHeight="1">
      <c r="A396" s="179"/>
      <c r="C396" s="180"/>
      <c r="D396" s="180"/>
      <c r="E396" s="180"/>
      <c r="F396" s="178"/>
      <c r="G396" s="167"/>
      <c r="H396" s="168"/>
      <c r="I396" s="166" t="s">
        <v>551</v>
      </c>
    </row>
    <row r="397" spans="1:9" ht="17.25" customHeight="1">
      <c r="A397" s="179"/>
      <c r="C397" s="180"/>
      <c r="D397" s="180"/>
      <c r="E397" s="180"/>
      <c r="F397" s="163">
        <v>3</v>
      </c>
      <c r="G397" s="164" t="s">
        <v>552</v>
      </c>
      <c r="H397" s="165">
        <v>5000</v>
      </c>
      <c r="I397" s="166" t="s">
        <v>553</v>
      </c>
    </row>
    <row r="398" spans="1:9" ht="17.25" customHeight="1">
      <c r="A398" s="155"/>
      <c r="B398" s="167"/>
      <c r="C398" s="168"/>
      <c r="D398" s="168"/>
      <c r="E398" s="168"/>
      <c r="F398" s="163">
        <v>4</v>
      </c>
      <c r="G398" s="164" t="s">
        <v>554</v>
      </c>
      <c r="H398" s="165">
        <v>4100</v>
      </c>
      <c r="I398" s="166" t="s">
        <v>555</v>
      </c>
    </row>
    <row r="399" spans="1:9" ht="17.25" customHeight="1">
      <c r="A399" s="159">
        <v>7</v>
      </c>
      <c r="B399" s="160" t="s">
        <v>556</v>
      </c>
      <c r="C399" s="161">
        <v>19900</v>
      </c>
      <c r="D399" s="161">
        <v>-1100</v>
      </c>
      <c r="E399" s="162">
        <f>C399+D399</f>
        <v>18800</v>
      </c>
      <c r="F399" s="176">
        <v>1</v>
      </c>
      <c r="G399" s="160" t="s">
        <v>556</v>
      </c>
      <c r="H399" s="161">
        <v>-1100</v>
      </c>
      <c r="I399" s="177" t="s">
        <v>557</v>
      </c>
    </row>
    <row r="400" spans="1:9" ht="17.25" customHeight="1">
      <c r="A400" s="179"/>
      <c r="C400" s="180"/>
      <c r="D400" s="180"/>
      <c r="E400" s="180"/>
      <c r="F400" s="181"/>
      <c r="H400" s="180"/>
      <c r="I400" s="177" t="s">
        <v>558</v>
      </c>
    </row>
    <row r="401" spans="1:10" ht="17.25" customHeight="1">
      <c r="A401" s="155"/>
      <c r="B401" s="167"/>
      <c r="C401" s="168"/>
      <c r="D401" s="168"/>
      <c r="E401" s="168"/>
      <c r="F401" s="178"/>
      <c r="G401" s="167"/>
      <c r="H401" s="168"/>
      <c r="I401" s="166" t="s">
        <v>559</v>
      </c>
    </row>
    <row r="402" spans="1:10" ht="17.25" customHeight="1">
      <c r="A402" s="302" t="s">
        <v>237</v>
      </c>
      <c r="B402" s="303"/>
      <c r="C402" s="171">
        <v>292800</v>
      </c>
      <c r="D402" s="171">
        <v>116400</v>
      </c>
      <c r="E402" s="172">
        <f>C402+D402</f>
        <v>409200</v>
      </c>
      <c r="F402" s="173"/>
      <c r="G402" s="174"/>
      <c r="H402" s="172"/>
      <c r="I402" s="175"/>
    </row>
    <row r="408" spans="1:10" ht="17.25" customHeight="1">
      <c r="A408" s="137" t="s">
        <v>560</v>
      </c>
      <c r="B408" s="138"/>
      <c r="C408" s="138"/>
      <c r="D408" s="138"/>
      <c r="E408" s="138"/>
      <c r="F408" s="138"/>
      <c r="G408" s="138"/>
      <c r="H408" s="138"/>
      <c r="I408" s="138"/>
      <c r="J408" s="139"/>
    </row>
  </sheetData>
  <mergeCells count="122">
    <mergeCell ref="A17:B17"/>
    <mergeCell ref="A21:B21"/>
    <mergeCell ref="F21:G22"/>
    <mergeCell ref="H21:H22"/>
    <mergeCell ref="A24:B24"/>
    <mergeCell ref="A28:B28"/>
    <mergeCell ref="F28:G29"/>
    <mergeCell ref="H28:H29"/>
    <mergeCell ref="A5:B5"/>
    <mergeCell ref="F5:G6"/>
    <mergeCell ref="H5:H6"/>
    <mergeCell ref="A10:B10"/>
    <mergeCell ref="A14:B14"/>
    <mergeCell ref="F14:G15"/>
    <mergeCell ref="H14:H15"/>
    <mergeCell ref="A49:B49"/>
    <mergeCell ref="A53:B53"/>
    <mergeCell ref="F53:G54"/>
    <mergeCell ref="H53:H54"/>
    <mergeCell ref="A57:B57"/>
    <mergeCell ref="A61:B61"/>
    <mergeCell ref="F61:G62"/>
    <mergeCell ref="H61:H62"/>
    <mergeCell ref="A31:B31"/>
    <mergeCell ref="A39:B39"/>
    <mergeCell ref="F39:G40"/>
    <mergeCell ref="H39:H40"/>
    <mergeCell ref="A42:B42"/>
    <mergeCell ref="A46:B46"/>
    <mergeCell ref="F46:G47"/>
    <mergeCell ref="H46:H47"/>
    <mergeCell ref="A82:B82"/>
    <mergeCell ref="A86:B86"/>
    <mergeCell ref="F86:G87"/>
    <mergeCell ref="H86:H87"/>
    <mergeCell ref="A90:B90"/>
    <mergeCell ref="A94:B94"/>
    <mergeCell ref="F94:G95"/>
    <mergeCell ref="H94:H95"/>
    <mergeCell ref="A64:B64"/>
    <mergeCell ref="A72:B72"/>
    <mergeCell ref="F72:G73"/>
    <mergeCell ref="H72:H73"/>
    <mergeCell ref="A75:B75"/>
    <mergeCell ref="A79:B79"/>
    <mergeCell ref="F79:G80"/>
    <mergeCell ref="H79:H80"/>
    <mergeCell ref="A118:B118"/>
    <mergeCell ref="A122:B122"/>
    <mergeCell ref="F122:G123"/>
    <mergeCell ref="H122:H123"/>
    <mergeCell ref="A125:B125"/>
    <mergeCell ref="A129:B129"/>
    <mergeCell ref="F129:G130"/>
    <mergeCell ref="H129:H130"/>
    <mergeCell ref="A97:B97"/>
    <mergeCell ref="A107:B107"/>
    <mergeCell ref="F107:G108"/>
    <mergeCell ref="H107:H108"/>
    <mergeCell ref="A111:B111"/>
    <mergeCell ref="A115:B115"/>
    <mergeCell ref="F115:G116"/>
    <mergeCell ref="H115:H116"/>
    <mergeCell ref="A177:B177"/>
    <mergeCell ref="A181:B181"/>
    <mergeCell ref="F181:G182"/>
    <mergeCell ref="H181:H182"/>
    <mergeCell ref="A189:B189"/>
    <mergeCell ref="A193:B193"/>
    <mergeCell ref="F193:G194"/>
    <mergeCell ref="H193:H194"/>
    <mergeCell ref="A132:B132"/>
    <mergeCell ref="A140:B140"/>
    <mergeCell ref="F140:G141"/>
    <mergeCell ref="H140:H141"/>
    <mergeCell ref="A147:B147"/>
    <mergeCell ref="A151:B151"/>
    <mergeCell ref="F151:G152"/>
    <mergeCell ref="H151:H152"/>
    <mergeCell ref="A261:B261"/>
    <mergeCell ref="A265:B265"/>
    <mergeCell ref="F265:G266"/>
    <mergeCell ref="H265:H266"/>
    <mergeCell ref="A276:B276"/>
    <mergeCell ref="F276:G277"/>
    <mergeCell ref="H276:H277"/>
    <mergeCell ref="A208:B208"/>
    <mergeCell ref="F208:G209"/>
    <mergeCell ref="H208:H209"/>
    <mergeCell ref="A251:B251"/>
    <mergeCell ref="A255:B255"/>
    <mergeCell ref="F255:G256"/>
    <mergeCell ref="H255:H256"/>
    <mergeCell ref="A300:B300"/>
    <mergeCell ref="A311:B311"/>
    <mergeCell ref="F311:G312"/>
    <mergeCell ref="H311:H312"/>
    <mergeCell ref="A319:B319"/>
    <mergeCell ref="A323:B323"/>
    <mergeCell ref="F323:G324"/>
    <mergeCell ref="H323:H324"/>
    <mergeCell ref="A286:B286"/>
    <mergeCell ref="A290:B290"/>
    <mergeCell ref="F290:G291"/>
    <mergeCell ref="H290:H291"/>
    <mergeCell ref="A293:B293"/>
    <mergeCell ref="A297:B297"/>
    <mergeCell ref="F297:G298"/>
    <mergeCell ref="H297:H298"/>
    <mergeCell ref="A357:B357"/>
    <mergeCell ref="A361:B361"/>
    <mergeCell ref="F361:G362"/>
    <mergeCell ref="H361:H362"/>
    <mergeCell ref="A402:B402"/>
    <mergeCell ref="A326:B326"/>
    <mergeCell ref="A330:B330"/>
    <mergeCell ref="F330:G331"/>
    <mergeCell ref="H330:H331"/>
    <mergeCell ref="A333:B333"/>
    <mergeCell ref="A344:B344"/>
    <mergeCell ref="F344:G345"/>
    <mergeCell ref="H344:H345"/>
  </mergeCells>
  <phoneticPr fontId="1"/>
  <printOptions horizontalCentered="1" gridLinesSet="0"/>
  <pageMargins left="0" right="0" top="0.35433070866141736" bottom="0.35433070866141736" header="0" footer="0"/>
  <pageSetup paperSize="9"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3621-D54A-4FA8-ADDB-9749E2204ED2}">
  <dimension ref="A1:P748"/>
  <sheetViews>
    <sheetView view="pageBreakPreview" zoomScaleNormal="100" zoomScaleSheetLayoutView="100" workbookViewId="0">
      <selection activeCell="C2" sqref="C2"/>
    </sheetView>
  </sheetViews>
  <sheetFormatPr defaultColWidth="9" defaultRowHeight="17.25" customHeight="1"/>
  <cols>
    <col min="1" max="1" width="2.5" style="140" customWidth="1"/>
    <col min="2" max="2" width="10.125" style="140" customWidth="1"/>
    <col min="3" max="9" width="9.875" style="140" customWidth="1"/>
    <col min="10" max="10" width="2.5" style="140" customWidth="1"/>
    <col min="11" max="11" width="10.125" style="140" customWidth="1"/>
    <col min="12" max="12" width="9.875" style="140" customWidth="1"/>
    <col min="13" max="13" width="37.625" style="140" customWidth="1"/>
    <col min="14" max="15" width="9" style="140"/>
    <col min="16" max="16" width="9" style="312"/>
    <col min="17" max="16384" width="9" style="140"/>
  </cols>
  <sheetData>
    <row r="1" spans="1:16" ht="17.25" customHeight="1">
      <c r="A1" s="188" t="s">
        <v>561</v>
      </c>
      <c r="B1" s="188"/>
      <c r="C1" s="188"/>
      <c r="D1" s="188"/>
      <c r="E1" s="188"/>
      <c r="F1" s="188"/>
      <c r="G1" s="188"/>
      <c r="H1" s="188"/>
      <c r="I1" s="188"/>
      <c r="J1" s="188"/>
      <c r="K1" s="188"/>
      <c r="L1" s="188"/>
      <c r="M1" s="188"/>
      <c r="P1" s="140"/>
    </row>
    <row r="2" spans="1:16" ht="17.25" customHeight="1">
      <c r="A2" s="140" t="s">
        <v>562</v>
      </c>
    </row>
    <row r="3" spans="1:16" ht="17.25" customHeight="1">
      <c r="A3" s="140" t="s">
        <v>563</v>
      </c>
      <c r="B3" s="142"/>
      <c r="C3" s="141"/>
      <c r="D3" s="141"/>
      <c r="E3" s="141"/>
      <c r="F3" s="141" t="s">
        <v>564</v>
      </c>
      <c r="G3" s="141"/>
      <c r="H3" s="141"/>
      <c r="I3" s="141"/>
      <c r="K3" s="141"/>
      <c r="L3" s="141"/>
      <c r="M3" s="144" t="s">
        <v>565</v>
      </c>
      <c r="P3" s="140"/>
    </row>
    <row r="4" spans="1:16" ht="17.25" customHeight="1">
      <c r="A4" s="313"/>
      <c r="B4" s="314"/>
      <c r="C4" s="315"/>
      <c r="D4" s="316"/>
      <c r="E4" s="315"/>
      <c r="F4" s="317" t="s">
        <v>566</v>
      </c>
      <c r="G4" s="285"/>
      <c r="H4" s="285"/>
      <c r="I4" s="286"/>
      <c r="J4" s="148" t="s">
        <v>223</v>
      </c>
      <c r="K4" s="148"/>
      <c r="L4" s="150"/>
      <c r="M4" s="151"/>
      <c r="P4" s="140"/>
    </row>
    <row r="5" spans="1:16" ht="17.25" customHeight="1">
      <c r="A5" s="304" t="s">
        <v>224</v>
      </c>
      <c r="B5" s="318"/>
      <c r="C5" s="319" t="s">
        <v>225</v>
      </c>
      <c r="D5" s="320" t="s">
        <v>226</v>
      </c>
      <c r="E5" s="319" t="s">
        <v>227</v>
      </c>
      <c r="F5" s="321" t="s">
        <v>567</v>
      </c>
      <c r="G5" s="321"/>
      <c r="H5" s="321"/>
      <c r="I5" s="322" t="s">
        <v>568</v>
      </c>
      <c r="J5" s="323" t="s">
        <v>569</v>
      </c>
      <c r="K5" s="324"/>
      <c r="L5" s="325" t="s">
        <v>570</v>
      </c>
      <c r="M5" s="326" t="s">
        <v>571</v>
      </c>
      <c r="P5" s="140"/>
    </row>
    <row r="6" spans="1:16" ht="17.25" customHeight="1">
      <c r="A6" s="327"/>
      <c r="B6" s="328"/>
      <c r="C6" s="329"/>
      <c r="D6" s="330"/>
      <c r="E6" s="329"/>
      <c r="F6" s="331" t="s">
        <v>211</v>
      </c>
      <c r="G6" s="332" t="s">
        <v>212</v>
      </c>
      <c r="H6" s="331" t="s">
        <v>213</v>
      </c>
      <c r="I6" s="333" t="s">
        <v>214</v>
      </c>
      <c r="J6" s="334"/>
      <c r="K6" s="335"/>
      <c r="L6" s="336"/>
      <c r="M6" s="158"/>
      <c r="P6" s="140"/>
    </row>
    <row r="7" spans="1:16" ht="17.25" customHeight="1">
      <c r="A7" s="159">
        <v>1</v>
      </c>
      <c r="B7" s="160" t="s">
        <v>572</v>
      </c>
      <c r="C7" s="161">
        <v>104168</v>
      </c>
      <c r="D7" s="161">
        <v>-2404</v>
      </c>
      <c r="E7" s="337">
        <f>C7+D7</f>
        <v>101764</v>
      </c>
      <c r="F7" s="181"/>
      <c r="G7" s="181"/>
      <c r="H7" s="181"/>
      <c r="I7" s="338">
        <v>-2404</v>
      </c>
      <c r="J7" s="163">
        <v>3</v>
      </c>
      <c r="K7" s="164" t="s">
        <v>573</v>
      </c>
      <c r="L7" s="165">
        <v>-961</v>
      </c>
      <c r="M7" s="166" t="s">
        <v>574</v>
      </c>
    </row>
    <row r="8" spans="1:16" ht="17.25" customHeight="1">
      <c r="A8" s="179"/>
      <c r="C8" s="181"/>
      <c r="D8" s="181"/>
      <c r="E8" s="181"/>
      <c r="F8" s="181"/>
      <c r="G8" s="181"/>
      <c r="H8" s="181"/>
      <c r="I8" s="181"/>
      <c r="J8" s="176">
        <v>8</v>
      </c>
      <c r="K8" s="160" t="s">
        <v>575</v>
      </c>
      <c r="L8" s="161">
        <v>-1129</v>
      </c>
      <c r="M8" s="177" t="s">
        <v>576</v>
      </c>
    </row>
    <row r="9" spans="1:16" ht="17.25" customHeight="1">
      <c r="A9" s="179"/>
      <c r="C9" s="181"/>
      <c r="D9" s="181"/>
      <c r="E9" s="181"/>
      <c r="F9" s="181"/>
      <c r="G9" s="181"/>
      <c r="H9" s="181"/>
      <c r="I9" s="181"/>
      <c r="J9" s="178"/>
      <c r="K9" s="167"/>
      <c r="L9" s="178"/>
      <c r="M9" s="166" t="s">
        <v>577</v>
      </c>
    </row>
    <row r="10" spans="1:16" ht="17.25" customHeight="1">
      <c r="A10" s="155"/>
      <c r="B10" s="167"/>
      <c r="C10" s="178"/>
      <c r="D10" s="178"/>
      <c r="E10" s="178"/>
      <c r="F10" s="178"/>
      <c r="G10" s="178"/>
      <c r="H10" s="178"/>
      <c r="I10" s="178"/>
      <c r="J10" s="163">
        <v>10</v>
      </c>
      <c r="K10" s="164" t="s">
        <v>578</v>
      </c>
      <c r="L10" s="165">
        <v>-314</v>
      </c>
      <c r="M10" s="166" t="s">
        <v>579</v>
      </c>
    </row>
    <row r="11" spans="1:16" ht="17.25" customHeight="1">
      <c r="A11" s="302" t="s">
        <v>237</v>
      </c>
      <c r="B11" s="303"/>
      <c r="C11" s="171">
        <v>104168</v>
      </c>
      <c r="D11" s="171">
        <v>-2404</v>
      </c>
      <c r="E11" s="339">
        <f>C11+D11</f>
        <v>101764</v>
      </c>
      <c r="F11" s="340"/>
      <c r="G11" s="341"/>
      <c r="H11" s="340"/>
      <c r="I11" s="342">
        <v>-2404</v>
      </c>
      <c r="J11" s="173"/>
      <c r="K11" s="183"/>
      <c r="L11" s="339"/>
      <c r="M11" s="175"/>
      <c r="P11" s="140"/>
    </row>
    <row r="13" spans="1:16" ht="17.25" customHeight="1">
      <c r="A13" s="140" t="s">
        <v>580</v>
      </c>
      <c r="B13" s="142"/>
      <c r="C13" s="141"/>
      <c r="D13" s="141"/>
      <c r="E13" s="141"/>
      <c r="F13" s="141" t="s">
        <v>581</v>
      </c>
      <c r="G13" s="141"/>
      <c r="H13" s="141"/>
      <c r="I13" s="141"/>
      <c r="K13" s="141"/>
      <c r="L13" s="141"/>
      <c r="M13" s="144" t="s">
        <v>565</v>
      </c>
      <c r="P13" s="140"/>
    </row>
    <row r="14" spans="1:16" ht="17.25" customHeight="1">
      <c r="A14" s="313"/>
      <c r="B14" s="314"/>
      <c r="C14" s="315"/>
      <c r="D14" s="316"/>
      <c r="E14" s="315"/>
      <c r="F14" s="317" t="s">
        <v>566</v>
      </c>
      <c r="G14" s="285"/>
      <c r="H14" s="285"/>
      <c r="I14" s="286"/>
      <c r="J14" s="148" t="s">
        <v>223</v>
      </c>
      <c r="K14" s="148"/>
      <c r="L14" s="150"/>
      <c r="M14" s="151"/>
      <c r="P14" s="140"/>
    </row>
    <row r="15" spans="1:16" ht="17.25" customHeight="1">
      <c r="A15" s="304" t="s">
        <v>224</v>
      </c>
      <c r="B15" s="318"/>
      <c r="C15" s="319" t="s">
        <v>225</v>
      </c>
      <c r="D15" s="320" t="s">
        <v>226</v>
      </c>
      <c r="E15" s="319" t="s">
        <v>227</v>
      </c>
      <c r="F15" s="321" t="s">
        <v>567</v>
      </c>
      <c r="G15" s="321"/>
      <c r="H15" s="321"/>
      <c r="I15" s="322" t="s">
        <v>568</v>
      </c>
      <c r="J15" s="323" t="s">
        <v>569</v>
      </c>
      <c r="K15" s="324"/>
      <c r="L15" s="325" t="s">
        <v>570</v>
      </c>
      <c r="M15" s="326" t="s">
        <v>571</v>
      </c>
      <c r="P15" s="140"/>
    </row>
    <row r="16" spans="1:16" ht="17.25" customHeight="1">
      <c r="A16" s="327"/>
      <c r="B16" s="328"/>
      <c r="C16" s="329"/>
      <c r="D16" s="330"/>
      <c r="E16" s="329"/>
      <c r="F16" s="331" t="s">
        <v>211</v>
      </c>
      <c r="G16" s="332" t="s">
        <v>212</v>
      </c>
      <c r="H16" s="331" t="s">
        <v>213</v>
      </c>
      <c r="I16" s="333" t="s">
        <v>214</v>
      </c>
      <c r="J16" s="334"/>
      <c r="K16" s="335"/>
      <c r="L16" s="336"/>
      <c r="M16" s="158"/>
      <c r="P16" s="140"/>
    </row>
    <row r="17" spans="1:13" ht="17.25" customHeight="1">
      <c r="A17" s="159">
        <v>1</v>
      </c>
      <c r="B17" s="160" t="s">
        <v>582</v>
      </c>
      <c r="C17" s="161">
        <v>432775</v>
      </c>
      <c r="D17" s="161">
        <v>-650</v>
      </c>
      <c r="E17" s="337">
        <f>C17+D17</f>
        <v>432125</v>
      </c>
      <c r="F17" s="181"/>
      <c r="G17" s="181"/>
      <c r="H17" s="181"/>
      <c r="I17" s="338">
        <v>-650</v>
      </c>
      <c r="J17" s="163">
        <v>8</v>
      </c>
      <c r="K17" s="164" t="s">
        <v>575</v>
      </c>
      <c r="L17" s="165">
        <v>-500</v>
      </c>
      <c r="M17" s="166" t="s">
        <v>583</v>
      </c>
    </row>
    <row r="18" spans="1:13" ht="17.25" customHeight="1">
      <c r="A18" s="179"/>
      <c r="C18" s="181"/>
      <c r="D18" s="181"/>
      <c r="E18" s="181"/>
      <c r="F18" s="181"/>
      <c r="G18" s="181"/>
      <c r="H18" s="181"/>
      <c r="I18" s="181"/>
      <c r="J18" s="176">
        <v>18</v>
      </c>
      <c r="K18" s="160" t="s">
        <v>584</v>
      </c>
      <c r="L18" s="161">
        <v>-150</v>
      </c>
      <c r="M18" s="177" t="s">
        <v>585</v>
      </c>
    </row>
    <row r="19" spans="1:13" ht="17.25" customHeight="1">
      <c r="A19" s="155"/>
      <c r="B19" s="167"/>
      <c r="C19" s="178"/>
      <c r="D19" s="178"/>
      <c r="E19" s="178"/>
      <c r="F19" s="178"/>
      <c r="G19" s="178"/>
      <c r="H19" s="178"/>
      <c r="I19" s="178"/>
      <c r="J19" s="178"/>
      <c r="K19" s="164" t="s">
        <v>586</v>
      </c>
      <c r="L19" s="178"/>
      <c r="M19" s="158"/>
    </row>
    <row r="20" spans="1:13" ht="17.25" customHeight="1">
      <c r="A20" s="169">
        <v>2</v>
      </c>
      <c r="B20" s="164" t="s">
        <v>587</v>
      </c>
      <c r="C20" s="165">
        <v>16985</v>
      </c>
      <c r="D20" s="165">
        <v>0</v>
      </c>
      <c r="E20" s="329">
        <f>C20+D20</f>
        <v>16985</v>
      </c>
      <c r="F20" s="343">
        <v>0</v>
      </c>
      <c r="G20" s="343">
        <v>0</v>
      </c>
      <c r="H20" s="343">
        <v>7</v>
      </c>
      <c r="I20" s="344">
        <v>-7</v>
      </c>
      <c r="J20" s="178"/>
      <c r="K20" s="167"/>
      <c r="L20" s="178"/>
      <c r="M20" s="158"/>
    </row>
    <row r="21" spans="1:13" ht="17.25" customHeight="1">
      <c r="A21" s="169">
        <v>4</v>
      </c>
      <c r="B21" s="164" t="s">
        <v>588</v>
      </c>
      <c r="C21" s="165">
        <v>3922</v>
      </c>
      <c r="D21" s="165">
        <v>-1020</v>
      </c>
      <c r="E21" s="329">
        <f>C21+D21</f>
        <v>2902</v>
      </c>
      <c r="F21" s="178"/>
      <c r="G21" s="178"/>
      <c r="H21" s="178"/>
      <c r="I21" s="344">
        <v>-1020</v>
      </c>
      <c r="J21" s="163">
        <v>11</v>
      </c>
      <c r="K21" s="164" t="s">
        <v>589</v>
      </c>
      <c r="L21" s="165">
        <v>-1020</v>
      </c>
      <c r="M21" s="166" t="s">
        <v>590</v>
      </c>
    </row>
    <row r="22" spans="1:13" ht="17.25" customHeight="1">
      <c r="A22" s="159">
        <v>5</v>
      </c>
      <c r="B22" s="160" t="s">
        <v>591</v>
      </c>
      <c r="C22" s="161">
        <v>133498</v>
      </c>
      <c r="D22" s="161">
        <v>-1147</v>
      </c>
      <c r="E22" s="337">
        <f>C22+D22</f>
        <v>132351</v>
      </c>
      <c r="F22" s="345">
        <v>0</v>
      </c>
      <c r="G22" s="345">
        <v>31100</v>
      </c>
      <c r="H22" s="345">
        <v>-37</v>
      </c>
      <c r="I22" s="338">
        <v>-32210</v>
      </c>
      <c r="J22" s="176">
        <v>12</v>
      </c>
      <c r="K22" s="160" t="s">
        <v>592</v>
      </c>
      <c r="L22" s="161">
        <v>-1147</v>
      </c>
      <c r="M22" s="177" t="s">
        <v>593</v>
      </c>
    </row>
    <row r="23" spans="1:13" ht="17.25" customHeight="1">
      <c r="A23" s="179"/>
      <c r="C23" s="181"/>
      <c r="D23" s="181"/>
      <c r="E23" s="181"/>
      <c r="F23" s="181"/>
      <c r="G23" s="181"/>
      <c r="H23" s="181"/>
      <c r="I23" s="181"/>
      <c r="J23" s="181"/>
      <c r="L23" s="181"/>
      <c r="M23" s="177" t="s">
        <v>594</v>
      </c>
    </row>
    <row r="24" spans="1:13" ht="17.25" customHeight="1">
      <c r="A24" s="179"/>
      <c r="C24" s="181"/>
      <c r="D24" s="181"/>
      <c r="E24" s="181"/>
      <c r="F24" s="181"/>
      <c r="G24" s="181"/>
      <c r="H24" s="181"/>
      <c r="I24" s="181"/>
      <c r="J24" s="181"/>
      <c r="L24" s="181"/>
      <c r="M24" s="177" t="s">
        <v>595</v>
      </c>
    </row>
    <row r="25" spans="1:13" ht="17.25" customHeight="1">
      <c r="A25" s="179"/>
      <c r="C25" s="181"/>
      <c r="D25" s="181"/>
      <c r="E25" s="181"/>
      <c r="F25" s="181"/>
      <c r="G25" s="181"/>
      <c r="H25" s="181"/>
      <c r="I25" s="181"/>
      <c r="J25" s="181"/>
      <c r="L25" s="181"/>
      <c r="M25" s="177" t="s">
        <v>596</v>
      </c>
    </row>
    <row r="26" spans="1:13" ht="17.25" customHeight="1">
      <c r="A26" s="179"/>
      <c r="C26" s="181"/>
      <c r="D26" s="181"/>
      <c r="E26" s="181"/>
      <c r="F26" s="181"/>
      <c r="G26" s="181"/>
      <c r="H26" s="181"/>
      <c r="I26" s="181"/>
      <c r="J26" s="181"/>
      <c r="L26" s="181"/>
      <c r="M26" s="177" t="s">
        <v>597</v>
      </c>
    </row>
    <row r="27" spans="1:13" ht="17.25" customHeight="1">
      <c r="A27" s="179"/>
      <c r="C27" s="181"/>
      <c r="D27" s="181"/>
      <c r="E27" s="181"/>
      <c r="F27" s="181"/>
      <c r="G27" s="181"/>
      <c r="H27" s="181"/>
      <c r="I27" s="181"/>
      <c r="J27" s="181"/>
      <c r="L27" s="181"/>
      <c r="M27" s="177" t="s">
        <v>598</v>
      </c>
    </row>
    <row r="28" spans="1:13" ht="17.25" customHeight="1">
      <c r="A28" s="155"/>
      <c r="B28" s="167"/>
      <c r="C28" s="178"/>
      <c r="D28" s="178"/>
      <c r="E28" s="178"/>
      <c r="F28" s="178"/>
      <c r="G28" s="178"/>
      <c r="H28" s="178"/>
      <c r="I28" s="178"/>
      <c r="J28" s="178"/>
      <c r="K28" s="167"/>
      <c r="L28" s="178"/>
      <c r="M28" s="166" t="s">
        <v>599</v>
      </c>
    </row>
    <row r="29" spans="1:13" ht="17.25" customHeight="1">
      <c r="A29" s="159">
        <v>6</v>
      </c>
      <c r="B29" s="160" t="s">
        <v>600</v>
      </c>
      <c r="C29" s="161">
        <v>1580626</v>
      </c>
      <c r="D29" s="161">
        <v>-57740</v>
      </c>
      <c r="E29" s="337">
        <f>C29+D29</f>
        <v>1522886</v>
      </c>
      <c r="F29" s="345">
        <v>-26910</v>
      </c>
      <c r="G29" s="345">
        <v>500</v>
      </c>
      <c r="H29" s="345">
        <v>-9718</v>
      </c>
      <c r="I29" s="338">
        <v>-21612</v>
      </c>
      <c r="J29" s="163">
        <v>10</v>
      </c>
      <c r="K29" s="164" t="s">
        <v>578</v>
      </c>
      <c r="L29" s="165">
        <v>-200</v>
      </c>
      <c r="M29" s="166" t="s">
        <v>601</v>
      </c>
    </row>
    <row r="30" spans="1:13" ht="17.25" customHeight="1">
      <c r="A30" s="179"/>
      <c r="C30" s="181"/>
      <c r="D30" s="181"/>
      <c r="E30" s="181"/>
      <c r="F30" s="181"/>
      <c r="G30" s="181"/>
      <c r="H30" s="181"/>
      <c r="I30" s="181"/>
      <c r="J30" s="176">
        <v>12</v>
      </c>
      <c r="K30" s="160" t="s">
        <v>592</v>
      </c>
      <c r="L30" s="161">
        <v>-4245</v>
      </c>
      <c r="M30" s="177" t="s">
        <v>602</v>
      </c>
    </row>
    <row r="31" spans="1:13" ht="17.25" customHeight="1">
      <c r="A31" s="182"/>
      <c r="B31" s="183"/>
      <c r="C31" s="173"/>
      <c r="D31" s="173"/>
      <c r="E31" s="173"/>
      <c r="F31" s="173"/>
      <c r="G31" s="173"/>
      <c r="H31" s="173"/>
      <c r="I31" s="173"/>
      <c r="J31" s="173"/>
      <c r="K31" s="183"/>
      <c r="L31" s="173"/>
      <c r="M31" s="186" t="s">
        <v>603</v>
      </c>
    </row>
    <row r="36" spans="1:13" ht="17.25" customHeight="1">
      <c r="A36" s="183"/>
      <c r="B36" s="183"/>
      <c r="C36" s="183"/>
      <c r="D36" s="183"/>
      <c r="E36" s="183"/>
      <c r="F36" s="183"/>
      <c r="G36" s="183"/>
      <c r="H36" s="183"/>
      <c r="I36" s="183"/>
      <c r="J36" s="183"/>
      <c r="K36" s="183"/>
      <c r="L36" s="183"/>
      <c r="M36" s="183"/>
    </row>
    <row r="37" spans="1:13" ht="17.25" customHeight="1">
      <c r="A37" s="179"/>
      <c r="C37" s="181"/>
      <c r="D37" s="181"/>
      <c r="E37" s="181"/>
      <c r="F37" s="181"/>
      <c r="G37" s="181"/>
      <c r="H37" s="181"/>
      <c r="I37" s="181"/>
      <c r="J37" s="176">
        <v>13</v>
      </c>
      <c r="K37" s="160" t="s">
        <v>604</v>
      </c>
      <c r="L37" s="161">
        <v>-13215</v>
      </c>
      <c r="M37" s="177" t="s">
        <v>605</v>
      </c>
    </row>
    <row r="38" spans="1:13" ht="17.25" customHeight="1">
      <c r="A38" s="179"/>
      <c r="C38" s="181"/>
      <c r="D38" s="181"/>
      <c r="E38" s="181"/>
      <c r="F38" s="181"/>
      <c r="G38" s="181"/>
      <c r="H38" s="181"/>
      <c r="I38" s="181"/>
      <c r="J38" s="178"/>
      <c r="K38" s="164" t="s">
        <v>606</v>
      </c>
      <c r="L38" s="178"/>
      <c r="M38" s="158"/>
    </row>
    <row r="39" spans="1:13" ht="17.25" customHeight="1">
      <c r="A39" s="179"/>
      <c r="C39" s="181"/>
      <c r="D39" s="181"/>
      <c r="E39" s="181"/>
      <c r="F39" s="181"/>
      <c r="G39" s="181"/>
      <c r="H39" s="181"/>
      <c r="I39" s="181"/>
      <c r="J39" s="163">
        <v>14</v>
      </c>
      <c r="K39" s="164" t="s">
        <v>607</v>
      </c>
      <c r="L39" s="165">
        <v>-686</v>
      </c>
      <c r="M39" s="166" t="s">
        <v>608</v>
      </c>
    </row>
    <row r="40" spans="1:13" ht="17.25" customHeight="1">
      <c r="A40" s="179"/>
      <c r="C40" s="181"/>
      <c r="D40" s="181"/>
      <c r="E40" s="181"/>
      <c r="F40" s="181"/>
      <c r="G40" s="181"/>
      <c r="H40" s="181"/>
      <c r="I40" s="181"/>
      <c r="J40" s="176">
        <v>18</v>
      </c>
      <c r="K40" s="160" t="s">
        <v>584</v>
      </c>
      <c r="L40" s="161">
        <v>-38895</v>
      </c>
      <c r="M40" s="177" t="s">
        <v>609</v>
      </c>
    </row>
    <row r="41" spans="1:13" ht="17.25" customHeight="1">
      <c r="A41" s="179"/>
      <c r="C41" s="181"/>
      <c r="D41" s="181"/>
      <c r="E41" s="181"/>
      <c r="F41" s="181"/>
      <c r="G41" s="181"/>
      <c r="H41" s="181"/>
      <c r="I41" s="181"/>
      <c r="J41" s="181"/>
      <c r="K41" s="160" t="s">
        <v>586</v>
      </c>
      <c r="L41" s="181"/>
      <c r="M41" s="177" t="s">
        <v>610</v>
      </c>
    </row>
    <row r="42" spans="1:13" ht="17.25" customHeight="1">
      <c r="A42" s="179"/>
      <c r="C42" s="181"/>
      <c r="D42" s="181"/>
      <c r="E42" s="181"/>
      <c r="F42" s="181"/>
      <c r="G42" s="181"/>
      <c r="H42" s="181"/>
      <c r="I42" s="181"/>
      <c r="J42" s="181"/>
      <c r="L42" s="181"/>
      <c r="M42" s="177" t="s">
        <v>611</v>
      </c>
    </row>
    <row r="43" spans="1:13" ht="17.25" customHeight="1">
      <c r="A43" s="179"/>
      <c r="C43" s="181"/>
      <c r="D43" s="181"/>
      <c r="E43" s="181"/>
      <c r="F43" s="181"/>
      <c r="G43" s="181"/>
      <c r="H43" s="181"/>
      <c r="I43" s="181"/>
      <c r="J43" s="181"/>
      <c r="L43" s="181"/>
      <c r="M43" s="177" t="s">
        <v>612</v>
      </c>
    </row>
    <row r="44" spans="1:13" ht="17.25" customHeight="1">
      <c r="A44" s="179"/>
      <c r="C44" s="181"/>
      <c r="D44" s="181"/>
      <c r="E44" s="181"/>
      <c r="F44" s="181"/>
      <c r="G44" s="181"/>
      <c r="H44" s="181"/>
      <c r="I44" s="181"/>
      <c r="J44" s="181"/>
      <c r="L44" s="181"/>
      <c r="M44" s="177" t="s">
        <v>613</v>
      </c>
    </row>
    <row r="45" spans="1:13" ht="17.25" customHeight="1">
      <c r="A45" s="179"/>
      <c r="C45" s="181"/>
      <c r="D45" s="181"/>
      <c r="E45" s="181"/>
      <c r="F45" s="181"/>
      <c r="G45" s="181"/>
      <c r="H45" s="181"/>
      <c r="I45" s="181"/>
      <c r="J45" s="178"/>
      <c r="K45" s="167"/>
      <c r="L45" s="178"/>
      <c r="M45" s="166" t="s">
        <v>614</v>
      </c>
    </row>
    <row r="46" spans="1:13" ht="17.25" customHeight="1">
      <c r="A46" s="179"/>
      <c r="C46" s="181"/>
      <c r="D46" s="181"/>
      <c r="E46" s="181"/>
      <c r="F46" s="181"/>
      <c r="G46" s="181"/>
      <c r="H46" s="181"/>
      <c r="I46" s="181"/>
      <c r="J46" s="163">
        <v>24</v>
      </c>
      <c r="K46" s="164" t="s">
        <v>615</v>
      </c>
      <c r="L46" s="165">
        <v>97</v>
      </c>
      <c r="M46" s="166" t="s">
        <v>616</v>
      </c>
    </row>
    <row r="47" spans="1:13" ht="17.25" customHeight="1">
      <c r="A47" s="155"/>
      <c r="B47" s="167"/>
      <c r="C47" s="178"/>
      <c r="D47" s="178"/>
      <c r="E47" s="178"/>
      <c r="F47" s="178"/>
      <c r="G47" s="178"/>
      <c r="H47" s="178"/>
      <c r="I47" s="178"/>
      <c r="J47" s="163">
        <v>27</v>
      </c>
      <c r="K47" s="164" t="s">
        <v>617</v>
      </c>
      <c r="L47" s="165">
        <v>-596</v>
      </c>
      <c r="M47" s="166" t="s">
        <v>618</v>
      </c>
    </row>
    <row r="48" spans="1:13" ht="17.25" customHeight="1">
      <c r="A48" s="169">
        <v>7</v>
      </c>
      <c r="B48" s="164" t="s">
        <v>619</v>
      </c>
      <c r="C48" s="165">
        <v>120229</v>
      </c>
      <c r="D48" s="165">
        <v>-2200</v>
      </c>
      <c r="E48" s="329">
        <f>C48+D48</f>
        <v>118029</v>
      </c>
      <c r="F48" s="343">
        <v>-494</v>
      </c>
      <c r="G48" s="343">
        <v>0</v>
      </c>
      <c r="H48" s="343">
        <v>0</v>
      </c>
      <c r="I48" s="344">
        <v>-1706</v>
      </c>
      <c r="J48" s="163">
        <v>12</v>
      </c>
      <c r="K48" s="164" t="s">
        <v>592</v>
      </c>
      <c r="L48" s="165">
        <v>-2200</v>
      </c>
      <c r="M48" s="166" t="s">
        <v>620</v>
      </c>
    </row>
    <row r="49" spans="1:16" ht="17.25" customHeight="1">
      <c r="A49" s="159">
        <v>9</v>
      </c>
      <c r="B49" s="160" t="s">
        <v>621</v>
      </c>
      <c r="C49" s="161">
        <v>44216</v>
      </c>
      <c r="D49" s="161">
        <v>0</v>
      </c>
      <c r="E49" s="337">
        <f>C49+D49</f>
        <v>44216</v>
      </c>
      <c r="F49" s="345">
        <v>0</v>
      </c>
      <c r="G49" s="345">
        <v>-300</v>
      </c>
      <c r="H49" s="345">
        <v>0</v>
      </c>
      <c r="I49" s="338">
        <v>300</v>
      </c>
      <c r="J49" s="181"/>
      <c r="L49" s="181"/>
      <c r="M49" s="346"/>
    </row>
    <row r="50" spans="1:16" ht="17.25" customHeight="1">
      <c r="A50" s="179"/>
      <c r="B50" s="160" t="s">
        <v>622</v>
      </c>
      <c r="C50" s="181"/>
      <c r="D50" s="181"/>
      <c r="E50" s="181"/>
      <c r="F50" s="181"/>
      <c r="G50" s="181"/>
      <c r="H50" s="181"/>
      <c r="I50" s="181"/>
      <c r="J50" s="181"/>
      <c r="L50" s="181"/>
      <c r="M50" s="346"/>
    </row>
    <row r="51" spans="1:16" ht="17.25" customHeight="1">
      <c r="A51" s="155"/>
      <c r="B51" s="164" t="s">
        <v>623</v>
      </c>
      <c r="C51" s="178"/>
      <c r="D51" s="178"/>
      <c r="E51" s="178"/>
      <c r="F51" s="178"/>
      <c r="G51" s="178"/>
      <c r="H51" s="178"/>
      <c r="I51" s="178"/>
      <c r="J51" s="178"/>
      <c r="K51" s="167"/>
      <c r="L51" s="178"/>
      <c r="M51" s="158"/>
    </row>
    <row r="52" spans="1:16" ht="17.25" customHeight="1">
      <c r="A52" s="302" t="s">
        <v>237</v>
      </c>
      <c r="B52" s="303"/>
      <c r="C52" s="171">
        <v>2347542</v>
      </c>
      <c r="D52" s="171">
        <v>-62757</v>
      </c>
      <c r="E52" s="339">
        <f>C52+D52</f>
        <v>2284785</v>
      </c>
      <c r="F52" s="347">
        <v>-27404</v>
      </c>
      <c r="G52" s="347">
        <v>31300</v>
      </c>
      <c r="H52" s="347">
        <v>-9748</v>
      </c>
      <c r="I52" s="342">
        <v>-56905</v>
      </c>
      <c r="J52" s="173"/>
      <c r="K52" s="183"/>
      <c r="L52" s="339"/>
      <c r="M52" s="175"/>
      <c r="P52" s="140"/>
    </row>
    <row r="54" spans="1:16" ht="17.25" customHeight="1">
      <c r="A54" s="140" t="s">
        <v>580</v>
      </c>
      <c r="B54" s="142"/>
      <c r="C54" s="141"/>
      <c r="D54" s="141"/>
      <c r="E54" s="141"/>
      <c r="F54" s="141" t="s">
        <v>624</v>
      </c>
      <c r="G54" s="141"/>
      <c r="H54" s="141"/>
      <c r="I54" s="141"/>
      <c r="K54" s="141"/>
      <c r="L54" s="141"/>
      <c r="M54" s="144" t="s">
        <v>565</v>
      </c>
      <c r="P54" s="140"/>
    </row>
    <row r="55" spans="1:16" ht="17.25" customHeight="1">
      <c r="A55" s="313"/>
      <c r="B55" s="314"/>
      <c r="C55" s="315"/>
      <c r="D55" s="316"/>
      <c r="E55" s="315"/>
      <c r="F55" s="317" t="s">
        <v>566</v>
      </c>
      <c r="G55" s="285"/>
      <c r="H55" s="285"/>
      <c r="I55" s="286"/>
      <c r="J55" s="148" t="s">
        <v>223</v>
      </c>
      <c r="K55" s="148"/>
      <c r="L55" s="150"/>
      <c r="M55" s="151"/>
      <c r="P55" s="140"/>
    </row>
    <row r="56" spans="1:16" ht="17.25" customHeight="1">
      <c r="A56" s="304" t="s">
        <v>224</v>
      </c>
      <c r="B56" s="318"/>
      <c r="C56" s="319" t="s">
        <v>225</v>
      </c>
      <c r="D56" s="320" t="s">
        <v>226</v>
      </c>
      <c r="E56" s="319" t="s">
        <v>227</v>
      </c>
      <c r="F56" s="321" t="s">
        <v>567</v>
      </c>
      <c r="G56" s="321"/>
      <c r="H56" s="321"/>
      <c r="I56" s="322" t="s">
        <v>568</v>
      </c>
      <c r="J56" s="323" t="s">
        <v>569</v>
      </c>
      <c r="K56" s="324"/>
      <c r="L56" s="325" t="s">
        <v>570</v>
      </c>
      <c r="M56" s="326" t="s">
        <v>571</v>
      </c>
      <c r="P56" s="140"/>
    </row>
    <row r="57" spans="1:16" ht="17.25" customHeight="1">
      <c r="A57" s="327"/>
      <c r="B57" s="328"/>
      <c r="C57" s="329"/>
      <c r="D57" s="330"/>
      <c r="E57" s="329"/>
      <c r="F57" s="331" t="s">
        <v>211</v>
      </c>
      <c r="G57" s="332" t="s">
        <v>212</v>
      </c>
      <c r="H57" s="331" t="s">
        <v>213</v>
      </c>
      <c r="I57" s="333" t="s">
        <v>214</v>
      </c>
      <c r="J57" s="334"/>
      <c r="K57" s="335"/>
      <c r="L57" s="336"/>
      <c r="M57" s="158"/>
      <c r="P57" s="140"/>
    </row>
    <row r="58" spans="1:16" ht="17.25" customHeight="1">
      <c r="A58" s="159">
        <v>1</v>
      </c>
      <c r="B58" s="160" t="s">
        <v>625</v>
      </c>
      <c r="C58" s="161">
        <v>225408</v>
      </c>
      <c r="D58" s="161">
        <v>-315</v>
      </c>
      <c r="E58" s="337">
        <f>C58+D58</f>
        <v>225093</v>
      </c>
      <c r="F58" s="181"/>
      <c r="G58" s="181"/>
      <c r="H58" s="181"/>
      <c r="I58" s="338">
        <v>-315</v>
      </c>
      <c r="J58" s="163">
        <v>8</v>
      </c>
      <c r="K58" s="164" t="s">
        <v>575</v>
      </c>
      <c r="L58" s="165">
        <v>-55</v>
      </c>
      <c r="M58" s="166" t="s">
        <v>583</v>
      </c>
    </row>
    <row r="59" spans="1:16" ht="17.25" customHeight="1">
      <c r="A59" s="179"/>
      <c r="C59" s="181"/>
      <c r="D59" s="181"/>
      <c r="E59" s="181"/>
      <c r="F59" s="181"/>
      <c r="G59" s="181"/>
      <c r="H59" s="181"/>
      <c r="I59" s="181"/>
      <c r="J59" s="176">
        <v>12</v>
      </c>
      <c r="K59" s="160" t="s">
        <v>592</v>
      </c>
      <c r="L59" s="161">
        <v>-180</v>
      </c>
      <c r="M59" s="177" t="s">
        <v>626</v>
      </c>
    </row>
    <row r="60" spans="1:16" ht="17.25" customHeight="1">
      <c r="A60" s="179"/>
      <c r="C60" s="181"/>
      <c r="D60" s="181"/>
      <c r="E60" s="181"/>
      <c r="F60" s="181"/>
      <c r="G60" s="181"/>
      <c r="H60" s="181"/>
      <c r="I60" s="181"/>
      <c r="J60" s="178"/>
      <c r="K60" s="167"/>
      <c r="L60" s="178"/>
      <c r="M60" s="166" t="s">
        <v>627</v>
      </c>
    </row>
    <row r="61" spans="1:16" ht="17.25" customHeight="1">
      <c r="A61" s="179"/>
      <c r="C61" s="181"/>
      <c r="D61" s="181"/>
      <c r="E61" s="181"/>
      <c r="F61" s="181"/>
      <c r="G61" s="181"/>
      <c r="H61" s="181"/>
      <c r="I61" s="181"/>
      <c r="J61" s="176">
        <v>18</v>
      </c>
      <c r="K61" s="160" t="s">
        <v>584</v>
      </c>
      <c r="L61" s="161">
        <v>-80</v>
      </c>
      <c r="M61" s="177" t="s">
        <v>628</v>
      </c>
    </row>
    <row r="62" spans="1:16" ht="17.25" customHeight="1">
      <c r="A62" s="155"/>
      <c r="B62" s="167"/>
      <c r="C62" s="178"/>
      <c r="D62" s="178"/>
      <c r="E62" s="178"/>
      <c r="F62" s="178"/>
      <c r="G62" s="178"/>
      <c r="H62" s="178"/>
      <c r="I62" s="178"/>
      <c r="J62" s="178"/>
      <c r="K62" s="164" t="s">
        <v>586</v>
      </c>
      <c r="L62" s="178"/>
      <c r="M62" s="166" t="s">
        <v>629</v>
      </c>
    </row>
    <row r="63" spans="1:16" ht="17.25" customHeight="1">
      <c r="A63" s="159">
        <v>2</v>
      </c>
      <c r="B63" s="160" t="s">
        <v>630</v>
      </c>
      <c r="C63" s="161">
        <v>63659</v>
      </c>
      <c r="D63" s="161">
        <v>-4439</v>
      </c>
      <c r="E63" s="337">
        <f>C63+D63</f>
        <v>59220</v>
      </c>
      <c r="F63" s="345">
        <v>-3268</v>
      </c>
      <c r="G63" s="345">
        <v>0</v>
      </c>
      <c r="H63" s="345">
        <v>0</v>
      </c>
      <c r="I63" s="338">
        <v>-1171</v>
      </c>
      <c r="J63" s="176">
        <v>12</v>
      </c>
      <c r="K63" s="160" t="s">
        <v>592</v>
      </c>
      <c r="L63" s="161">
        <v>-2681</v>
      </c>
      <c r="M63" s="177" t="s">
        <v>631</v>
      </c>
    </row>
    <row r="64" spans="1:16" ht="17.25" customHeight="1">
      <c r="A64" s="179"/>
      <c r="C64" s="181"/>
      <c r="D64" s="181"/>
      <c r="E64" s="181"/>
      <c r="F64" s="181"/>
      <c r="G64" s="181"/>
      <c r="H64" s="181"/>
      <c r="I64" s="181"/>
      <c r="J64" s="181"/>
      <c r="L64" s="181"/>
      <c r="M64" s="177" t="s">
        <v>632</v>
      </c>
    </row>
    <row r="65" spans="1:16" ht="17.25" customHeight="1">
      <c r="A65" s="179"/>
      <c r="C65" s="181"/>
      <c r="D65" s="181"/>
      <c r="E65" s="181"/>
      <c r="F65" s="181"/>
      <c r="G65" s="181"/>
      <c r="H65" s="181"/>
      <c r="I65" s="181"/>
      <c r="J65" s="181"/>
      <c r="L65" s="181"/>
      <c r="M65" s="177" t="s">
        <v>633</v>
      </c>
    </row>
    <row r="66" spans="1:16" ht="17.25" customHeight="1">
      <c r="A66" s="182"/>
      <c r="B66" s="183"/>
      <c r="C66" s="173"/>
      <c r="D66" s="173"/>
      <c r="E66" s="173"/>
      <c r="F66" s="173"/>
      <c r="G66" s="173"/>
      <c r="H66" s="173"/>
      <c r="I66" s="173"/>
      <c r="J66" s="173"/>
      <c r="K66" s="183"/>
      <c r="L66" s="173"/>
      <c r="M66" s="186" t="s">
        <v>634</v>
      </c>
    </row>
    <row r="68" spans="1:16" ht="17.25" customHeight="1">
      <c r="A68" s="188" t="s">
        <v>635</v>
      </c>
      <c r="B68" s="188"/>
      <c r="C68" s="188"/>
      <c r="D68" s="188"/>
      <c r="E68" s="188"/>
      <c r="F68" s="188"/>
      <c r="G68" s="188"/>
      <c r="H68" s="188"/>
      <c r="I68" s="188"/>
      <c r="J68" s="188"/>
      <c r="K68" s="188"/>
      <c r="L68" s="188"/>
      <c r="M68" s="188"/>
      <c r="P68" s="140"/>
    </row>
    <row r="69" spans="1:16" ht="17.25" customHeight="1">
      <c r="A69" s="188" t="s">
        <v>636</v>
      </c>
      <c r="B69" s="188"/>
      <c r="C69" s="188"/>
      <c r="D69" s="188"/>
      <c r="E69" s="188"/>
      <c r="F69" s="188"/>
      <c r="G69" s="188"/>
      <c r="H69" s="188"/>
      <c r="I69" s="188"/>
      <c r="J69" s="188"/>
      <c r="K69" s="188"/>
      <c r="L69" s="188"/>
      <c r="M69" s="188"/>
      <c r="P69" s="140"/>
    </row>
    <row r="70" spans="1:16" ht="17.25" customHeight="1">
      <c r="A70" s="140" t="s">
        <v>637</v>
      </c>
      <c r="F70" s="140" t="s">
        <v>638</v>
      </c>
      <c r="M70" s="144" t="s">
        <v>565</v>
      </c>
    </row>
    <row r="71" spans="1:16" ht="17.25" customHeight="1">
      <c r="A71" s="313"/>
      <c r="B71" s="314"/>
      <c r="C71" s="315"/>
      <c r="D71" s="316"/>
      <c r="E71" s="315"/>
      <c r="F71" s="317" t="s">
        <v>566</v>
      </c>
      <c r="G71" s="285"/>
      <c r="H71" s="285"/>
      <c r="I71" s="286"/>
      <c r="J71" s="148" t="s">
        <v>223</v>
      </c>
      <c r="K71" s="148"/>
      <c r="L71" s="150"/>
      <c r="M71" s="151"/>
      <c r="P71" s="140"/>
    </row>
    <row r="72" spans="1:16" ht="17.25" customHeight="1">
      <c r="A72" s="304" t="s">
        <v>224</v>
      </c>
      <c r="B72" s="318"/>
      <c r="C72" s="319" t="s">
        <v>225</v>
      </c>
      <c r="D72" s="320" t="s">
        <v>226</v>
      </c>
      <c r="E72" s="319" t="s">
        <v>227</v>
      </c>
      <c r="F72" s="321" t="s">
        <v>567</v>
      </c>
      <c r="G72" s="321"/>
      <c r="H72" s="321"/>
      <c r="I72" s="322" t="s">
        <v>568</v>
      </c>
      <c r="J72" s="323" t="s">
        <v>569</v>
      </c>
      <c r="K72" s="324"/>
      <c r="L72" s="325" t="s">
        <v>570</v>
      </c>
      <c r="M72" s="326" t="s">
        <v>571</v>
      </c>
      <c r="P72" s="140"/>
    </row>
    <row r="73" spans="1:16" ht="17.25" customHeight="1">
      <c r="A73" s="327"/>
      <c r="B73" s="328"/>
      <c r="C73" s="329"/>
      <c r="D73" s="330"/>
      <c r="E73" s="329"/>
      <c r="F73" s="331" t="s">
        <v>211</v>
      </c>
      <c r="G73" s="332" t="s">
        <v>212</v>
      </c>
      <c r="H73" s="331" t="s">
        <v>213</v>
      </c>
      <c r="I73" s="333" t="s">
        <v>214</v>
      </c>
      <c r="J73" s="334"/>
      <c r="K73" s="335"/>
      <c r="L73" s="336"/>
      <c r="M73" s="158"/>
      <c r="P73" s="140"/>
    </row>
    <row r="74" spans="1:16" ht="17.25" customHeight="1">
      <c r="A74" s="179"/>
      <c r="C74" s="181"/>
      <c r="D74" s="181"/>
      <c r="E74" s="181"/>
      <c r="F74" s="181"/>
      <c r="G74" s="181"/>
      <c r="H74" s="181"/>
      <c r="I74" s="181"/>
      <c r="J74" s="181"/>
      <c r="L74" s="181"/>
      <c r="M74" s="177" t="s">
        <v>639</v>
      </c>
    </row>
    <row r="75" spans="1:16" ht="17.25" customHeight="1">
      <c r="A75" s="179"/>
      <c r="C75" s="181"/>
      <c r="D75" s="181"/>
      <c r="E75" s="181"/>
      <c r="F75" s="181"/>
      <c r="G75" s="181"/>
      <c r="H75" s="181"/>
      <c r="I75" s="181"/>
      <c r="J75" s="178"/>
      <c r="K75" s="167"/>
      <c r="L75" s="178"/>
      <c r="M75" s="166" t="s">
        <v>640</v>
      </c>
    </row>
    <row r="76" spans="1:16" ht="17.25" customHeight="1">
      <c r="A76" s="179"/>
      <c r="C76" s="181"/>
      <c r="D76" s="181"/>
      <c r="E76" s="181"/>
      <c r="F76" s="181"/>
      <c r="G76" s="181"/>
      <c r="H76" s="181"/>
      <c r="I76" s="181"/>
      <c r="J76" s="176">
        <v>17</v>
      </c>
      <c r="K76" s="160" t="s">
        <v>641</v>
      </c>
      <c r="L76" s="161">
        <v>-1758</v>
      </c>
      <c r="M76" s="177" t="s">
        <v>642</v>
      </c>
    </row>
    <row r="77" spans="1:16" ht="17.25" customHeight="1">
      <c r="A77" s="179"/>
      <c r="C77" s="181"/>
      <c r="D77" s="181"/>
      <c r="E77" s="181"/>
      <c r="F77" s="181"/>
      <c r="G77" s="181"/>
      <c r="H77" s="181"/>
      <c r="I77" s="181"/>
      <c r="J77" s="181"/>
      <c r="L77" s="181"/>
      <c r="M77" s="177" t="s">
        <v>643</v>
      </c>
    </row>
    <row r="78" spans="1:16" ht="17.25" customHeight="1">
      <c r="A78" s="179"/>
      <c r="C78" s="181"/>
      <c r="D78" s="181"/>
      <c r="E78" s="181"/>
      <c r="F78" s="181"/>
      <c r="G78" s="181"/>
      <c r="H78" s="181"/>
      <c r="I78" s="181"/>
      <c r="J78" s="181"/>
      <c r="L78" s="181"/>
      <c r="M78" s="177" t="s">
        <v>644</v>
      </c>
    </row>
    <row r="79" spans="1:16" ht="17.25" customHeight="1">
      <c r="A79" s="155"/>
      <c r="B79" s="167"/>
      <c r="C79" s="178"/>
      <c r="D79" s="178"/>
      <c r="E79" s="178"/>
      <c r="F79" s="178"/>
      <c r="G79" s="178"/>
      <c r="H79" s="178"/>
      <c r="I79" s="178"/>
      <c r="J79" s="178"/>
      <c r="K79" s="167"/>
      <c r="L79" s="178"/>
      <c r="M79" s="166" t="s">
        <v>645</v>
      </c>
    </row>
    <row r="80" spans="1:16" ht="17.25" customHeight="1">
      <c r="A80" s="302" t="s">
        <v>237</v>
      </c>
      <c r="B80" s="303"/>
      <c r="C80" s="171">
        <v>289067</v>
      </c>
      <c r="D80" s="171">
        <v>-4754</v>
      </c>
      <c r="E80" s="339">
        <f>C80+D80</f>
        <v>284313</v>
      </c>
      <c r="F80" s="347">
        <v>-3268</v>
      </c>
      <c r="G80" s="347">
        <v>0</v>
      </c>
      <c r="H80" s="347">
        <v>0</v>
      </c>
      <c r="I80" s="342">
        <v>-1486</v>
      </c>
      <c r="J80" s="173"/>
      <c r="K80" s="183"/>
      <c r="L80" s="339"/>
      <c r="M80" s="175"/>
      <c r="P80" s="140"/>
    </row>
    <row r="82" spans="1:16" ht="17.25" customHeight="1">
      <c r="A82" s="140" t="s">
        <v>580</v>
      </c>
      <c r="B82" s="142"/>
      <c r="C82" s="141"/>
      <c r="D82" s="141"/>
      <c r="E82" s="141"/>
      <c r="F82" s="141" t="s">
        <v>646</v>
      </c>
      <c r="G82" s="141"/>
      <c r="H82" s="141"/>
      <c r="I82" s="141"/>
      <c r="K82" s="141"/>
      <c r="L82" s="141"/>
      <c r="M82" s="144" t="s">
        <v>565</v>
      </c>
      <c r="P82" s="140"/>
    </row>
    <row r="83" spans="1:16" ht="17.25" customHeight="1">
      <c r="A83" s="313"/>
      <c r="B83" s="314"/>
      <c r="C83" s="315"/>
      <c r="D83" s="316"/>
      <c r="E83" s="315"/>
      <c r="F83" s="317" t="s">
        <v>566</v>
      </c>
      <c r="G83" s="285"/>
      <c r="H83" s="285"/>
      <c r="I83" s="286"/>
      <c r="J83" s="148" t="s">
        <v>223</v>
      </c>
      <c r="K83" s="148"/>
      <c r="L83" s="150"/>
      <c r="M83" s="151"/>
      <c r="P83" s="140"/>
    </row>
    <row r="84" spans="1:16" ht="17.25" customHeight="1">
      <c r="A84" s="304" t="s">
        <v>224</v>
      </c>
      <c r="B84" s="318"/>
      <c r="C84" s="319" t="s">
        <v>225</v>
      </c>
      <c r="D84" s="320" t="s">
        <v>226</v>
      </c>
      <c r="E84" s="319" t="s">
        <v>227</v>
      </c>
      <c r="F84" s="321" t="s">
        <v>567</v>
      </c>
      <c r="G84" s="321"/>
      <c r="H84" s="321"/>
      <c r="I84" s="322" t="s">
        <v>568</v>
      </c>
      <c r="J84" s="323" t="s">
        <v>569</v>
      </c>
      <c r="K84" s="324"/>
      <c r="L84" s="325" t="s">
        <v>570</v>
      </c>
      <c r="M84" s="326" t="s">
        <v>571</v>
      </c>
      <c r="P84" s="140"/>
    </row>
    <row r="85" spans="1:16" ht="17.25" customHeight="1">
      <c r="A85" s="327"/>
      <c r="B85" s="328"/>
      <c r="C85" s="329"/>
      <c r="D85" s="330"/>
      <c r="E85" s="329"/>
      <c r="F85" s="331" t="s">
        <v>211</v>
      </c>
      <c r="G85" s="332" t="s">
        <v>212</v>
      </c>
      <c r="H85" s="331" t="s">
        <v>213</v>
      </c>
      <c r="I85" s="333" t="s">
        <v>214</v>
      </c>
      <c r="J85" s="334"/>
      <c r="K85" s="335"/>
      <c r="L85" s="336"/>
      <c r="M85" s="158"/>
      <c r="P85" s="140"/>
    </row>
    <row r="86" spans="1:16" ht="17.25" customHeight="1">
      <c r="A86" s="159">
        <v>1</v>
      </c>
      <c r="B86" s="160" t="s">
        <v>647</v>
      </c>
      <c r="C86" s="161">
        <v>95172</v>
      </c>
      <c r="D86" s="161">
        <v>-5226</v>
      </c>
      <c r="E86" s="337">
        <f>C86+D86</f>
        <v>89946</v>
      </c>
      <c r="F86" s="345">
        <v>460</v>
      </c>
      <c r="G86" s="345">
        <v>0</v>
      </c>
      <c r="H86" s="345">
        <v>-1700</v>
      </c>
      <c r="I86" s="338">
        <v>-3986</v>
      </c>
      <c r="J86" s="163">
        <v>1</v>
      </c>
      <c r="K86" s="164" t="s">
        <v>648</v>
      </c>
      <c r="L86" s="165">
        <v>-1262</v>
      </c>
      <c r="M86" s="166" t="s">
        <v>649</v>
      </c>
    </row>
    <row r="87" spans="1:16" ht="17.25" customHeight="1">
      <c r="A87" s="179"/>
      <c r="B87" s="160" t="s">
        <v>650</v>
      </c>
      <c r="C87" s="181"/>
      <c r="D87" s="181"/>
      <c r="E87" s="181"/>
      <c r="F87" s="181"/>
      <c r="G87" s="181"/>
      <c r="H87" s="181"/>
      <c r="I87" s="181"/>
      <c r="J87" s="163">
        <v>3</v>
      </c>
      <c r="K87" s="164" t="s">
        <v>573</v>
      </c>
      <c r="L87" s="165">
        <v>-432</v>
      </c>
      <c r="M87" s="166" t="s">
        <v>651</v>
      </c>
    </row>
    <row r="88" spans="1:16" ht="17.25" customHeight="1">
      <c r="A88" s="179"/>
      <c r="C88" s="181"/>
      <c r="D88" s="181"/>
      <c r="E88" s="181"/>
      <c r="F88" s="181"/>
      <c r="G88" s="181"/>
      <c r="H88" s="181"/>
      <c r="I88" s="181"/>
      <c r="J88" s="176">
        <v>4</v>
      </c>
      <c r="K88" s="160" t="s">
        <v>652</v>
      </c>
      <c r="L88" s="161">
        <v>-260</v>
      </c>
      <c r="M88" s="177" t="s">
        <v>653</v>
      </c>
    </row>
    <row r="89" spans="1:16" ht="17.25" customHeight="1">
      <c r="A89" s="179"/>
      <c r="C89" s="181"/>
      <c r="D89" s="181"/>
      <c r="E89" s="181"/>
      <c r="F89" s="181"/>
      <c r="G89" s="181"/>
      <c r="H89" s="181"/>
      <c r="I89" s="181"/>
      <c r="J89" s="178"/>
      <c r="K89" s="167"/>
      <c r="L89" s="178"/>
      <c r="M89" s="166" t="s">
        <v>654</v>
      </c>
    </row>
    <row r="90" spans="1:16" ht="17.25" customHeight="1">
      <c r="A90" s="179"/>
      <c r="C90" s="181"/>
      <c r="D90" s="181"/>
      <c r="E90" s="181"/>
      <c r="F90" s="181"/>
      <c r="G90" s="181"/>
      <c r="H90" s="181"/>
      <c r="I90" s="181"/>
      <c r="J90" s="176">
        <v>8</v>
      </c>
      <c r="K90" s="160" t="s">
        <v>575</v>
      </c>
      <c r="L90" s="161">
        <v>-181</v>
      </c>
      <c r="M90" s="177" t="s">
        <v>655</v>
      </c>
    </row>
    <row r="91" spans="1:16" ht="17.25" customHeight="1">
      <c r="A91" s="179"/>
      <c r="C91" s="181"/>
      <c r="D91" s="181"/>
      <c r="E91" s="181"/>
      <c r="F91" s="181"/>
      <c r="G91" s="181"/>
      <c r="H91" s="181"/>
      <c r="I91" s="181"/>
      <c r="J91" s="178"/>
      <c r="K91" s="167"/>
      <c r="L91" s="178"/>
      <c r="M91" s="166" t="s">
        <v>656</v>
      </c>
    </row>
    <row r="92" spans="1:16" ht="17.25" customHeight="1">
      <c r="A92" s="179"/>
      <c r="C92" s="181"/>
      <c r="D92" s="181"/>
      <c r="E92" s="181"/>
      <c r="F92" s="181"/>
      <c r="G92" s="181"/>
      <c r="H92" s="181"/>
      <c r="I92" s="181"/>
      <c r="J92" s="176">
        <v>10</v>
      </c>
      <c r="K92" s="160" t="s">
        <v>578</v>
      </c>
      <c r="L92" s="161">
        <v>-494</v>
      </c>
      <c r="M92" s="177" t="s">
        <v>657</v>
      </c>
    </row>
    <row r="93" spans="1:16" ht="17.25" customHeight="1">
      <c r="A93" s="179"/>
      <c r="C93" s="181"/>
      <c r="D93" s="181"/>
      <c r="E93" s="181"/>
      <c r="F93" s="181"/>
      <c r="G93" s="181"/>
      <c r="H93" s="181"/>
      <c r="I93" s="181"/>
      <c r="J93" s="178"/>
      <c r="K93" s="167"/>
      <c r="L93" s="178"/>
      <c r="M93" s="166" t="s">
        <v>658</v>
      </c>
    </row>
    <row r="94" spans="1:16" ht="17.25" customHeight="1">
      <c r="A94" s="179"/>
      <c r="C94" s="181"/>
      <c r="D94" s="181"/>
      <c r="E94" s="181"/>
      <c r="F94" s="181"/>
      <c r="G94" s="181"/>
      <c r="H94" s="181"/>
      <c r="I94" s="181"/>
      <c r="J94" s="163">
        <v>11</v>
      </c>
      <c r="K94" s="164" t="s">
        <v>589</v>
      </c>
      <c r="L94" s="165">
        <v>-500</v>
      </c>
      <c r="M94" s="166" t="s">
        <v>659</v>
      </c>
    </row>
    <row r="95" spans="1:16" ht="17.25" customHeight="1">
      <c r="A95" s="179"/>
      <c r="C95" s="181"/>
      <c r="D95" s="181"/>
      <c r="E95" s="181"/>
      <c r="F95" s="181"/>
      <c r="G95" s="181"/>
      <c r="H95" s="181"/>
      <c r="I95" s="181"/>
      <c r="J95" s="176">
        <v>12</v>
      </c>
      <c r="K95" s="160" t="s">
        <v>592</v>
      </c>
      <c r="L95" s="161">
        <v>27</v>
      </c>
      <c r="M95" s="177" t="s">
        <v>660</v>
      </c>
    </row>
    <row r="96" spans="1:16" ht="17.25" customHeight="1">
      <c r="A96" s="179"/>
      <c r="C96" s="181"/>
      <c r="D96" s="181"/>
      <c r="E96" s="181"/>
      <c r="F96" s="181"/>
      <c r="G96" s="181"/>
      <c r="H96" s="181"/>
      <c r="I96" s="181"/>
      <c r="J96" s="181"/>
      <c r="L96" s="181"/>
      <c r="M96" s="177" t="s">
        <v>661</v>
      </c>
    </row>
    <row r="97" spans="1:16" ht="17.25" customHeight="1">
      <c r="A97" s="179"/>
      <c r="C97" s="181"/>
      <c r="D97" s="181"/>
      <c r="E97" s="181"/>
      <c r="F97" s="181"/>
      <c r="G97" s="181"/>
      <c r="H97" s="181"/>
      <c r="I97" s="181"/>
      <c r="J97" s="178"/>
      <c r="K97" s="167"/>
      <c r="L97" s="178"/>
      <c r="M97" s="166" t="s">
        <v>662</v>
      </c>
    </row>
    <row r="98" spans="1:16" ht="17.25" customHeight="1">
      <c r="A98" s="179"/>
      <c r="C98" s="181"/>
      <c r="D98" s="181"/>
      <c r="E98" s="181"/>
      <c r="F98" s="181"/>
      <c r="G98" s="181"/>
      <c r="H98" s="181"/>
      <c r="I98" s="181"/>
      <c r="J98" s="176">
        <v>13</v>
      </c>
      <c r="K98" s="160" t="s">
        <v>604</v>
      </c>
      <c r="L98" s="161">
        <v>-2124</v>
      </c>
      <c r="M98" s="177" t="s">
        <v>663</v>
      </c>
    </row>
    <row r="99" spans="1:16" ht="17.25" customHeight="1">
      <c r="A99" s="155"/>
      <c r="B99" s="167"/>
      <c r="C99" s="178"/>
      <c r="D99" s="178"/>
      <c r="E99" s="178"/>
      <c r="F99" s="178"/>
      <c r="G99" s="178"/>
      <c r="H99" s="178"/>
      <c r="I99" s="178"/>
      <c r="J99" s="178"/>
      <c r="K99" s="164" t="s">
        <v>606</v>
      </c>
      <c r="L99" s="178"/>
      <c r="M99" s="166" t="s">
        <v>664</v>
      </c>
    </row>
    <row r="100" spans="1:16" ht="17.25" customHeight="1">
      <c r="A100" s="302" t="s">
        <v>237</v>
      </c>
      <c r="B100" s="303"/>
      <c r="C100" s="171">
        <v>95172</v>
      </c>
      <c r="D100" s="171">
        <v>-5226</v>
      </c>
      <c r="E100" s="339">
        <f>C100+D100</f>
        <v>89946</v>
      </c>
      <c r="F100" s="347">
        <v>460</v>
      </c>
      <c r="G100" s="347">
        <v>0</v>
      </c>
      <c r="H100" s="347">
        <v>-1700</v>
      </c>
      <c r="I100" s="342">
        <v>-3986</v>
      </c>
      <c r="J100" s="173"/>
      <c r="K100" s="183"/>
      <c r="L100" s="339"/>
      <c r="M100" s="175"/>
      <c r="P100" s="140"/>
    </row>
    <row r="105" spans="1:16" ht="17.25" customHeight="1">
      <c r="A105" s="140" t="s">
        <v>637</v>
      </c>
      <c r="F105" s="140" t="s">
        <v>665</v>
      </c>
      <c r="M105" s="144" t="s">
        <v>565</v>
      </c>
    </row>
    <row r="106" spans="1:16" ht="17.25" customHeight="1">
      <c r="A106" s="313"/>
      <c r="B106" s="314"/>
      <c r="C106" s="315"/>
      <c r="D106" s="316"/>
      <c r="E106" s="315"/>
      <c r="F106" s="317" t="s">
        <v>566</v>
      </c>
      <c r="G106" s="285"/>
      <c r="H106" s="285"/>
      <c r="I106" s="286"/>
      <c r="J106" s="148" t="s">
        <v>223</v>
      </c>
      <c r="K106" s="148"/>
      <c r="L106" s="150"/>
      <c r="M106" s="151"/>
      <c r="P106" s="140"/>
    </row>
    <row r="107" spans="1:16" ht="17.25" customHeight="1">
      <c r="A107" s="304" t="s">
        <v>224</v>
      </c>
      <c r="B107" s="318"/>
      <c r="C107" s="319" t="s">
        <v>225</v>
      </c>
      <c r="D107" s="320" t="s">
        <v>226</v>
      </c>
      <c r="E107" s="319" t="s">
        <v>227</v>
      </c>
      <c r="F107" s="321" t="s">
        <v>567</v>
      </c>
      <c r="G107" s="321"/>
      <c r="H107" s="321"/>
      <c r="I107" s="322" t="s">
        <v>568</v>
      </c>
      <c r="J107" s="323" t="s">
        <v>569</v>
      </c>
      <c r="K107" s="324"/>
      <c r="L107" s="325" t="s">
        <v>570</v>
      </c>
      <c r="M107" s="326" t="s">
        <v>571</v>
      </c>
      <c r="P107" s="140"/>
    </row>
    <row r="108" spans="1:16" ht="17.25" customHeight="1">
      <c r="A108" s="327"/>
      <c r="B108" s="328"/>
      <c r="C108" s="329"/>
      <c r="D108" s="330"/>
      <c r="E108" s="329"/>
      <c r="F108" s="331" t="s">
        <v>211</v>
      </c>
      <c r="G108" s="332" t="s">
        <v>212</v>
      </c>
      <c r="H108" s="331" t="s">
        <v>213</v>
      </c>
      <c r="I108" s="333" t="s">
        <v>214</v>
      </c>
      <c r="J108" s="334"/>
      <c r="K108" s="335"/>
      <c r="L108" s="336"/>
      <c r="M108" s="158"/>
      <c r="P108" s="140"/>
    </row>
    <row r="109" spans="1:16" ht="17.25" customHeight="1">
      <c r="A109" s="159">
        <v>2</v>
      </c>
      <c r="B109" s="160" t="s">
        <v>666</v>
      </c>
      <c r="C109" s="161">
        <v>23212</v>
      </c>
      <c r="D109" s="161">
        <v>-3715</v>
      </c>
      <c r="E109" s="337">
        <f>C109+D109</f>
        <v>19497</v>
      </c>
      <c r="F109" s="345">
        <v>-3715</v>
      </c>
      <c r="G109" s="345">
        <v>0</v>
      </c>
      <c r="H109" s="345">
        <v>0</v>
      </c>
      <c r="I109" s="338">
        <v>0</v>
      </c>
      <c r="J109" s="163">
        <v>3</v>
      </c>
      <c r="K109" s="164" t="s">
        <v>573</v>
      </c>
      <c r="L109" s="165">
        <v>-1698</v>
      </c>
      <c r="M109" s="166" t="s">
        <v>667</v>
      </c>
    </row>
    <row r="110" spans="1:16" ht="17.25" customHeight="1">
      <c r="A110" s="179"/>
      <c r="B110" s="160" t="s">
        <v>668</v>
      </c>
      <c r="C110" s="181"/>
      <c r="D110" s="181"/>
      <c r="E110" s="181"/>
      <c r="F110" s="181"/>
      <c r="G110" s="181"/>
      <c r="H110" s="181"/>
      <c r="I110" s="181"/>
      <c r="J110" s="163">
        <v>10</v>
      </c>
      <c r="K110" s="164" t="s">
        <v>578</v>
      </c>
      <c r="L110" s="165">
        <v>-604</v>
      </c>
      <c r="M110" s="166" t="s">
        <v>669</v>
      </c>
    </row>
    <row r="111" spans="1:16" ht="17.25" customHeight="1">
      <c r="A111" s="155"/>
      <c r="B111" s="167"/>
      <c r="C111" s="178"/>
      <c r="D111" s="178"/>
      <c r="E111" s="178"/>
      <c r="F111" s="178"/>
      <c r="G111" s="178"/>
      <c r="H111" s="178"/>
      <c r="I111" s="178"/>
      <c r="J111" s="163">
        <v>12</v>
      </c>
      <c r="K111" s="164" t="s">
        <v>592</v>
      </c>
      <c r="L111" s="165">
        <v>-1413</v>
      </c>
      <c r="M111" s="166" t="s">
        <v>670</v>
      </c>
    </row>
    <row r="112" spans="1:16" ht="17.25" customHeight="1">
      <c r="A112" s="302" t="s">
        <v>237</v>
      </c>
      <c r="B112" s="303"/>
      <c r="C112" s="171">
        <v>64169</v>
      </c>
      <c r="D112" s="171">
        <v>-3715</v>
      </c>
      <c r="E112" s="339">
        <f>C112+D112</f>
        <v>60454</v>
      </c>
      <c r="F112" s="347">
        <v>-3715</v>
      </c>
      <c r="G112" s="347">
        <v>0</v>
      </c>
      <c r="H112" s="347">
        <v>0</v>
      </c>
      <c r="I112" s="342">
        <v>0</v>
      </c>
      <c r="J112" s="173"/>
      <c r="K112" s="183"/>
      <c r="L112" s="339"/>
      <c r="M112" s="175"/>
      <c r="P112" s="140"/>
    </row>
    <row r="114" spans="1:16" ht="17.25" customHeight="1">
      <c r="A114" s="140" t="s">
        <v>580</v>
      </c>
      <c r="B114" s="142"/>
      <c r="C114" s="141"/>
      <c r="D114" s="141"/>
      <c r="E114" s="141"/>
      <c r="F114" s="141" t="s">
        <v>671</v>
      </c>
      <c r="G114" s="141"/>
      <c r="H114" s="141"/>
      <c r="I114" s="141"/>
      <c r="K114" s="141"/>
      <c r="L114" s="141"/>
      <c r="M114" s="144" t="s">
        <v>565</v>
      </c>
      <c r="P114" s="140"/>
    </row>
    <row r="115" spans="1:16" ht="17.25" customHeight="1">
      <c r="A115" s="313"/>
      <c r="B115" s="314"/>
      <c r="C115" s="315"/>
      <c r="D115" s="316"/>
      <c r="E115" s="315"/>
      <c r="F115" s="317" t="s">
        <v>566</v>
      </c>
      <c r="G115" s="285"/>
      <c r="H115" s="285"/>
      <c r="I115" s="286"/>
      <c r="J115" s="148" t="s">
        <v>223</v>
      </c>
      <c r="K115" s="148"/>
      <c r="L115" s="150"/>
      <c r="M115" s="151"/>
      <c r="P115" s="140"/>
    </row>
    <row r="116" spans="1:16" ht="17.25" customHeight="1">
      <c r="A116" s="304" t="s">
        <v>224</v>
      </c>
      <c r="B116" s="318"/>
      <c r="C116" s="319" t="s">
        <v>225</v>
      </c>
      <c r="D116" s="320" t="s">
        <v>226</v>
      </c>
      <c r="E116" s="319" t="s">
        <v>227</v>
      </c>
      <c r="F116" s="321" t="s">
        <v>567</v>
      </c>
      <c r="G116" s="321"/>
      <c r="H116" s="321"/>
      <c r="I116" s="322" t="s">
        <v>568</v>
      </c>
      <c r="J116" s="323" t="s">
        <v>569</v>
      </c>
      <c r="K116" s="324"/>
      <c r="L116" s="325" t="s">
        <v>570</v>
      </c>
      <c r="M116" s="326" t="s">
        <v>571</v>
      </c>
      <c r="P116" s="140"/>
    </row>
    <row r="117" spans="1:16" ht="17.25" customHeight="1">
      <c r="A117" s="327"/>
      <c r="B117" s="328"/>
      <c r="C117" s="329"/>
      <c r="D117" s="330"/>
      <c r="E117" s="329"/>
      <c r="F117" s="331" t="s">
        <v>211</v>
      </c>
      <c r="G117" s="332" t="s">
        <v>212</v>
      </c>
      <c r="H117" s="331" t="s">
        <v>213</v>
      </c>
      <c r="I117" s="333" t="s">
        <v>214</v>
      </c>
      <c r="J117" s="334"/>
      <c r="K117" s="335"/>
      <c r="L117" s="336"/>
      <c r="M117" s="158"/>
      <c r="P117" s="140"/>
    </row>
    <row r="118" spans="1:16" ht="17.25" customHeight="1">
      <c r="A118" s="159">
        <v>4</v>
      </c>
      <c r="B118" s="160" t="s">
        <v>672</v>
      </c>
      <c r="C118" s="161">
        <v>11092</v>
      </c>
      <c r="D118" s="161">
        <v>-1679</v>
      </c>
      <c r="E118" s="337">
        <f>C118+D118</f>
        <v>9413</v>
      </c>
      <c r="F118" s="345">
        <v>-1679</v>
      </c>
      <c r="G118" s="345">
        <v>0</v>
      </c>
      <c r="H118" s="345">
        <v>0</v>
      </c>
      <c r="I118" s="338">
        <v>0</v>
      </c>
      <c r="J118" s="163">
        <v>1</v>
      </c>
      <c r="K118" s="164" t="s">
        <v>648</v>
      </c>
      <c r="L118" s="165">
        <v>-448</v>
      </c>
      <c r="M118" s="166" t="s">
        <v>649</v>
      </c>
    </row>
    <row r="119" spans="1:16" ht="17.25" customHeight="1">
      <c r="A119" s="179"/>
      <c r="C119" s="181"/>
      <c r="D119" s="181"/>
      <c r="E119" s="181"/>
      <c r="F119" s="181"/>
      <c r="G119" s="181"/>
      <c r="H119" s="181"/>
      <c r="I119" s="181"/>
      <c r="J119" s="163">
        <v>10</v>
      </c>
      <c r="K119" s="164" t="s">
        <v>578</v>
      </c>
      <c r="L119" s="165">
        <v>-65</v>
      </c>
      <c r="M119" s="166" t="s">
        <v>669</v>
      </c>
    </row>
    <row r="120" spans="1:16" ht="17.25" customHeight="1">
      <c r="A120" s="179"/>
      <c r="C120" s="181"/>
      <c r="D120" s="181"/>
      <c r="E120" s="181"/>
      <c r="F120" s="181"/>
      <c r="G120" s="181"/>
      <c r="H120" s="181"/>
      <c r="I120" s="181"/>
      <c r="J120" s="176">
        <v>11</v>
      </c>
      <c r="K120" s="160" t="s">
        <v>589</v>
      </c>
      <c r="L120" s="161">
        <v>-165</v>
      </c>
      <c r="M120" s="177" t="s">
        <v>673</v>
      </c>
    </row>
    <row r="121" spans="1:16" ht="17.25" customHeight="1">
      <c r="A121" s="179"/>
      <c r="C121" s="181"/>
      <c r="D121" s="181"/>
      <c r="E121" s="181"/>
      <c r="F121" s="181"/>
      <c r="G121" s="181"/>
      <c r="H121" s="181"/>
      <c r="I121" s="181"/>
      <c r="J121" s="178"/>
      <c r="K121" s="167"/>
      <c r="L121" s="178"/>
      <c r="M121" s="166" t="s">
        <v>674</v>
      </c>
    </row>
    <row r="122" spans="1:16" ht="17.25" customHeight="1">
      <c r="A122" s="155"/>
      <c r="B122" s="167"/>
      <c r="C122" s="178"/>
      <c r="D122" s="178"/>
      <c r="E122" s="178"/>
      <c r="F122" s="178"/>
      <c r="G122" s="178"/>
      <c r="H122" s="178"/>
      <c r="I122" s="178"/>
      <c r="J122" s="163">
        <v>12</v>
      </c>
      <c r="K122" s="164" t="s">
        <v>592</v>
      </c>
      <c r="L122" s="165">
        <v>-1001</v>
      </c>
      <c r="M122" s="166" t="s">
        <v>675</v>
      </c>
    </row>
    <row r="123" spans="1:16" ht="17.25" customHeight="1">
      <c r="A123" s="302" t="s">
        <v>237</v>
      </c>
      <c r="B123" s="303"/>
      <c r="C123" s="171">
        <v>11206</v>
      </c>
      <c r="D123" s="171">
        <v>-1679</v>
      </c>
      <c r="E123" s="339">
        <f>C123+D123</f>
        <v>9527</v>
      </c>
      <c r="F123" s="347">
        <v>-1679</v>
      </c>
      <c r="G123" s="347">
        <v>0</v>
      </c>
      <c r="H123" s="347">
        <v>0</v>
      </c>
      <c r="I123" s="342">
        <v>0</v>
      </c>
      <c r="J123" s="173"/>
      <c r="K123" s="183"/>
      <c r="L123" s="339"/>
      <c r="M123" s="175"/>
      <c r="P123" s="140"/>
    </row>
    <row r="125" spans="1:16" ht="17.25" customHeight="1">
      <c r="A125" s="140" t="s">
        <v>676</v>
      </c>
      <c r="B125" s="142"/>
      <c r="C125" s="141"/>
      <c r="D125" s="141"/>
      <c r="E125" s="141"/>
      <c r="F125" s="141" t="s">
        <v>677</v>
      </c>
      <c r="G125" s="141"/>
      <c r="H125" s="141"/>
      <c r="I125" s="141"/>
      <c r="K125" s="141"/>
      <c r="L125" s="141"/>
      <c r="M125" s="144" t="s">
        <v>565</v>
      </c>
      <c r="P125" s="140"/>
    </row>
    <row r="126" spans="1:16" ht="17.25" customHeight="1">
      <c r="A126" s="313"/>
      <c r="B126" s="314"/>
      <c r="C126" s="315"/>
      <c r="D126" s="316"/>
      <c r="E126" s="315"/>
      <c r="F126" s="317" t="s">
        <v>566</v>
      </c>
      <c r="G126" s="285"/>
      <c r="H126" s="285"/>
      <c r="I126" s="286"/>
      <c r="J126" s="148" t="s">
        <v>223</v>
      </c>
      <c r="K126" s="148"/>
      <c r="L126" s="150"/>
      <c r="M126" s="151"/>
      <c r="P126" s="140"/>
    </row>
    <row r="127" spans="1:16" ht="17.25" customHeight="1">
      <c r="A127" s="304" t="s">
        <v>224</v>
      </c>
      <c r="B127" s="318"/>
      <c r="C127" s="319" t="s">
        <v>225</v>
      </c>
      <c r="D127" s="320" t="s">
        <v>226</v>
      </c>
      <c r="E127" s="319" t="s">
        <v>227</v>
      </c>
      <c r="F127" s="321" t="s">
        <v>567</v>
      </c>
      <c r="G127" s="321"/>
      <c r="H127" s="321"/>
      <c r="I127" s="322" t="s">
        <v>568</v>
      </c>
      <c r="J127" s="323" t="s">
        <v>569</v>
      </c>
      <c r="K127" s="324"/>
      <c r="L127" s="325" t="s">
        <v>570</v>
      </c>
      <c r="M127" s="326" t="s">
        <v>571</v>
      </c>
      <c r="P127" s="140"/>
    </row>
    <row r="128" spans="1:16" ht="17.25" customHeight="1">
      <c r="A128" s="327"/>
      <c r="B128" s="328"/>
      <c r="C128" s="329"/>
      <c r="D128" s="330"/>
      <c r="E128" s="329"/>
      <c r="F128" s="331" t="s">
        <v>211</v>
      </c>
      <c r="G128" s="332" t="s">
        <v>212</v>
      </c>
      <c r="H128" s="331" t="s">
        <v>213</v>
      </c>
      <c r="I128" s="333" t="s">
        <v>214</v>
      </c>
      <c r="J128" s="334"/>
      <c r="K128" s="335"/>
      <c r="L128" s="336"/>
      <c r="M128" s="158"/>
      <c r="P128" s="140"/>
    </row>
    <row r="129" spans="1:16" ht="17.25" customHeight="1">
      <c r="A129" s="159">
        <v>1</v>
      </c>
      <c r="B129" s="160" t="s">
        <v>678</v>
      </c>
      <c r="C129" s="161">
        <v>1401700</v>
      </c>
      <c r="D129" s="161">
        <v>-5226</v>
      </c>
      <c r="E129" s="337">
        <f>C129+D129</f>
        <v>1396474</v>
      </c>
      <c r="F129" s="345">
        <v>-3527</v>
      </c>
      <c r="G129" s="345">
        <v>0</v>
      </c>
      <c r="H129" s="345">
        <v>-437</v>
      </c>
      <c r="I129" s="338">
        <v>-1262</v>
      </c>
      <c r="J129" s="163">
        <v>11</v>
      </c>
      <c r="K129" s="164" t="s">
        <v>589</v>
      </c>
      <c r="L129" s="165">
        <v>4</v>
      </c>
      <c r="M129" s="166" t="s">
        <v>590</v>
      </c>
    </row>
    <row r="130" spans="1:16" ht="17.25" customHeight="1">
      <c r="A130" s="179"/>
      <c r="B130" s="160" t="s">
        <v>679</v>
      </c>
      <c r="C130" s="181"/>
      <c r="D130" s="181"/>
      <c r="E130" s="181"/>
      <c r="F130" s="181"/>
      <c r="G130" s="181"/>
      <c r="H130" s="181"/>
      <c r="I130" s="181"/>
      <c r="J130" s="176">
        <v>12</v>
      </c>
      <c r="K130" s="160" t="s">
        <v>592</v>
      </c>
      <c r="L130" s="161">
        <v>-555</v>
      </c>
      <c r="M130" s="177" t="s">
        <v>680</v>
      </c>
    </row>
    <row r="131" spans="1:16" ht="17.25" customHeight="1">
      <c r="A131" s="179"/>
      <c r="C131" s="181"/>
      <c r="D131" s="181"/>
      <c r="E131" s="181"/>
      <c r="F131" s="181"/>
      <c r="G131" s="181"/>
      <c r="H131" s="181"/>
      <c r="I131" s="181"/>
      <c r="J131" s="178"/>
      <c r="K131" s="167"/>
      <c r="L131" s="178"/>
      <c r="M131" s="166" t="s">
        <v>681</v>
      </c>
    </row>
    <row r="132" spans="1:16" ht="17.25" customHeight="1">
      <c r="A132" s="179"/>
      <c r="C132" s="181"/>
      <c r="D132" s="181"/>
      <c r="E132" s="181"/>
      <c r="F132" s="181"/>
      <c r="G132" s="181"/>
      <c r="H132" s="181"/>
      <c r="I132" s="181"/>
      <c r="J132" s="176">
        <v>18</v>
      </c>
      <c r="K132" s="160" t="s">
        <v>584</v>
      </c>
      <c r="L132" s="161">
        <v>171</v>
      </c>
      <c r="M132" s="177" t="s">
        <v>682</v>
      </c>
    </row>
    <row r="133" spans="1:16" ht="17.25" customHeight="1">
      <c r="A133" s="179"/>
      <c r="C133" s="181"/>
      <c r="D133" s="181"/>
      <c r="E133" s="181"/>
      <c r="F133" s="181"/>
      <c r="G133" s="181"/>
      <c r="H133" s="181"/>
      <c r="I133" s="181"/>
      <c r="J133" s="178"/>
      <c r="K133" s="164" t="s">
        <v>586</v>
      </c>
      <c r="L133" s="178"/>
      <c r="M133" s="158"/>
    </row>
    <row r="134" spans="1:16" ht="17.25" customHeight="1">
      <c r="A134" s="182"/>
      <c r="B134" s="183"/>
      <c r="C134" s="173"/>
      <c r="D134" s="173"/>
      <c r="E134" s="173"/>
      <c r="F134" s="173"/>
      <c r="G134" s="173"/>
      <c r="H134" s="173"/>
      <c r="I134" s="173"/>
      <c r="J134" s="184">
        <v>19</v>
      </c>
      <c r="K134" s="185" t="s">
        <v>683</v>
      </c>
      <c r="L134" s="171">
        <v>1361</v>
      </c>
      <c r="M134" s="186" t="s">
        <v>684</v>
      </c>
    </row>
    <row r="136" spans="1:16" ht="17.25" customHeight="1">
      <c r="A136" s="188" t="s">
        <v>685</v>
      </c>
      <c r="B136" s="188"/>
      <c r="C136" s="188"/>
      <c r="D136" s="188"/>
      <c r="E136" s="188"/>
      <c r="F136" s="188"/>
      <c r="G136" s="188"/>
      <c r="H136" s="188"/>
      <c r="I136" s="188"/>
      <c r="J136" s="188"/>
      <c r="K136" s="188"/>
      <c r="L136" s="188"/>
      <c r="M136" s="188"/>
      <c r="P136" s="140"/>
    </row>
    <row r="137" spans="1:16" ht="17.25" customHeight="1">
      <c r="A137" s="188" t="s">
        <v>686</v>
      </c>
      <c r="B137" s="188"/>
      <c r="C137" s="188"/>
      <c r="D137" s="188"/>
      <c r="E137" s="188"/>
      <c r="F137" s="188"/>
      <c r="G137" s="188"/>
      <c r="H137" s="188"/>
      <c r="I137" s="188"/>
      <c r="J137" s="188"/>
      <c r="K137" s="188"/>
      <c r="L137" s="188"/>
      <c r="M137" s="188"/>
      <c r="P137" s="140"/>
    </row>
    <row r="138" spans="1:16" ht="17.25" customHeight="1">
      <c r="A138" s="140" t="s">
        <v>687</v>
      </c>
      <c r="F138" s="140" t="s">
        <v>688</v>
      </c>
      <c r="M138" s="144" t="s">
        <v>565</v>
      </c>
    </row>
    <row r="139" spans="1:16" ht="17.25" customHeight="1">
      <c r="A139" s="313"/>
      <c r="B139" s="314"/>
      <c r="C139" s="315"/>
      <c r="D139" s="316"/>
      <c r="E139" s="315"/>
      <c r="F139" s="317" t="s">
        <v>566</v>
      </c>
      <c r="G139" s="285"/>
      <c r="H139" s="285"/>
      <c r="I139" s="286"/>
      <c r="J139" s="148" t="s">
        <v>223</v>
      </c>
      <c r="K139" s="148"/>
      <c r="L139" s="150"/>
      <c r="M139" s="151"/>
      <c r="P139" s="140"/>
    </row>
    <row r="140" spans="1:16" ht="17.25" customHeight="1">
      <c r="A140" s="304" t="s">
        <v>224</v>
      </c>
      <c r="B140" s="318"/>
      <c r="C140" s="319" t="s">
        <v>225</v>
      </c>
      <c r="D140" s="320" t="s">
        <v>226</v>
      </c>
      <c r="E140" s="319" t="s">
        <v>227</v>
      </c>
      <c r="F140" s="321" t="s">
        <v>567</v>
      </c>
      <c r="G140" s="321"/>
      <c r="H140" s="321"/>
      <c r="I140" s="322" t="s">
        <v>568</v>
      </c>
      <c r="J140" s="323" t="s">
        <v>569</v>
      </c>
      <c r="K140" s="324"/>
      <c r="L140" s="325" t="s">
        <v>570</v>
      </c>
      <c r="M140" s="326" t="s">
        <v>571</v>
      </c>
      <c r="P140" s="140"/>
    </row>
    <row r="141" spans="1:16" ht="17.25" customHeight="1">
      <c r="A141" s="327"/>
      <c r="B141" s="328"/>
      <c r="C141" s="329"/>
      <c r="D141" s="330"/>
      <c r="E141" s="329"/>
      <c r="F141" s="331" t="s">
        <v>211</v>
      </c>
      <c r="G141" s="332" t="s">
        <v>212</v>
      </c>
      <c r="H141" s="331" t="s">
        <v>213</v>
      </c>
      <c r="I141" s="333" t="s">
        <v>214</v>
      </c>
      <c r="J141" s="334"/>
      <c r="K141" s="335"/>
      <c r="L141" s="336"/>
      <c r="M141" s="158"/>
      <c r="P141" s="140"/>
    </row>
    <row r="142" spans="1:16" ht="17.25" customHeight="1">
      <c r="A142" s="179"/>
      <c r="C142" s="181"/>
      <c r="D142" s="181"/>
      <c r="E142" s="181"/>
      <c r="F142" s="181"/>
      <c r="G142" s="181"/>
      <c r="H142" s="181"/>
      <c r="I142" s="181"/>
      <c r="J142" s="178"/>
      <c r="K142" s="167"/>
      <c r="L142" s="178"/>
      <c r="M142" s="166" t="s">
        <v>689</v>
      </c>
    </row>
    <row r="143" spans="1:16" ht="17.25" customHeight="1">
      <c r="A143" s="179"/>
      <c r="C143" s="181"/>
      <c r="D143" s="181"/>
      <c r="E143" s="181"/>
      <c r="F143" s="181"/>
      <c r="G143" s="181"/>
      <c r="H143" s="181"/>
      <c r="I143" s="181"/>
      <c r="J143" s="163">
        <v>24</v>
      </c>
      <c r="K143" s="164" t="s">
        <v>615</v>
      </c>
      <c r="L143" s="165">
        <v>118</v>
      </c>
      <c r="M143" s="166" t="s">
        <v>690</v>
      </c>
    </row>
    <row r="144" spans="1:16" ht="17.25" customHeight="1">
      <c r="A144" s="155"/>
      <c r="B144" s="167"/>
      <c r="C144" s="178"/>
      <c r="D144" s="178"/>
      <c r="E144" s="178"/>
      <c r="F144" s="178"/>
      <c r="G144" s="178"/>
      <c r="H144" s="178"/>
      <c r="I144" s="178"/>
      <c r="J144" s="163">
        <v>27</v>
      </c>
      <c r="K144" s="164" t="s">
        <v>617</v>
      </c>
      <c r="L144" s="165">
        <v>-6325</v>
      </c>
      <c r="M144" s="166" t="s">
        <v>691</v>
      </c>
    </row>
    <row r="145" spans="1:16" ht="17.25" customHeight="1">
      <c r="A145" s="169">
        <v>2</v>
      </c>
      <c r="B145" s="164" t="s">
        <v>692</v>
      </c>
      <c r="C145" s="165">
        <v>524582</v>
      </c>
      <c r="D145" s="165">
        <v>-11693</v>
      </c>
      <c r="E145" s="329">
        <f>C145+D145</f>
        <v>512889</v>
      </c>
      <c r="F145" s="343">
        <v>-332</v>
      </c>
      <c r="G145" s="343">
        <v>-100</v>
      </c>
      <c r="H145" s="343">
        <v>0</v>
      </c>
      <c r="I145" s="344">
        <v>-11261</v>
      </c>
      <c r="J145" s="163">
        <v>27</v>
      </c>
      <c r="K145" s="164" t="s">
        <v>617</v>
      </c>
      <c r="L145" s="165">
        <v>-11693</v>
      </c>
      <c r="M145" s="166" t="s">
        <v>693</v>
      </c>
    </row>
    <row r="146" spans="1:16" ht="17.25" customHeight="1">
      <c r="A146" s="159">
        <v>3</v>
      </c>
      <c r="B146" s="160" t="s">
        <v>694</v>
      </c>
      <c r="C146" s="161">
        <v>378414</v>
      </c>
      <c r="D146" s="161">
        <v>-12852</v>
      </c>
      <c r="E146" s="337">
        <f>C146+D146</f>
        <v>365562</v>
      </c>
      <c r="F146" s="345">
        <v>-3449</v>
      </c>
      <c r="G146" s="345">
        <v>0</v>
      </c>
      <c r="H146" s="345">
        <v>0</v>
      </c>
      <c r="I146" s="338">
        <v>-9403</v>
      </c>
      <c r="J146" s="176">
        <v>18</v>
      </c>
      <c r="K146" s="160" t="s">
        <v>584</v>
      </c>
      <c r="L146" s="161">
        <v>-8225</v>
      </c>
      <c r="M146" s="177" t="s">
        <v>695</v>
      </c>
    </row>
    <row r="147" spans="1:16" ht="17.25" customHeight="1">
      <c r="A147" s="179"/>
      <c r="B147" s="160" t="s">
        <v>696</v>
      </c>
      <c r="C147" s="181"/>
      <c r="D147" s="181"/>
      <c r="E147" s="181"/>
      <c r="F147" s="181"/>
      <c r="G147" s="181"/>
      <c r="H147" s="181"/>
      <c r="I147" s="181"/>
      <c r="J147" s="178"/>
      <c r="K147" s="164" t="s">
        <v>586</v>
      </c>
      <c r="L147" s="178"/>
      <c r="M147" s="158"/>
    </row>
    <row r="148" spans="1:16" ht="17.25" customHeight="1">
      <c r="A148" s="155"/>
      <c r="B148" s="167"/>
      <c r="C148" s="178"/>
      <c r="D148" s="178"/>
      <c r="E148" s="178"/>
      <c r="F148" s="178"/>
      <c r="G148" s="178"/>
      <c r="H148" s="178"/>
      <c r="I148" s="178"/>
      <c r="J148" s="163">
        <v>27</v>
      </c>
      <c r="K148" s="164" t="s">
        <v>617</v>
      </c>
      <c r="L148" s="165">
        <v>-4627</v>
      </c>
      <c r="M148" s="166" t="s">
        <v>697</v>
      </c>
    </row>
    <row r="149" spans="1:16" ht="17.25" customHeight="1">
      <c r="A149" s="159">
        <v>4</v>
      </c>
      <c r="B149" s="160" t="s">
        <v>698</v>
      </c>
      <c r="C149" s="161">
        <v>108245</v>
      </c>
      <c r="D149" s="161">
        <v>0</v>
      </c>
      <c r="E149" s="337">
        <f>C149+D149</f>
        <v>108245</v>
      </c>
      <c r="F149" s="345">
        <v>-101</v>
      </c>
      <c r="G149" s="345">
        <v>33800</v>
      </c>
      <c r="H149" s="345">
        <v>0</v>
      </c>
      <c r="I149" s="338">
        <v>-33699</v>
      </c>
      <c r="J149" s="181"/>
      <c r="L149" s="181"/>
      <c r="M149" s="346"/>
    </row>
    <row r="150" spans="1:16" ht="17.25" customHeight="1">
      <c r="A150" s="155"/>
      <c r="B150" s="164" t="s">
        <v>699</v>
      </c>
      <c r="C150" s="178"/>
      <c r="D150" s="178"/>
      <c r="E150" s="178"/>
      <c r="F150" s="178"/>
      <c r="G150" s="178"/>
      <c r="H150" s="178"/>
      <c r="I150" s="178"/>
      <c r="J150" s="178"/>
      <c r="K150" s="167"/>
      <c r="L150" s="178"/>
      <c r="M150" s="158"/>
    </row>
    <row r="151" spans="1:16" ht="17.25" customHeight="1">
      <c r="A151" s="302" t="s">
        <v>237</v>
      </c>
      <c r="B151" s="303"/>
      <c r="C151" s="171">
        <v>2412941</v>
      </c>
      <c r="D151" s="171">
        <v>-29771</v>
      </c>
      <c r="E151" s="339">
        <f>C151+D151</f>
        <v>2383170</v>
      </c>
      <c r="F151" s="347">
        <v>-7409</v>
      </c>
      <c r="G151" s="347">
        <v>33700</v>
      </c>
      <c r="H151" s="347">
        <v>-437</v>
      </c>
      <c r="I151" s="342">
        <v>-55625</v>
      </c>
      <c r="J151" s="173"/>
      <c r="K151" s="183"/>
      <c r="L151" s="339"/>
      <c r="M151" s="175"/>
      <c r="P151" s="140"/>
    </row>
    <row r="153" spans="1:16" ht="17.25" customHeight="1">
      <c r="A153" s="140" t="s">
        <v>676</v>
      </c>
      <c r="B153" s="142"/>
      <c r="C153" s="141"/>
      <c r="D153" s="141"/>
      <c r="E153" s="141"/>
      <c r="F153" s="141" t="s">
        <v>700</v>
      </c>
      <c r="G153" s="141"/>
      <c r="H153" s="141"/>
      <c r="I153" s="141"/>
      <c r="K153" s="141"/>
      <c r="L153" s="141"/>
      <c r="M153" s="144" t="s">
        <v>565</v>
      </c>
      <c r="P153" s="140"/>
    </row>
    <row r="154" spans="1:16" ht="17.25" customHeight="1">
      <c r="A154" s="313"/>
      <c r="B154" s="314"/>
      <c r="C154" s="315"/>
      <c r="D154" s="316"/>
      <c r="E154" s="315"/>
      <c r="F154" s="317" t="s">
        <v>566</v>
      </c>
      <c r="G154" s="285"/>
      <c r="H154" s="285"/>
      <c r="I154" s="286"/>
      <c r="J154" s="148" t="s">
        <v>223</v>
      </c>
      <c r="K154" s="148"/>
      <c r="L154" s="150"/>
      <c r="M154" s="151"/>
      <c r="P154" s="140"/>
    </row>
    <row r="155" spans="1:16" ht="17.25" customHeight="1">
      <c r="A155" s="304" t="s">
        <v>224</v>
      </c>
      <c r="B155" s="318"/>
      <c r="C155" s="319" t="s">
        <v>225</v>
      </c>
      <c r="D155" s="320" t="s">
        <v>226</v>
      </c>
      <c r="E155" s="319" t="s">
        <v>227</v>
      </c>
      <c r="F155" s="321" t="s">
        <v>567</v>
      </c>
      <c r="G155" s="321"/>
      <c r="H155" s="321"/>
      <c r="I155" s="322" t="s">
        <v>568</v>
      </c>
      <c r="J155" s="323" t="s">
        <v>569</v>
      </c>
      <c r="K155" s="324"/>
      <c r="L155" s="325" t="s">
        <v>570</v>
      </c>
      <c r="M155" s="326" t="s">
        <v>571</v>
      </c>
      <c r="P155" s="140"/>
    </row>
    <row r="156" spans="1:16" ht="17.25" customHeight="1">
      <c r="A156" s="327"/>
      <c r="B156" s="328"/>
      <c r="C156" s="329"/>
      <c r="D156" s="330"/>
      <c r="E156" s="329"/>
      <c r="F156" s="331" t="s">
        <v>211</v>
      </c>
      <c r="G156" s="332" t="s">
        <v>212</v>
      </c>
      <c r="H156" s="331" t="s">
        <v>213</v>
      </c>
      <c r="I156" s="333" t="s">
        <v>214</v>
      </c>
      <c r="J156" s="334"/>
      <c r="K156" s="335"/>
      <c r="L156" s="336"/>
      <c r="M156" s="158"/>
      <c r="P156" s="140"/>
    </row>
    <row r="157" spans="1:16" ht="17.25" customHeight="1">
      <c r="A157" s="159">
        <v>1</v>
      </c>
      <c r="B157" s="160" t="s">
        <v>701</v>
      </c>
      <c r="C157" s="161">
        <v>145601</v>
      </c>
      <c r="D157" s="161">
        <v>24</v>
      </c>
      <c r="E157" s="337">
        <f>C157+D157</f>
        <v>145625</v>
      </c>
      <c r="F157" s="345">
        <v>881</v>
      </c>
      <c r="G157" s="345">
        <v>1700</v>
      </c>
      <c r="H157" s="345">
        <v>-1026</v>
      </c>
      <c r="I157" s="338">
        <v>-1531</v>
      </c>
      <c r="J157" s="163">
        <v>1</v>
      </c>
      <c r="K157" s="164" t="s">
        <v>648</v>
      </c>
      <c r="L157" s="165">
        <v>-244</v>
      </c>
      <c r="M157" s="166" t="s">
        <v>649</v>
      </c>
    </row>
    <row r="158" spans="1:16" ht="17.25" customHeight="1">
      <c r="A158" s="179"/>
      <c r="B158" s="160" t="s">
        <v>679</v>
      </c>
      <c r="C158" s="181"/>
      <c r="D158" s="181"/>
      <c r="E158" s="181"/>
      <c r="F158" s="181"/>
      <c r="G158" s="181"/>
      <c r="H158" s="181"/>
      <c r="I158" s="181"/>
      <c r="J158" s="163">
        <v>3</v>
      </c>
      <c r="K158" s="164" t="s">
        <v>573</v>
      </c>
      <c r="L158" s="165">
        <v>-37</v>
      </c>
      <c r="M158" s="166" t="s">
        <v>651</v>
      </c>
    </row>
    <row r="159" spans="1:16" ht="17.25" customHeight="1">
      <c r="A159" s="179"/>
      <c r="C159" s="181"/>
      <c r="D159" s="181"/>
      <c r="E159" s="181"/>
      <c r="F159" s="181"/>
      <c r="G159" s="181"/>
      <c r="H159" s="181"/>
      <c r="I159" s="181"/>
      <c r="J159" s="176">
        <v>4</v>
      </c>
      <c r="K159" s="160" t="s">
        <v>652</v>
      </c>
      <c r="L159" s="161">
        <v>-31</v>
      </c>
      <c r="M159" s="177" t="s">
        <v>702</v>
      </c>
    </row>
    <row r="160" spans="1:16" ht="17.25" customHeight="1">
      <c r="A160" s="179"/>
      <c r="C160" s="181"/>
      <c r="D160" s="181"/>
      <c r="E160" s="181"/>
      <c r="F160" s="181"/>
      <c r="G160" s="181"/>
      <c r="H160" s="181"/>
      <c r="I160" s="181"/>
      <c r="J160" s="178"/>
      <c r="K160" s="167"/>
      <c r="L160" s="178"/>
      <c r="M160" s="166" t="s">
        <v>703</v>
      </c>
    </row>
    <row r="161" spans="1:13" ht="17.25" customHeight="1">
      <c r="A161" s="179"/>
      <c r="C161" s="181"/>
      <c r="D161" s="181"/>
      <c r="E161" s="181"/>
      <c r="F161" s="181"/>
      <c r="G161" s="181"/>
      <c r="H161" s="181"/>
      <c r="I161" s="181"/>
      <c r="J161" s="176">
        <v>7</v>
      </c>
      <c r="K161" s="160" t="s">
        <v>704</v>
      </c>
      <c r="L161" s="161">
        <v>-1100</v>
      </c>
      <c r="M161" s="177" t="s">
        <v>705</v>
      </c>
    </row>
    <row r="162" spans="1:13" ht="17.25" customHeight="1">
      <c r="A162" s="179"/>
      <c r="C162" s="181"/>
      <c r="D162" s="181"/>
      <c r="E162" s="181"/>
      <c r="F162" s="181"/>
      <c r="G162" s="181"/>
      <c r="H162" s="181"/>
      <c r="I162" s="181"/>
      <c r="J162" s="178"/>
      <c r="K162" s="167"/>
      <c r="L162" s="178"/>
      <c r="M162" s="166" t="s">
        <v>706</v>
      </c>
    </row>
    <row r="163" spans="1:13" ht="17.25" customHeight="1">
      <c r="A163" s="179"/>
      <c r="C163" s="181"/>
      <c r="D163" s="181"/>
      <c r="E163" s="181"/>
      <c r="F163" s="181"/>
      <c r="G163" s="181"/>
      <c r="H163" s="181"/>
      <c r="I163" s="181"/>
      <c r="J163" s="163">
        <v>8</v>
      </c>
      <c r="K163" s="164" t="s">
        <v>575</v>
      </c>
      <c r="L163" s="165">
        <v>-45</v>
      </c>
      <c r="M163" s="166" t="s">
        <v>707</v>
      </c>
    </row>
    <row r="164" spans="1:13" ht="17.25" customHeight="1">
      <c r="A164" s="179"/>
      <c r="C164" s="181"/>
      <c r="D164" s="181"/>
      <c r="E164" s="181"/>
      <c r="F164" s="181"/>
      <c r="G164" s="181"/>
      <c r="H164" s="181"/>
      <c r="I164" s="181"/>
      <c r="J164" s="176">
        <v>18</v>
      </c>
      <c r="K164" s="160" t="s">
        <v>584</v>
      </c>
      <c r="L164" s="161">
        <v>-140</v>
      </c>
      <c r="M164" s="177" t="s">
        <v>708</v>
      </c>
    </row>
    <row r="165" spans="1:13" ht="17.25" customHeight="1">
      <c r="A165" s="179"/>
      <c r="C165" s="181"/>
      <c r="D165" s="181"/>
      <c r="E165" s="181"/>
      <c r="F165" s="181"/>
      <c r="G165" s="181"/>
      <c r="H165" s="181"/>
      <c r="I165" s="181"/>
      <c r="J165" s="178"/>
      <c r="K165" s="164" t="s">
        <v>586</v>
      </c>
      <c r="L165" s="178"/>
      <c r="M165" s="158"/>
    </row>
    <row r="166" spans="1:13" ht="17.25" customHeight="1">
      <c r="A166" s="179"/>
      <c r="C166" s="181"/>
      <c r="D166" s="181"/>
      <c r="E166" s="181"/>
      <c r="F166" s="181"/>
      <c r="G166" s="181"/>
      <c r="H166" s="181"/>
      <c r="I166" s="181"/>
      <c r="J166" s="163">
        <v>19</v>
      </c>
      <c r="K166" s="164" t="s">
        <v>683</v>
      </c>
      <c r="L166" s="165">
        <v>830</v>
      </c>
      <c r="M166" s="166" t="s">
        <v>709</v>
      </c>
    </row>
    <row r="167" spans="1:13" ht="17.25" customHeight="1">
      <c r="A167" s="179"/>
      <c r="C167" s="181"/>
      <c r="D167" s="181"/>
      <c r="E167" s="181"/>
      <c r="F167" s="181"/>
      <c r="G167" s="181"/>
      <c r="H167" s="181"/>
      <c r="I167" s="181"/>
      <c r="J167" s="176">
        <v>22</v>
      </c>
      <c r="K167" s="160" t="s">
        <v>710</v>
      </c>
      <c r="L167" s="161">
        <v>791</v>
      </c>
      <c r="M167" s="177" t="s">
        <v>711</v>
      </c>
    </row>
    <row r="168" spans="1:13" ht="17.25" customHeight="1">
      <c r="A168" s="182"/>
      <c r="B168" s="183"/>
      <c r="C168" s="173"/>
      <c r="D168" s="173"/>
      <c r="E168" s="173"/>
      <c r="F168" s="173"/>
      <c r="G168" s="173"/>
      <c r="H168" s="173"/>
      <c r="I168" s="173"/>
      <c r="J168" s="173"/>
      <c r="K168" s="185" t="s">
        <v>712</v>
      </c>
      <c r="L168" s="173"/>
      <c r="M168" s="175"/>
    </row>
    <row r="172" spans="1:13" ht="17.25" customHeight="1">
      <c r="A172" s="183"/>
      <c r="B172" s="183"/>
      <c r="C172" s="183"/>
      <c r="D172" s="183"/>
      <c r="E172" s="183"/>
      <c r="F172" s="183"/>
      <c r="G172" s="183"/>
      <c r="H172" s="183"/>
      <c r="I172" s="183"/>
      <c r="J172" s="183"/>
      <c r="K172" s="183"/>
      <c r="L172" s="183"/>
      <c r="M172" s="183"/>
    </row>
    <row r="173" spans="1:13" ht="17.25" customHeight="1">
      <c r="A173" s="159">
        <v>2</v>
      </c>
      <c r="B173" s="160" t="s">
        <v>713</v>
      </c>
      <c r="C173" s="161">
        <v>14961</v>
      </c>
      <c r="D173" s="161">
        <v>-550</v>
      </c>
      <c r="E173" s="337">
        <f>C173+D173</f>
        <v>14411</v>
      </c>
      <c r="F173" s="345">
        <v>-367</v>
      </c>
      <c r="G173" s="345">
        <v>0</v>
      </c>
      <c r="H173" s="345">
        <v>0</v>
      </c>
      <c r="I173" s="338">
        <v>-183</v>
      </c>
      <c r="J173" s="176">
        <v>18</v>
      </c>
      <c r="K173" s="160" t="s">
        <v>584</v>
      </c>
      <c r="L173" s="161">
        <v>-550</v>
      </c>
      <c r="M173" s="177" t="s">
        <v>714</v>
      </c>
    </row>
    <row r="174" spans="1:13" ht="17.25" customHeight="1">
      <c r="A174" s="155"/>
      <c r="B174" s="164" t="s">
        <v>715</v>
      </c>
      <c r="C174" s="178"/>
      <c r="D174" s="178"/>
      <c r="E174" s="178"/>
      <c r="F174" s="178"/>
      <c r="G174" s="178"/>
      <c r="H174" s="178"/>
      <c r="I174" s="178"/>
      <c r="J174" s="178"/>
      <c r="K174" s="164" t="s">
        <v>586</v>
      </c>
      <c r="L174" s="178"/>
      <c r="M174" s="158"/>
    </row>
    <row r="175" spans="1:13" ht="17.25" customHeight="1">
      <c r="A175" s="159">
        <v>3</v>
      </c>
      <c r="B175" s="160" t="s">
        <v>716</v>
      </c>
      <c r="C175" s="161">
        <v>1044638</v>
      </c>
      <c r="D175" s="161">
        <v>68467</v>
      </c>
      <c r="E175" s="337">
        <f>C175+D175</f>
        <v>1113105</v>
      </c>
      <c r="F175" s="345">
        <v>26868</v>
      </c>
      <c r="G175" s="345">
        <v>0</v>
      </c>
      <c r="H175" s="345">
        <v>0</v>
      </c>
      <c r="I175" s="338">
        <v>41599</v>
      </c>
      <c r="J175" s="163">
        <v>1</v>
      </c>
      <c r="K175" s="164" t="s">
        <v>648</v>
      </c>
      <c r="L175" s="165">
        <v>-2621</v>
      </c>
      <c r="M175" s="166" t="s">
        <v>649</v>
      </c>
    </row>
    <row r="176" spans="1:13" ht="17.25" customHeight="1">
      <c r="A176" s="179"/>
      <c r="C176" s="181"/>
      <c r="D176" s="181"/>
      <c r="E176" s="181"/>
      <c r="F176" s="181"/>
      <c r="G176" s="181"/>
      <c r="H176" s="181"/>
      <c r="I176" s="181"/>
      <c r="J176" s="163">
        <v>3</v>
      </c>
      <c r="K176" s="164" t="s">
        <v>573</v>
      </c>
      <c r="L176" s="165">
        <v>-553</v>
      </c>
      <c r="M176" s="166" t="s">
        <v>651</v>
      </c>
    </row>
    <row r="177" spans="1:13" ht="17.25" customHeight="1">
      <c r="A177" s="179"/>
      <c r="C177" s="181"/>
      <c r="D177" s="181"/>
      <c r="E177" s="181"/>
      <c r="F177" s="181"/>
      <c r="G177" s="181"/>
      <c r="H177" s="181"/>
      <c r="I177" s="181"/>
      <c r="J177" s="176">
        <v>4</v>
      </c>
      <c r="K177" s="160" t="s">
        <v>652</v>
      </c>
      <c r="L177" s="161">
        <v>-1483</v>
      </c>
      <c r="M177" s="177" t="s">
        <v>717</v>
      </c>
    </row>
    <row r="178" spans="1:13" ht="17.25" customHeight="1">
      <c r="A178" s="179"/>
      <c r="C178" s="181"/>
      <c r="D178" s="181"/>
      <c r="E178" s="181"/>
      <c r="F178" s="181"/>
      <c r="G178" s="181"/>
      <c r="H178" s="181"/>
      <c r="I178" s="181"/>
      <c r="J178" s="178"/>
      <c r="K178" s="167"/>
      <c r="L178" s="178"/>
      <c r="M178" s="166" t="s">
        <v>718</v>
      </c>
    </row>
    <row r="179" spans="1:13" ht="17.25" customHeight="1">
      <c r="A179" s="179"/>
      <c r="C179" s="181"/>
      <c r="D179" s="181"/>
      <c r="E179" s="181"/>
      <c r="F179" s="181"/>
      <c r="G179" s="181"/>
      <c r="H179" s="181"/>
      <c r="I179" s="181"/>
      <c r="J179" s="163">
        <v>8</v>
      </c>
      <c r="K179" s="164" t="s">
        <v>575</v>
      </c>
      <c r="L179" s="165">
        <v>-125</v>
      </c>
      <c r="M179" s="166" t="s">
        <v>707</v>
      </c>
    </row>
    <row r="180" spans="1:13" ht="17.25" customHeight="1">
      <c r="A180" s="179"/>
      <c r="C180" s="181"/>
      <c r="D180" s="181"/>
      <c r="E180" s="181"/>
      <c r="F180" s="181"/>
      <c r="G180" s="181"/>
      <c r="H180" s="181"/>
      <c r="I180" s="181"/>
      <c r="J180" s="176">
        <v>12</v>
      </c>
      <c r="K180" s="160" t="s">
        <v>592</v>
      </c>
      <c r="L180" s="161">
        <v>42324</v>
      </c>
      <c r="M180" s="177" t="s">
        <v>719</v>
      </c>
    </row>
    <row r="181" spans="1:13" ht="17.25" customHeight="1">
      <c r="A181" s="179"/>
      <c r="C181" s="181"/>
      <c r="D181" s="181"/>
      <c r="E181" s="181"/>
      <c r="F181" s="181"/>
      <c r="G181" s="181"/>
      <c r="H181" s="181"/>
      <c r="I181" s="181"/>
      <c r="J181" s="178"/>
      <c r="K181" s="167"/>
      <c r="L181" s="178"/>
      <c r="M181" s="166" t="s">
        <v>720</v>
      </c>
    </row>
    <row r="182" spans="1:13" ht="17.25" customHeight="1">
      <c r="A182" s="179"/>
      <c r="C182" s="181"/>
      <c r="D182" s="181"/>
      <c r="E182" s="181"/>
      <c r="F182" s="181"/>
      <c r="G182" s="181"/>
      <c r="H182" s="181"/>
      <c r="I182" s="181"/>
      <c r="J182" s="176">
        <v>18</v>
      </c>
      <c r="K182" s="160" t="s">
        <v>584</v>
      </c>
      <c r="L182" s="161">
        <v>30925</v>
      </c>
      <c r="M182" s="177" t="s">
        <v>721</v>
      </c>
    </row>
    <row r="183" spans="1:13" ht="17.25" customHeight="1">
      <c r="A183" s="179"/>
      <c r="C183" s="181"/>
      <c r="D183" s="181"/>
      <c r="E183" s="181"/>
      <c r="F183" s="181"/>
      <c r="G183" s="181"/>
      <c r="H183" s="181"/>
      <c r="I183" s="181"/>
      <c r="J183" s="181"/>
      <c r="K183" s="160" t="s">
        <v>586</v>
      </c>
      <c r="L183" s="181"/>
      <c r="M183" s="177" t="s">
        <v>722</v>
      </c>
    </row>
    <row r="184" spans="1:13" ht="17.25" customHeight="1">
      <c r="A184" s="179"/>
      <c r="C184" s="181"/>
      <c r="D184" s="181"/>
      <c r="E184" s="181"/>
      <c r="F184" s="181"/>
      <c r="G184" s="181"/>
      <c r="H184" s="181"/>
      <c r="I184" s="181"/>
      <c r="J184" s="181"/>
      <c r="L184" s="181"/>
      <c r="M184" s="177" t="s">
        <v>723</v>
      </c>
    </row>
    <row r="185" spans="1:13" ht="17.25" customHeight="1">
      <c r="A185" s="179"/>
      <c r="C185" s="181"/>
      <c r="D185" s="181"/>
      <c r="E185" s="181"/>
      <c r="F185" s="181"/>
      <c r="G185" s="181"/>
      <c r="H185" s="181"/>
      <c r="I185" s="181"/>
      <c r="J185" s="181"/>
      <c r="L185" s="181"/>
      <c r="M185" s="177" t="s">
        <v>724</v>
      </c>
    </row>
    <row r="186" spans="1:13" ht="17.25" customHeight="1">
      <c r="A186" s="155"/>
      <c r="B186" s="167"/>
      <c r="C186" s="178"/>
      <c r="D186" s="178"/>
      <c r="E186" s="178"/>
      <c r="F186" s="178"/>
      <c r="G186" s="178"/>
      <c r="H186" s="178"/>
      <c r="I186" s="178"/>
      <c r="J186" s="178"/>
      <c r="K186" s="167"/>
      <c r="L186" s="178"/>
      <c r="M186" s="166" t="s">
        <v>725</v>
      </c>
    </row>
    <row r="187" spans="1:13" ht="17.25" customHeight="1">
      <c r="A187" s="159">
        <v>4</v>
      </c>
      <c r="B187" s="160" t="s">
        <v>726</v>
      </c>
      <c r="C187" s="161">
        <v>88880</v>
      </c>
      <c r="D187" s="161">
        <v>-3675</v>
      </c>
      <c r="E187" s="337">
        <f>C187+D187</f>
        <v>85205</v>
      </c>
      <c r="F187" s="345">
        <v>14</v>
      </c>
      <c r="G187" s="345">
        <v>0</v>
      </c>
      <c r="H187" s="345">
        <v>0</v>
      </c>
      <c r="I187" s="338">
        <v>-3689</v>
      </c>
      <c r="J187" s="163">
        <v>1</v>
      </c>
      <c r="K187" s="164" t="s">
        <v>648</v>
      </c>
      <c r="L187" s="165">
        <v>-3756</v>
      </c>
      <c r="M187" s="166" t="s">
        <v>649</v>
      </c>
    </row>
    <row r="188" spans="1:13" ht="17.25" customHeight="1">
      <c r="A188" s="179"/>
      <c r="C188" s="181"/>
      <c r="D188" s="181"/>
      <c r="E188" s="181"/>
      <c r="F188" s="181"/>
      <c r="G188" s="181"/>
      <c r="H188" s="181"/>
      <c r="I188" s="181"/>
      <c r="J188" s="163">
        <v>3</v>
      </c>
      <c r="K188" s="164" t="s">
        <v>573</v>
      </c>
      <c r="L188" s="165">
        <v>-303</v>
      </c>
      <c r="M188" s="166" t="s">
        <v>651</v>
      </c>
    </row>
    <row r="189" spans="1:13" ht="17.25" customHeight="1">
      <c r="A189" s="179"/>
      <c r="C189" s="181"/>
      <c r="D189" s="181"/>
      <c r="E189" s="181"/>
      <c r="F189" s="181"/>
      <c r="G189" s="181"/>
      <c r="H189" s="181"/>
      <c r="I189" s="181"/>
      <c r="J189" s="176">
        <v>4</v>
      </c>
      <c r="K189" s="160" t="s">
        <v>652</v>
      </c>
      <c r="L189" s="161">
        <v>-276</v>
      </c>
      <c r="M189" s="177" t="s">
        <v>727</v>
      </c>
    </row>
    <row r="190" spans="1:13" ht="17.25" customHeight="1">
      <c r="A190" s="179"/>
      <c r="C190" s="181"/>
      <c r="D190" s="181"/>
      <c r="E190" s="181"/>
      <c r="F190" s="181"/>
      <c r="G190" s="181"/>
      <c r="H190" s="181"/>
      <c r="I190" s="181"/>
      <c r="J190" s="178"/>
      <c r="K190" s="167"/>
      <c r="L190" s="178"/>
      <c r="M190" s="166" t="s">
        <v>728</v>
      </c>
    </row>
    <row r="191" spans="1:13" ht="17.25" customHeight="1">
      <c r="A191" s="179"/>
      <c r="C191" s="181"/>
      <c r="D191" s="181"/>
      <c r="E191" s="181"/>
      <c r="F191" s="181"/>
      <c r="G191" s="181"/>
      <c r="H191" s="181"/>
      <c r="I191" s="181"/>
      <c r="J191" s="163">
        <v>8</v>
      </c>
      <c r="K191" s="164" t="s">
        <v>575</v>
      </c>
      <c r="L191" s="165">
        <v>-66</v>
      </c>
      <c r="M191" s="166" t="s">
        <v>707</v>
      </c>
    </row>
    <row r="192" spans="1:13" ht="17.25" customHeight="1">
      <c r="A192" s="179"/>
      <c r="C192" s="181"/>
      <c r="D192" s="181"/>
      <c r="E192" s="181"/>
      <c r="F192" s="181"/>
      <c r="G192" s="181"/>
      <c r="H192" s="181"/>
      <c r="I192" s="181"/>
      <c r="J192" s="176">
        <v>10</v>
      </c>
      <c r="K192" s="160" t="s">
        <v>578</v>
      </c>
      <c r="L192" s="161">
        <v>376</v>
      </c>
      <c r="M192" s="177" t="s">
        <v>729</v>
      </c>
    </row>
    <row r="193" spans="1:16" ht="17.25" customHeight="1">
      <c r="A193" s="179"/>
      <c r="C193" s="181"/>
      <c r="D193" s="181"/>
      <c r="E193" s="181"/>
      <c r="F193" s="181"/>
      <c r="G193" s="181"/>
      <c r="H193" s="181"/>
      <c r="I193" s="181"/>
      <c r="J193" s="178"/>
      <c r="K193" s="167"/>
      <c r="L193" s="178"/>
      <c r="M193" s="166" t="s">
        <v>730</v>
      </c>
    </row>
    <row r="194" spans="1:16" ht="17.25" customHeight="1">
      <c r="A194" s="179"/>
      <c r="C194" s="181"/>
      <c r="D194" s="181"/>
      <c r="E194" s="181"/>
      <c r="F194" s="181"/>
      <c r="G194" s="181"/>
      <c r="H194" s="181"/>
      <c r="I194" s="181"/>
      <c r="J194" s="163">
        <v>12</v>
      </c>
      <c r="K194" s="164" t="s">
        <v>592</v>
      </c>
      <c r="L194" s="165">
        <v>250</v>
      </c>
      <c r="M194" s="166" t="s">
        <v>731</v>
      </c>
    </row>
    <row r="195" spans="1:16" ht="17.25" customHeight="1">
      <c r="A195" s="155"/>
      <c r="B195" s="167"/>
      <c r="C195" s="178"/>
      <c r="D195" s="178"/>
      <c r="E195" s="178"/>
      <c r="F195" s="178"/>
      <c r="G195" s="178"/>
      <c r="H195" s="178"/>
      <c r="I195" s="178"/>
      <c r="J195" s="163">
        <v>17</v>
      </c>
      <c r="K195" s="164" t="s">
        <v>641</v>
      </c>
      <c r="L195" s="165">
        <v>100</v>
      </c>
      <c r="M195" s="166" t="s">
        <v>732</v>
      </c>
    </row>
    <row r="196" spans="1:16" ht="17.25" customHeight="1">
      <c r="A196" s="159">
        <v>5</v>
      </c>
      <c r="B196" s="160" t="s">
        <v>733</v>
      </c>
      <c r="C196" s="161">
        <v>50454</v>
      </c>
      <c r="D196" s="161">
        <v>125</v>
      </c>
      <c r="E196" s="337">
        <f>C196+D196</f>
        <v>50579</v>
      </c>
      <c r="F196" s="345">
        <v>80</v>
      </c>
      <c r="G196" s="345">
        <v>0</v>
      </c>
      <c r="H196" s="345">
        <v>0</v>
      </c>
      <c r="I196" s="338">
        <v>45</v>
      </c>
      <c r="J196" s="163">
        <v>10</v>
      </c>
      <c r="K196" s="164" t="s">
        <v>578</v>
      </c>
      <c r="L196" s="165">
        <v>25</v>
      </c>
      <c r="M196" s="166" t="s">
        <v>669</v>
      </c>
    </row>
    <row r="197" spans="1:16" ht="17.25" customHeight="1">
      <c r="A197" s="179"/>
      <c r="B197" s="160" t="s">
        <v>734</v>
      </c>
      <c r="C197" s="181"/>
      <c r="D197" s="181"/>
      <c r="E197" s="181"/>
      <c r="F197" s="181"/>
      <c r="G197" s="181"/>
      <c r="H197" s="181"/>
      <c r="I197" s="181"/>
      <c r="J197" s="176">
        <v>12</v>
      </c>
      <c r="K197" s="160" t="s">
        <v>592</v>
      </c>
      <c r="L197" s="161">
        <v>50</v>
      </c>
      <c r="M197" s="177" t="s">
        <v>735</v>
      </c>
    </row>
    <row r="198" spans="1:16" ht="17.25" customHeight="1">
      <c r="A198" s="179"/>
      <c r="C198" s="181"/>
      <c r="D198" s="181"/>
      <c r="E198" s="181"/>
      <c r="F198" s="181"/>
      <c r="G198" s="181"/>
      <c r="H198" s="181"/>
      <c r="I198" s="181"/>
      <c r="J198" s="181"/>
      <c r="L198" s="181"/>
      <c r="M198" s="177" t="s">
        <v>736</v>
      </c>
    </row>
    <row r="199" spans="1:16" ht="17.25" customHeight="1">
      <c r="A199" s="179"/>
      <c r="C199" s="181"/>
      <c r="D199" s="181"/>
      <c r="E199" s="181"/>
      <c r="F199" s="181"/>
      <c r="G199" s="181"/>
      <c r="H199" s="181"/>
      <c r="I199" s="181"/>
      <c r="J199" s="181"/>
      <c r="L199" s="181"/>
      <c r="M199" s="177" t="s">
        <v>737</v>
      </c>
    </row>
    <row r="200" spans="1:16" ht="17.25" customHeight="1">
      <c r="A200" s="179"/>
      <c r="C200" s="181"/>
      <c r="D200" s="181"/>
      <c r="E200" s="181"/>
      <c r="F200" s="181"/>
      <c r="G200" s="181"/>
      <c r="H200" s="181"/>
      <c r="I200" s="181"/>
      <c r="J200" s="178"/>
      <c r="K200" s="167"/>
      <c r="L200" s="178"/>
      <c r="M200" s="166" t="s">
        <v>736</v>
      </c>
    </row>
    <row r="201" spans="1:16" ht="17.25" customHeight="1">
      <c r="A201" s="179"/>
      <c r="C201" s="181"/>
      <c r="D201" s="181"/>
      <c r="E201" s="181"/>
      <c r="F201" s="181"/>
      <c r="G201" s="181"/>
      <c r="H201" s="181"/>
      <c r="I201" s="181"/>
      <c r="J201" s="176">
        <v>18</v>
      </c>
      <c r="K201" s="160" t="s">
        <v>584</v>
      </c>
      <c r="L201" s="161">
        <v>50</v>
      </c>
      <c r="M201" s="177" t="s">
        <v>738</v>
      </c>
    </row>
    <row r="202" spans="1:16" ht="17.25" customHeight="1">
      <c r="A202" s="182"/>
      <c r="B202" s="183"/>
      <c r="C202" s="173"/>
      <c r="D202" s="173"/>
      <c r="E202" s="173"/>
      <c r="F202" s="173"/>
      <c r="G202" s="173"/>
      <c r="H202" s="173"/>
      <c r="I202" s="173"/>
      <c r="J202" s="173"/>
      <c r="K202" s="185" t="s">
        <v>586</v>
      </c>
      <c r="L202" s="173"/>
      <c r="M202" s="175"/>
    </row>
    <row r="204" spans="1:16" ht="17.25" customHeight="1">
      <c r="A204" s="188" t="s">
        <v>739</v>
      </c>
      <c r="B204" s="188"/>
      <c r="C204" s="188"/>
      <c r="D204" s="188"/>
      <c r="E204" s="188"/>
      <c r="F204" s="188"/>
      <c r="G204" s="188"/>
      <c r="H204" s="188"/>
      <c r="I204" s="188"/>
      <c r="J204" s="188"/>
      <c r="K204" s="188"/>
      <c r="L204" s="188"/>
      <c r="M204" s="188"/>
      <c r="P204" s="140"/>
    </row>
    <row r="205" spans="1:16" ht="17.25" customHeight="1">
      <c r="A205" s="188" t="s">
        <v>740</v>
      </c>
      <c r="B205" s="188"/>
      <c r="C205" s="188"/>
      <c r="D205" s="188"/>
      <c r="E205" s="188"/>
      <c r="F205" s="188"/>
      <c r="G205" s="188"/>
      <c r="H205" s="188"/>
      <c r="I205" s="188"/>
      <c r="J205" s="188"/>
      <c r="K205" s="188"/>
      <c r="L205" s="188"/>
      <c r="M205" s="188"/>
      <c r="P205" s="140"/>
    </row>
    <row r="206" spans="1:16" ht="17.25" customHeight="1">
      <c r="A206" s="140" t="s">
        <v>687</v>
      </c>
      <c r="F206" s="140" t="s">
        <v>741</v>
      </c>
      <c r="M206" s="144" t="s">
        <v>565</v>
      </c>
    </row>
    <row r="207" spans="1:16" ht="17.25" customHeight="1">
      <c r="A207" s="313"/>
      <c r="B207" s="314"/>
      <c r="C207" s="315"/>
      <c r="D207" s="316"/>
      <c r="E207" s="315"/>
      <c r="F207" s="317" t="s">
        <v>566</v>
      </c>
      <c r="G207" s="285"/>
      <c r="H207" s="285"/>
      <c r="I207" s="286"/>
      <c r="J207" s="148" t="s">
        <v>223</v>
      </c>
      <c r="K207" s="148"/>
      <c r="L207" s="150"/>
      <c r="M207" s="151"/>
      <c r="P207" s="140"/>
    </row>
    <row r="208" spans="1:16" ht="17.25" customHeight="1">
      <c r="A208" s="304" t="s">
        <v>224</v>
      </c>
      <c r="B208" s="318"/>
      <c r="C208" s="319" t="s">
        <v>225</v>
      </c>
      <c r="D208" s="320" t="s">
        <v>226</v>
      </c>
      <c r="E208" s="319" t="s">
        <v>227</v>
      </c>
      <c r="F208" s="321" t="s">
        <v>567</v>
      </c>
      <c r="G208" s="321"/>
      <c r="H208" s="321"/>
      <c r="I208" s="322" t="s">
        <v>568</v>
      </c>
      <c r="J208" s="323" t="s">
        <v>569</v>
      </c>
      <c r="K208" s="324"/>
      <c r="L208" s="325" t="s">
        <v>570</v>
      </c>
      <c r="M208" s="326" t="s">
        <v>571</v>
      </c>
      <c r="P208" s="140"/>
    </row>
    <row r="209" spans="1:16" ht="17.25" customHeight="1">
      <c r="A209" s="327"/>
      <c r="B209" s="328"/>
      <c r="C209" s="329"/>
      <c r="D209" s="330"/>
      <c r="E209" s="329"/>
      <c r="F209" s="331" t="s">
        <v>211</v>
      </c>
      <c r="G209" s="332" t="s">
        <v>212</v>
      </c>
      <c r="H209" s="331" t="s">
        <v>213</v>
      </c>
      <c r="I209" s="333" t="s">
        <v>214</v>
      </c>
      <c r="J209" s="334"/>
      <c r="K209" s="335"/>
      <c r="L209" s="336"/>
      <c r="M209" s="158"/>
      <c r="P209" s="140"/>
    </row>
    <row r="210" spans="1:16" ht="17.25" customHeight="1">
      <c r="A210" s="169">
        <v>6</v>
      </c>
      <c r="B210" s="164" t="s">
        <v>742</v>
      </c>
      <c r="C210" s="165">
        <v>498635</v>
      </c>
      <c r="D210" s="165">
        <v>0</v>
      </c>
      <c r="E210" s="329">
        <f>C210+D210</f>
        <v>498635</v>
      </c>
      <c r="F210" s="343">
        <v>13517</v>
      </c>
      <c r="G210" s="343">
        <v>0</v>
      </c>
      <c r="H210" s="343">
        <v>0</v>
      </c>
      <c r="I210" s="344">
        <v>-13517</v>
      </c>
      <c r="J210" s="178"/>
      <c r="K210" s="167"/>
      <c r="L210" s="178"/>
      <c r="M210" s="158"/>
    </row>
    <row r="211" spans="1:16" ht="17.25" customHeight="1">
      <c r="A211" s="302" t="s">
        <v>237</v>
      </c>
      <c r="B211" s="303"/>
      <c r="C211" s="171">
        <v>1843169</v>
      </c>
      <c r="D211" s="171">
        <v>64391</v>
      </c>
      <c r="E211" s="339">
        <f>C211+D211</f>
        <v>1907560</v>
      </c>
      <c r="F211" s="347">
        <v>40993</v>
      </c>
      <c r="G211" s="347">
        <v>1700</v>
      </c>
      <c r="H211" s="347">
        <v>-1026</v>
      </c>
      <c r="I211" s="342">
        <v>22724</v>
      </c>
      <c r="J211" s="173"/>
      <c r="K211" s="183"/>
      <c r="L211" s="339"/>
      <c r="M211" s="175"/>
      <c r="P211" s="140"/>
    </row>
    <row r="213" spans="1:16" ht="17.25" customHeight="1">
      <c r="A213" s="140" t="s">
        <v>743</v>
      </c>
      <c r="B213" s="142"/>
      <c r="C213" s="141"/>
      <c r="D213" s="141"/>
      <c r="E213" s="141"/>
      <c r="F213" s="141" t="s">
        <v>744</v>
      </c>
      <c r="G213" s="141"/>
      <c r="H213" s="141"/>
      <c r="I213" s="141"/>
      <c r="K213" s="141"/>
      <c r="L213" s="141"/>
      <c r="M213" s="144" t="s">
        <v>565</v>
      </c>
      <c r="P213" s="140"/>
    </row>
    <row r="214" spans="1:16" ht="17.25" customHeight="1">
      <c r="A214" s="313"/>
      <c r="B214" s="314"/>
      <c r="C214" s="315"/>
      <c r="D214" s="316"/>
      <c r="E214" s="315"/>
      <c r="F214" s="317" t="s">
        <v>566</v>
      </c>
      <c r="G214" s="285"/>
      <c r="H214" s="285"/>
      <c r="I214" s="286"/>
      <c r="J214" s="148" t="s">
        <v>223</v>
      </c>
      <c r="K214" s="148"/>
      <c r="L214" s="150"/>
      <c r="M214" s="151"/>
      <c r="P214" s="140"/>
    </row>
    <row r="215" spans="1:16" ht="17.25" customHeight="1">
      <c r="A215" s="304" t="s">
        <v>224</v>
      </c>
      <c r="B215" s="318"/>
      <c r="C215" s="319" t="s">
        <v>225</v>
      </c>
      <c r="D215" s="320" t="s">
        <v>226</v>
      </c>
      <c r="E215" s="319" t="s">
        <v>227</v>
      </c>
      <c r="F215" s="321" t="s">
        <v>567</v>
      </c>
      <c r="G215" s="321"/>
      <c r="H215" s="321"/>
      <c r="I215" s="322" t="s">
        <v>568</v>
      </c>
      <c r="J215" s="323" t="s">
        <v>569</v>
      </c>
      <c r="K215" s="324"/>
      <c r="L215" s="325" t="s">
        <v>570</v>
      </c>
      <c r="M215" s="326" t="s">
        <v>571</v>
      </c>
      <c r="P215" s="140"/>
    </row>
    <row r="216" spans="1:16" ht="17.25" customHeight="1">
      <c r="A216" s="327"/>
      <c r="B216" s="328"/>
      <c r="C216" s="329"/>
      <c r="D216" s="330"/>
      <c r="E216" s="329"/>
      <c r="F216" s="331" t="s">
        <v>211</v>
      </c>
      <c r="G216" s="332" t="s">
        <v>212</v>
      </c>
      <c r="H216" s="331" t="s">
        <v>213</v>
      </c>
      <c r="I216" s="333" t="s">
        <v>214</v>
      </c>
      <c r="J216" s="334"/>
      <c r="K216" s="335"/>
      <c r="L216" s="336"/>
      <c r="M216" s="158"/>
      <c r="P216" s="140"/>
    </row>
    <row r="217" spans="1:16" ht="17.25" customHeight="1">
      <c r="A217" s="159">
        <v>1</v>
      </c>
      <c r="B217" s="160" t="s">
        <v>745</v>
      </c>
      <c r="C217" s="161">
        <v>135975</v>
      </c>
      <c r="D217" s="161">
        <v>262</v>
      </c>
      <c r="E217" s="337">
        <f>C217+D217</f>
        <v>136237</v>
      </c>
      <c r="F217" s="345">
        <v>0</v>
      </c>
      <c r="G217" s="345">
        <v>0</v>
      </c>
      <c r="H217" s="345">
        <v>-5800</v>
      </c>
      <c r="I217" s="338">
        <v>6062</v>
      </c>
      <c r="J217" s="176">
        <v>12</v>
      </c>
      <c r="K217" s="160" t="s">
        <v>592</v>
      </c>
      <c r="L217" s="161">
        <v>262</v>
      </c>
      <c r="M217" s="177" t="s">
        <v>746</v>
      </c>
    </row>
    <row r="218" spans="1:16" ht="17.25" customHeight="1">
      <c r="A218" s="155"/>
      <c r="B218" s="164" t="s">
        <v>679</v>
      </c>
      <c r="C218" s="178"/>
      <c r="D218" s="178"/>
      <c r="E218" s="178"/>
      <c r="F218" s="178"/>
      <c r="G218" s="178"/>
      <c r="H218" s="178"/>
      <c r="I218" s="178"/>
      <c r="J218" s="178"/>
      <c r="K218" s="167"/>
      <c r="L218" s="178"/>
      <c r="M218" s="158"/>
    </row>
    <row r="219" spans="1:16" ht="17.25" customHeight="1">
      <c r="A219" s="159">
        <v>2</v>
      </c>
      <c r="B219" s="160" t="s">
        <v>747</v>
      </c>
      <c r="C219" s="161">
        <v>110092</v>
      </c>
      <c r="D219" s="161">
        <v>-5682</v>
      </c>
      <c r="E219" s="337">
        <f>C219+D219</f>
        <v>104410</v>
      </c>
      <c r="F219" s="345">
        <v>-326</v>
      </c>
      <c r="G219" s="345">
        <v>0</v>
      </c>
      <c r="H219" s="345">
        <v>-2251</v>
      </c>
      <c r="I219" s="338">
        <v>-3105</v>
      </c>
      <c r="J219" s="163">
        <v>7</v>
      </c>
      <c r="K219" s="164" t="s">
        <v>704</v>
      </c>
      <c r="L219" s="165">
        <v>-132</v>
      </c>
      <c r="M219" s="166" t="s">
        <v>748</v>
      </c>
    </row>
    <row r="220" spans="1:16" ht="17.25" customHeight="1">
      <c r="A220" s="179"/>
      <c r="C220" s="181"/>
      <c r="D220" s="181"/>
      <c r="E220" s="181"/>
      <c r="F220" s="181"/>
      <c r="G220" s="181"/>
      <c r="H220" s="181"/>
      <c r="I220" s="181"/>
      <c r="J220" s="176">
        <v>12</v>
      </c>
      <c r="K220" s="160" t="s">
        <v>592</v>
      </c>
      <c r="L220" s="161">
        <v>-5550</v>
      </c>
      <c r="M220" s="177" t="s">
        <v>749</v>
      </c>
    </row>
    <row r="221" spans="1:16" ht="17.25" customHeight="1">
      <c r="A221" s="179"/>
      <c r="C221" s="181"/>
      <c r="D221" s="181"/>
      <c r="E221" s="181"/>
      <c r="F221" s="181"/>
      <c r="G221" s="181"/>
      <c r="H221" s="181"/>
      <c r="I221" s="181"/>
      <c r="J221" s="181"/>
      <c r="L221" s="181"/>
      <c r="M221" s="177" t="s">
        <v>750</v>
      </c>
    </row>
    <row r="222" spans="1:16" ht="17.25" customHeight="1">
      <c r="A222" s="179"/>
      <c r="C222" s="181"/>
      <c r="D222" s="181"/>
      <c r="E222" s="181"/>
      <c r="F222" s="181"/>
      <c r="G222" s="181"/>
      <c r="H222" s="181"/>
      <c r="I222" s="181"/>
      <c r="J222" s="181"/>
      <c r="L222" s="181"/>
      <c r="M222" s="177" t="s">
        <v>751</v>
      </c>
    </row>
    <row r="223" spans="1:16" ht="17.25" customHeight="1">
      <c r="A223" s="179"/>
      <c r="C223" s="181"/>
      <c r="D223" s="181"/>
      <c r="E223" s="181"/>
      <c r="F223" s="181"/>
      <c r="G223" s="181"/>
      <c r="H223" s="181"/>
      <c r="I223" s="181"/>
      <c r="J223" s="181"/>
      <c r="L223" s="181"/>
      <c r="M223" s="177" t="s">
        <v>752</v>
      </c>
    </row>
    <row r="224" spans="1:16" ht="17.25" customHeight="1">
      <c r="A224" s="179"/>
      <c r="C224" s="181"/>
      <c r="D224" s="181"/>
      <c r="E224" s="181"/>
      <c r="F224" s="181"/>
      <c r="G224" s="181"/>
      <c r="H224" s="181"/>
      <c r="I224" s="181"/>
      <c r="J224" s="181"/>
      <c r="L224" s="181"/>
      <c r="M224" s="177" t="s">
        <v>753</v>
      </c>
    </row>
    <row r="225" spans="1:13" ht="17.25" customHeight="1">
      <c r="A225" s="155"/>
      <c r="B225" s="167"/>
      <c r="C225" s="178"/>
      <c r="D225" s="178"/>
      <c r="E225" s="178"/>
      <c r="F225" s="178"/>
      <c r="G225" s="178"/>
      <c r="H225" s="178"/>
      <c r="I225" s="178"/>
      <c r="J225" s="178"/>
      <c r="K225" s="167"/>
      <c r="L225" s="178"/>
      <c r="M225" s="166" t="s">
        <v>754</v>
      </c>
    </row>
    <row r="226" spans="1:13" ht="17.25" customHeight="1">
      <c r="A226" s="159">
        <v>3</v>
      </c>
      <c r="B226" s="160" t="s">
        <v>755</v>
      </c>
      <c r="C226" s="161">
        <v>47873</v>
      </c>
      <c r="D226" s="161">
        <v>-3670</v>
      </c>
      <c r="E226" s="337">
        <f>C226+D226</f>
        <v>44203</v>
      </c>
      <c r="F226" s="345">
        <v>-2174</v>
      </c>
      <c r="G226" s="345">
        <v>0</v>
      </c>
      <c r="H226" s="345">
        <v>0</v>
      </c>
      <c r="I226" s="338">
        <v>-1496</v>
      </c>
      <c r="J226" s="163">
        <v>3</v>
      </c>
      <c r="K226" s="164" t="s">
        <v>573</v>
      </c>
      <c r="L226" s="165">
        <v>-403</v>
      </c>
      <c r="M226" s="166" t="s">
        <v>651</v>
      </c>
    </row>
    <row r="227" spans="1:13" ht="17.25" customHeight="1">
      <c r="A227" s="179"/>
      <c r="C227" s="181"/>
      <c r="D227" s="181"/>
      <c r="E227" s="181"/>
      <c r="F227" s="181"/>
      <c r="G227" s="181"/>
      <c r="H227" s="181"/>
      <c r="I227" s="181"/>
      <c r="J227" s="176">
        <v>4</v>
      </c>
      <c r="K227" s="160" t="s">
        <v>652</v>
      </c>
      <c r="L227" s="161">
        <v>-497</v>
      </c>
      <c r="M227" s="177" t="s">
        <v>756</v>
      </c>
    </row>
    <row r="228" spans="1:13" ht="17.25" customHeight="1">
      <c r="A228" s="179"/>
      <c r="C228" s="181"/>
      <c r="D228" s="181"/>
      <c r="E228" s="181"/>
      <c r="F228" s="181"/>
      <c r="G228" s="181"/>
      <c r="H228" s="181"/>
      <c r="I228" s="181"/>
      <c r="J228" s="178"/>
      <c r="K228" s="167"/>
      <c r="L228" s="178"/>
      <c r="M228" s="166" t="s">
        <v>757</v>
      </c>
    </row>
    <row r="229" spans="1:13" ht="17.25" customHeight="1">
      <c r="A229" s="179"/>
      <c r="C229" s="181"/>
      <c r="D229" s="181"/>
      <c r="E229" s="181"/>
      <c r="F229" s="181"/>
      <c r="G229" s="181"/>
      <c r="H229" s="181"/>
      <c r="I229" s="181"/>
      <c r="J229" s="176">
        <v>12</v>
      </c>
      <c r="K229" s="160" t="s">
        <v>592</v>
      </c>
      <c r="L229" s="161">
        <v>-2444</v>
      </c>
      <c r="M229" s="177" t="s">
        <v>758</v>
      </c>
    </row>
    <row r="230" spans="1:13" ht="17.25" customHeight="1">
      <c r="A230" s="179"/>
      <c r="C230" s="181"/>
      <c r="D230" s="181"/>
      <c r="E230" s="181"/>
      <c r="F230" s="181"/>
      <c r="G230" s="181"/>
      <c r="H230" s="181"/>
      <c r="I230" s="181"/>
      <c r="J230" s="181"/>
      <c r="L230" s="181"/>
      <c r="M230" s="177" t="s">
        <v>759</v>
      </c>
    </row>
    <row r="231" spans="1:13" ht="17.25" customHeight="1">
      <c r="A231" s="179"/>
      <c r="C231" s="181"/>
      <c r="D231" s="181"/>
      <c r="E231" s="181"/>
      <c r="F231" s="181"/>
      <c r="G231" s="181"/>
      <c r="H231" s="181"/>
      <c r="I231" s="181"/>
      <c r="J231" s="178"/>
      <c r="K231" s="167"/>
      <c r="L231" s="178"/>
      <c r="M231" s="166" t="s">
        <v>760</v>
      </c>
    </row>
    <row r="232" spans="1:13" ht="17.25" customHeight="1">
      <c r="A232" s="179"/>
      <c r="C232" s="181"/>
      <c r="D232" s="181"/>
      <c r="E232" s="181"/>
      <c r="F232" s="181"/>
      <c r="G232" s="181"/>
      <c r="H232" s="181"/>
      <c r="I232" s="181"/>
      <c r="J232" s="176">
        <v>18</v>
      </c>
      <c r="K232" s="160" t="s">
        <v>584</v>
      </c>
      <c r="L232" s="161">
        <v>921</v>
      </c>
      <c r="M232" s="177" t="s">
        <v>761</v>
      </c>
    </row>
    <row r="233" spans="1:13" ht="17.25" customHeight="1">
      <c r="A233" s="179"/>
      <c r="C233" s="181"/>
      <c r="D233" s="181"/>
      <c r="E233" s="181"/>
      <c r="F233" s="181"/>
      <c r="G233" s="181"/>
      <c r="H233" s="181"/>
      <c r="I233" s="181"/>
      <c r="J233" s="178"/>
      <c r="K233" s="164" t="s">
        <v>586</v>
      </c>
      <c r="L233" s="178"/>
      <c r="M233" s="166" t="s">
        <v>762</v>
      </c>
    </row>
    <row r="234" spans="1:13" ht="17.25" customHeight="1">
      <c r="A234" s="179"/>
      <c r="C234" s="181"/>
      <c r="D234" s="181"/>
      <c r="E234" s="181"/>
      <c r="F234" s="181"/>
      <c r="G234" s="181"/>
      <c r="H234" s="181"/>
      <c r="I234" s="181"/>
      <c r="J234" s="163">
        <v>19</v>
      </c>
      <c r="K234" s="164" t="s">
        <v>683</v>
      </c>
      <c r="L234" s="165">
        <v>-1250</v>
      </c>
      <c r="M234" s="166" t="s">
        <v>763</v>
      </c>
    </row>
    <row r="235" spans="1:13" ht="17.25" customHeight="1">
      <c r="A235" s="179"/>
      <c r="C235" s="181"/>
      <c r="D235" s="181"/>
      <c r="E235" s="181"/>
      <c r="F235" s="181"/>
      <c r="G235" s="181"/>
      <c r="H235" s="181"/>
      <c r="I235" s="181"/>
      <c r="J235" s="176">
        <v>22</v>
      </c>
      <c r="K235" s="160" t="s">
        <v>710</v>
      </c>
      <c r="L235" s="161">
        <v>3</v>
      </c>
      <c r="M235" s="177" t="s">
        <v>764</v>
      </c>
    </row>
    <row r="236" spans="1:13" ht="17.25" customHeight="1">
      <c r="A236" s="182"/>
      <c r="B236" s="183"/>
      <c r="C236" s="173"/>
      <c r="D236" s="173"/>
      <c r="E236" s="173"/>
      <c r="F236" s="173"/>
      <c r="G236" s="173"/>
      <c r="H236" s="173"/>
      <c r="I236" s="173"/>
      <c r="J236" s="173"/>
      <c r="K236" s="185" t="s">
        <v>712</v>
      </c>
      <c r="L236" s="173"/>
      <c r="M236" s="175"/>
    </row>
    <row r="240" spans="1:13" ht="17.25" customHeight="1">
      <c r="A240" s="183"/>
      <c r="B240" s="183"/>
      <c r="C240" s="183"/>
      <c r="D240" s="183"/>
      <c r="E240" s="183"/>
      <c r="F240" s="183"/>
      <c r="G240" s="183"/>
      <c r="H240" s="183"/>
      <c r="I240" s="183"/>
      <c r="J240" s="183"/>
      <c r="K240" s="183"/>
      <c r="L240" s="183"/>
      <c r="M240" s="183"/>
    </row>
    <row r="241" spans="1:16" ht="17.25" customHeight="1">
      <c r="A241" s="159">
        <v>4</v>
      </c>
      <c r="B241" s="160" t="s">
        <v>765</v>
      </c>
      <c r="C241" s="161">
        <v>321948</v>
      </c>
      <c r="D241" s="161">
        <v>-1528</v>
      </c>
      <c r="E241" s="337">
        <f>C241+D241</f>
        <v>320420</v>
      </c>
      <c r="F241" s="345">
        <v>-1885</v>
      </c>
      <c r="G241" s="345">
        <v>0</v>
      </c>
      <c r="H241" s="345">
        <v>-1618</v>
      </c>
      <c r="I241" s="338">
        <v>1975</v>
      </c>
      <c r="J241" s="176">
        <v>18</v>
      </c>
      <c r="K241" s="160" t="s">
        <v>584</v>
      </c>
      <c r="L241" s="161">
        <v>-1528</v>
      </c>
      <c r="M241" s="177" t="s">
        <v>766</v>
      </c>
    </row>
    <row r="242" spans="1:16" ht="17.25" customHeight="1">
      <c r="A242" s="179"/>
      <c r="C242" s="181"/>
      <c r="D242" s="181"/>
      <c r="E242" s="181"/>
      <c r="F242" s="181"/>
      <c r="G242" s="181"/>
      <c r="H242" s="181"/>
      <c r="I242" s="181"/>
      <c r="J242" s="181"/>
      <c r="K242" s="160" t="s">
        <v>586</v>
      </c>
      <c r="L242" s="181"/>
      <c r="M242" s="177" t="s">
        <v>767</v>
      </c>
    </row>
    <row r="243" spans="1:16" ht="17.25" customHeight="1">
      <c r="A243" s="155"/>
      <c r="B243" s="167"/>
      <c r="C243" s="178"/>
      <c r="D243" s="178"/>
      <c r="E243" s="178"/>
      <c r="F243" s="178"/>
      <c r="G243" s="178"/>
      <c r="H243" s="178"/>
      <c r="I243" s="178"/>
      <c r="J243" s="178"/>
      <c r="K243" s="167"/>
      <c r="L243" s="178"/>
      <c r="M243" s="166" t="s">
        <v>768</v>
      </c>
    </row>
    <row r="244" spans="1:16" ht="17.25" customHeight="1">
      <c r="A244" s="302" t="s">
        <v>237</v>
      </c>
      <c r="B244" s="303"/>
      <c r="C244" s="171">
        <v>638579</v>
      </c>
      <c r="D244" s="171">
        <v>-10618</v>
      </c>
      <c r="E244" s="339">
        <f>C244+D244</f>
        <v>627961</v>
      </c>
      <c r="F244" s="347">
        <v>-4385</v>
      </c>
      <c r="G244" s="347">
        <v>0</v>
      </c>
      <c r="H244" s="347">
        <v>-9669</v>
      </c>
      <c r="I244" s="342">
        <v>3436</v>
      </c>
      <c r="J244" s="173"/>
      <c r="K244" s="183"/>
      <c r="L244" s="339"/>
      <c r="M244" s="175"/>
      <c r="P244" s="140"/>
    </row>
    <row r="246" spans="1:16" ht="17.25" customHeight="1">
      <c r="A246" s="140" t="s">
        <v>743</v>
      </c>
      <c r="B246" s="142"/>
      <c r="C246" s="141"/>
      <c r="D246" s="141"/>
      <c r="E246" s="141"/>
      <c r="F246" s="141" t="s">
        <v>769</v>
      </c>
      <c r="G246" s="141"/>
      <c r="H246" s="141"/>
      <c r="I246" s="141"/>
      <c r="K246" s="141"/>
      <c r="L246" s="141"/>
      <c r="M246" s="144" t="s">
        <v>565</v>
      </c>
      <c r="P246" s="140"/>
    </row>
    <row r="247" spans="1:16" ht="17.25" customHeight="1">
      <c r="A247" s="313"/>
      <c r="B247" s="314"/>
      <c r="C247" s="315"/>
      <c r="D247" s="316"/>
      <c r="E247" s="315"/>
      <c r="F247" s="317" t="s">
        <v>566</v>
      </c>
      <c r="G247" s="285"/>
      <c r="H247" s="285"/>
      <c r="I247" s="286"/>
      <c r="J247" s="148" t="s">
        <v>223</v>
      </c>
      <c r="K247" s="148"/>
      <c r="L247" s="150"/>
      <c r="M247" s="151"/>
      <c r="P247" s="140"/>
    </row>
    <row r="248" spans="1:16" ht="17.25" customHeight="1">
      <c r="A248" s="304" t="s">
        <v>224</v>
      </c>
      <c r="B248" s="318"/>
      <c r="C248" s="319" t="s">
        <v>225</v>
      </c>
      <c r="D248" s="320" t="s">
        <v>226</v>
      </c>
      <c r="E248" s="319" t="s">
        <v>227</v>
      </c>
      <c r="F248" s="321" t="s">
        <v>567</v>
      </c>
      <c r="G248" s="321"/>
      <c r="H248" s="321"/>
      <c r="I248" s="322" t="s">
        <v>568</v>
      </c>
      <c r="J248" s="323" t="s">
        <v>569</v>
      </c>
      <c r="K248" s="324"/>
      <c r="L248" s="325" t="s">
        <v>570</v>
      </c>
      <c r="M248" s="326" t="s">
        <v>571</v>
      </c>
      <c r="P248" s="140"/>
    </row>
    <row r="249" spans="1:16" ht="17.25" customHeight="1">
      <c r="A249" s="327"/>
      <c r="B249" s="328"/>
      <c r="C249" s="329"/>
      <c r="D249" s="330"/>
      <c r="E249" s="329"/>
      <c r="F249" s="331" t="s">
        <v>211</v>
      </c>
      <c r="G249" s="332" t="s">
        <v>212</v>
      </c>
      <c r="H249" s="331" t="s">
        <v>213</v>
      </c>
      <c r="I249" s="333" t="s">
        <v>214</v>
      </c>
      <c r="J249" s="334"/>
      <c r="K249" s="335"/>
      <c r="L249" s="336"/>
      <c r="M249" s="158"/>
      <c r="P249" s="140"/>
    </row>
    <row r="250" spans="1:16" ht="17.25" customHeight="1">
      <c r="A250" s="159">
        <v>2</v>
      </c>
      <c r="B250" s="160" t="s">
        <v>770</v>
      </c>
      <c r="C250" s="161">
        <v>152754</v>
      </c>
      <c r="D250" s="161">
        <v>-1172</v>
      </c>
      <c r="E250" s="337">
        <f>C250+D250</f>
        <v>151582</v>
      </c>
      <c r="F250" s="345">
        <v>-1726</v>
      </c>
      <c r="G250" s="345">
        <v>0</v>
      </c>
      <c r="H250" s="345">
        <v>0</v>
      </c>
      <c r="I250" s="338">
        <v>554</v>
      </c>
      <c r="J250" s="163">
        <v>10</v>
      </c>
      <c r="K250" s="164" t="s">
        <v>578</v>
      </c>
      <c r="L250" s="165">
        <v>-900</v>
      </c>
      <c r="M250" s="166" t="s">
        <v>579</v>
      </c>
    </row>
    <row r="251" spans="1:16" ht="17.25" customHeight="1">
      <c r="A251" s="179"/>
      <c r="C251" s="181"/>
      <c r="D251" s="181"/>
      <c r="E251" s="181"/>
      <c r="F251" s="181"/>
      <c r="G251" s="181"/>
      <c r="H251" s="181"/>
      <c r="I251" s="181"/>
      <c r="J251" s="176">
        <v>18</v>
      </c>
      <c r="K251" s="160" t="s">
        <v>584</v>
      </c>
      <c r="L251" s="161">
        <v>-272</v>
      </c>
      <c r="M251" s="177" t="s">
        <v>771</v>
      </c>
    </row>
    <row r="252" spans="1:16" ht="17.25" customHeight="1">
      <c r="A252" s="155"/>
      <c r="B252" s="167"/>
      <c r="C252" s="178"/>
      <c r="D252" s="178"/>
      <c r="E252" s="178"/>
      <c r="F252" s="178"/>
      <c r="G252" s="178"/>
      <c r="H252" s="178"/>
      <c r="I252" s="178"/>
      <c r="J252" s="178"/>
      <c r="K252" s="164" t="s">
        <v>586</v>
      </c>
      <c r="L252" s="178"/>
      <c r="M252" s="158"/>
    </row>
    <row r="253" spans="1:16" ht="17.25" customHeight="1">
      <c r="A253" s="302" t="s">
        <v>237</v>
      </c>
      <c r="B253" s="303"/>
      <c r="C253" s="171">
        <v>156276</v>
      </c>
      <c r="D253" s="171">
        <v>-1172</v>
      </c>
      <c r="E253" s="339">
        <f>C253+D253</f>
        <v>155104</v>
      </c>
      <c r="F253" s="347">
        <v>-1726</v>
      </c>
      <c r="G253" s="347">
        <v>0</v>
      </c>
      <c r="H253" s="347">
        <v>0</v>
      </c>
      <c r="I253" s="342">
        <v>554</v>
      </c>
      <c r="J253" s="173"/>
      <c r="K253" s="183"/>
      <c r="L253" s="339"/>
      <c r="M253" s="175"/>
      <c r="P253" s="140"/>
    </row>
    <row r="255" spans="1:16" ht="17.25" customHeight="1">
      <c r="A255" s="140" t="s">
        <v>743</v>
      </c>
      <c r="B255" s="142"/>
      <c r="C255" s="141"/>
      <c r="D255" s="141"/>
      <c r="E255" s="141"/>
      <c r="F255" s="141" t="s">
        <v>772</v>
      </c>
      <c r="G255" s="141"/>
      <c r="H255" s="141"/>
      <c r="I255" s="141"/>
      <c r="K255" s="141"/>
      <c r="L255" s="141"/>
      <c r="M255" s="144" t="s">
        <v>565</v>
      </c>
      <c r="P255" s="140"/>
    </row>
    <row r="256" spans="1:16" ht="17.25" customHeight="1">
      <c r="A256" s="313"/>
      <c r="B256" s="314"/>
      <c r="C256" s="315"/>
      <c r="D256" s="316"/>
      <c r="E256" s="315"/>
      <c r="F256" s="317" t="s">
        <v>566</v>
      </c>
      <c r="G256" s="285"/>
      <c r="H256" s="285"/>
      <c r="I256" s="286"/>
      <c r="J256" s="148" t="s">
        <v>223</v>
      </c>
      <c r="K256" s="148"/>
      <c r="L256" s="150"/>
      <c r="M256" s="151"/>
      <c r="P256" s="140"/>
    </row>
    <row r="257" spans="1:16" ht="17.25" customHeight="1">
      <c r="A257" s="304" t="s">
        <v>224</v>
      </c>
      <c r="B257" s="318"/>
      <c r="C257" s="319" t="s">
        <v>225</v>
      </c>
      <c r="D257" s="320" t="s">
        <v>226</v>
      </c>
      <c r="E257" s="319" t="s">
        <v>227</v>
      </c>
      <c r="F257" s="321" t="s">
        <v>567</v>
      </c>
      <c r="G257" s="321"/>
      <c r="H257" s="321"/>
      <c r="I257" s="322" t="s">
        <v>568</v>
      </c>
      <c r="J257" s="323" t="s">
        <v>569</v>
      </c>
      <c r="K257" s="324"/>
      <c r="L257" s="325" t="s">
        <v>570</v>
      </c>
      <c r="M257" s="326" t="s">
        <v>571</v>
      </c>
      <c r="P257" s="140"/>
    </row>
    <row r="258" spans="1:16" ht="17.25" customHeight="1">
      <c r="A258" s="327"/>
      <c r="B258" s="328"/>
      <c r="C258" s="329"/>
      <c r="D258" s="330"/>
      <c r="E258" s="329"/>
      <c r="F258" s="331" t="s">
        <v>211</v>
      </c>
      <c r="G258" s="332" t="s">
        <v>212</v>
      </c>
      <c r="H258" s="331" t="s">
        <v>213</v>
      </c>
      <c r="I258" s="333" t="s">
        <v>214</v>
      </c>
      <c r="J258" s="334"/>
      <c r="K258" s="335"/>
      <c r="L258" s="336"/>
      <c r="M258" s="158"/>
      <c r="P258" s="140"/>
    </row>
    <row r="259" spans="1:16" ht="17.25" customHeight="1">
      <c r="A259" s="159">
        <v>1</v>
      </c>
      <c r="B259" s="160" t="s">
        <v>773</v>
      </c>
      <c r="C259" s="161">
        <v>145172</v>
      </c>
      <c r="D259" s="161">
        <v>-6341</v>
      </c>
      <c r="E259" s="337">
        <f>C259+D259</f>
        <v>138831</v>
      </c>
      <c r="F259" s="181"/>
      <c r="G259" s="181"/>
      <c r="H259" s="181"/>
      <c r="I259" s="338">
        <v>-6341</v>
      </c>
      <c r="J259" s="176">
        <v>18</v>
      </c>
      <c r="K259" s="160" t="s">
        <v>584</v>
      </c>
      <c r="L259" s="161">
        <v>-6341</v>
      </c>
      <c r="M259" s="177" t="s">
        <v>774</v>
      </c>
    </row>
    <row r="260" spans="1:16" ht="17.25" customHeight="1">
      <c r="A260" s="155"/>
      <c r="B260" s="167"/>
      <c r="C260" s="178"/>
      <c r="D260" s="178"/>
      <c r="E260" s="178"/>
      <c r="F260" s="178"/>
      <c r="G260" s="178"/>
      <c r="H260" s="178"/>
      <c r="I260" s="178"/>
      <c r="J260" s="178"/>
      <c r="K260" s="164" t="s">
        <v>586</v>
      </c>
      <c r="L260" s="178"/>
      <c r="M260" s="158"/>
    </row>
    <row r="261" spans="1:16" ht="17.25" customHeight="1">
      <c r="A261" s="302" t="s">
        <v>237</v>
      </c>
      <c r="B261" s="303"/>
      <c r="C261" s="171">
        <v>145172</v>
      </c>
      <c r="D261" s="171">
        <v>-6341</v>
      </c>
      <c r="E261" s="339">
        <f>C261+D261</f>
        <v>138831</v>
      </c>
      <c r="F261" s="347"/>
      <c r="G261" s="347"/>
      <c r="H261" s="347"/>
      <c r="I261" s="342">
        <v>-6341</v>
      </c>
      <c r="J261" s="173"/>
      <c r="K261" s="183"/>
      <c r="L261" s="339"/>
      <c r="M261" s="175"/>
      <c r="P261" s="140"/>
    </row>
    <row r="263" spans="1:16" ht="17.25" customHeight="1">
      <c r="A263" s="140" t="s">
        <v>743</v>
      </c>
      <c r="B263" s="142"/>
      <c r="C263" s="141"/>
      <c r="D263" s="141"/>
      <c r="E263" s="141"/>
      <c r="F263" s="141" t="s">
        <v>775</v>
      </c>
      <c r="G263" s="141"/>
      <c r="H263" s="141"/>
      <c r="I263" s="141"/>
      <c r="K263" s="141"/>
      <c r="L263" s="141"/>
      <c r="M263" s="144" t="s">
        <v>565</v>
      </c>
      <c r="P263" s="140"/>
    </row>
    <row r="264" spans="1:16" ht="17.25" customHeight="1">
      <c r="A264" s="313"/>
      <c r="B264" s="314"/>
      <c r="C264" s="315"/>
      <c r="D264" s="316"/>
      <c r="E264" s="315"/>
      <c r="F264" s="317" t="s">
        <v>566</v>
      </c>
      <c r="G264" s="285"/>
      <c r="H264" s="285"/>
      <c r="I264" s="286"/>
      <c r="J264" s="148" t="s">
        <v>223</v>
      </c>
      <c r="K264" s="148"/>
      <c r="L264" s="150"/>
      <c r="M264" s="151"/>
      <c r="P264" s="140"/>
    </row>
    <row r="265" spans="1:16" ht="17.25" customHeight="1">
      <c r="A265" s="304" t="s">
        <v>224</v>
      </c>
      <c r="B265" s="318"/>
      <c r="C265" s="319" t="s">
        <v>225</v>
      </c>
      <c r="D265" s="320" t="s">
        <v>226</v>
      </c>
      <c r="E265" s="319" t="s">
        <v>227</v>
      </c>
      <c r="F265" s="321" t="s">
        <v>567</v>
      </c>
      <c r="G265" s="321"/>
      <c r="H265" s="321"/>
      <c r="I265" s="322" t="s">
        <v>568</v>
      </c>
      <c r="J265" s="323" t="s">
        <v>569</v>
      </c>
      <c r="K265" s="324"/>
      <c r="L265" s="325" t="s">
        <v>570</v>
      </c>
      <c r="M265" s="326" t="s">
        <v>571</v>
      </c>
      <c r="P265" s="140"/>
    </row>
    <row r="266" spans="1:16" ht="17.25" customHeight="1">
      <c r="A266" s="327"/>
      <c r="B266" s="328"/>
      <c r="C266" s="329"/>
      <c r="D266" s="330"/>
      <c r="E266" s="329"/>
      <c r="F266" s="331" t="s">
        <v>211</v>
      </c>
      <c r="G266" s="332" t="s">
        <v>212</v>
      </c>
      <c r="H266" s="331" t="s">
        <v>213</v>
      </c>
      <c r="I266" s="333" t="s">
        <v>214</v>
      </c>
      <c r="J266" s="334"/>
      <c r="K266" s="335"/>
      <c r="L266" s="336"/>
      <c r="M266" s="158"/>
      <c r="P266" s="140"/>
    </row>
    <row r="267" spans="1:16" ht="17.25" customHeight="1">
      <c r="A267" s="159">
        <v>1</v>
      </c>
      <c r="B267" s="160" t="s">
        <v>776</v>
      </c>
      <c r="C267" s="161">
        <v>189347</v>
      </c>
      <c r="D267" s="161">
        <v>246</v>
      </c>
      <c r="E267" s="337">
        <f>C267+D267</f>
        <v>189593</v>
      </c>
      <c r="F267" s="181"/>
      <c r="G267" s="181"/>
      <c r="H267" s="181"/>
      <c r="I267" s="338">
        <v>246</v>
      </c>
      <c r="J267" s="176">
        <v>18</v>
      </c>
      <c r="K267" s="160" t="s">
        <v>584</v>
      </c>
      <c r="L267" s="161">
        <v>246</v>
      </c>
      <c r="M267" s="177" t="s">
        <v>777</v>
      </c>
    </row>
    <row r="268" spans="1:16" ht="17.25" customHeight="1">
      <c r="A268" s="155"/>
      <c r="B268" s="167"/>
      <c r="C268" s="178"/>
      <c r="D268" s="178"/>
      <c r="E268" s="178"/>
      <c r="F268" s="178"/>
      <c r="G268" s="178"/>
      <c r="H268" s="178"/>
      <c r="I268" s="178"/>
      <c r="J268" s="178"/>
      <c r="K268" s="164" t="s">
        <v>586</v>
      </c>
      <c r="L268" s="178"/>
      <c r="M268" s="158"/>
    </row>
    <row r="269" spans="1:16" ht="17.25" customHeight="1">
      <c r="A269" s="302" t="s">
        <v>237</v>
      </c>
      <c r="B269" s="303"/>
      <c r="C269" s="171">
        <v>189347</v>
      </c>
      <c r="D269" s="171">
        <v>246</v>
      </c>
      <c r="E269" s="339">
        <f>C269+D269</f>
        <v>189593</v>
      </c>
      <c r="F269" s="347"/>
      <c r="G269" s="347"/>
      <c r="H269" s="347"/>
      <c r="I269" s="342">
        <v>246</v>
      </c>
      <c r="J269" s="173"/>
      <c r="K269" s="183"/>
      <c r="L269" s="339"/>
      <c r="M269" s="175"/>
      <c r="P269" s="140"/>
    </row>
    <row r="272" spans="1:16" ht="17.25" customHeight="1">
      <c r="A272" s="188" t="s">
        <v>778</v>
      </c>
      <c r="B272" s="188"/>
      <c r="C272" s="188"/>
      <c r="D272" s="188"/>
      <c r="E272" s="188"/>
      <c r="F272" s="188"/>
      <c r="G272" s="188"/>
      <c r="H272" s="188"/>
      <c r="I272" s="188"/>
      <c r="J272" s="188"/>
      <c r="K272" s="188"/>
      <c r="L272" s="188"/>
      <c r="M272" s="188"/>
      <c r="P272" s="140"/>
    </row>
    <row r="273" spans="1:16" ht="17.25" customHeight="1">
      <c r="A273" s="188" t="s">
        <v>779</v>
      </c>
      <c r="B273" s="188"/>
      <c r="C273" s="188"/>
      <c r="D273" s="188"/>
      <c r="E273" s="188"/>
      <c r="F273" s="188"/>
      <c r="G273" s="188"/>
      <c r="H273" s="188"/>
      <c r="I273" s="188"/>
      <c r="J273" s="188"/>
      <c r="K273" s="188"/>
      <c r="L273" s="188"/>
      <c r="M273" s="188"/>
      <c r="P273" s="140"/>
    </row>
    <row r="274" spans="1:16" ht="17.25" customHeight="1">
      <c r="A274" s="140" t="s">
        <v>780</v>
      </c>
      <c r="F274" s="140" t="s">
        <v>781</v>
      </c>
      <c r="M274" s="144" t="s">
        <v>565</v>
      </c>
    </row>
    <row r="275" spans="1:16" ht="17.25" customHeight="1">
      <c r="A275" s="313"/>
      <c r="B275" s="314"/>
      <c r="C275" s="315"/>
      <c r="D275" s="316"/>
      <c r="E275" s="315"/>
      <c r="F275" s="317" t="s">
        <v>566</v>
      </c>
      <c r="G275" s="285"/>
      <c r="H275" s="285"/>
      <c r="I275" s="286"/>
      <c r="J275" s="148" t="s">
        <v>223</v>
      </c>
      <c r="K275" s="148"/>
      <c r="L275" s="150"/>
      <c r="M275" s="151"/>
      <c r="P275" s="140"/>
    </row>
    <row r="276" spans="1:16" ht="17.25" customHeight="1">
      <c r="A276" s="304" t="s">
        <v>224</v>
      </c>
      <c r="B276" s="318"/>
      <c r="C276" s="319" t="s">
        <v>225</v>
      </c>
      <c r="D276" s="320" t="s">
        <v>226</v>
      </c>
      <c r="E276" s="319" t="s">
        <v>227</v>
      </c>
      <c r="F276" s="321" t="s">
        <v>567</v>
      </c>
      <c r="G276" s="321"/>
      <c r="H276" s="321"/>
      <c r="I276" s="322" t="s">
        <v>568</v>
      </c>
      <c r="J276" s="323" t="s">
        <v>569</v>
      </c>
      <c r="K276" s="324"/>
      <c r="L276" s="325" t="s">
        <v>570</v>
      </c>
      <c r="M276" s="326" t="s">
        <v>571</v>
      </c>
      <c r="P276" s="140"/>
    </row>
    <row r="277" spans="1:16" ht="17.25" customHeight="1">
      <c r="A277" s="327"/>
      <c r="B277" s="328"/>
      <c r="C277" s="329"/>
      <c r="D277" s="330"/>
      <c r="E277" s="329"/>
      <c r="F277" s="331" t="s">
        <v>211</v>
      </c>
      <c r="G277" s="332" t="s">
        <v>212</v>
      </c>
      <c r="H277" s="331" t="s">
        <v>213</v>
      </c>
      <c r="I277" s="333" t="s">
        <v>214</v>
      </c>
      <c r="J277" s="334"/>
      <c r="K277" s="335"/>
      <c r="L277" s="336"/>
      <c r="M277" s="158"/>
      <c r="P277" s="140"/>
    </row>
    <row r="278" spans="1:16" ht="17.25" customHeight="1">
      <c r="A278" s="159">
        <v>1</v>
      </c>
      <c r="B278" s="160" t="s">
        <v>782</v>
      </c>
      <c r="C278" s="161">
        <v>29963</v>
      </c>
      <c r="D278" s="161">
        <v>-116</v>
      </c>
      <c r="E278" s="337">
        <f>C278+D278</f>
        <v>29847</v>
      </c>
      <c r="F278" s="181"/>
      <c r="G278" s="181"/>
      <c r="H278" s="181"/>
      <c r="I278" s="338">
        <v>-116</v>
      </c>
      <c r="J278" s="163">
        <v>7</v>
      </c>
      <c r="K278" s="164" t="s">
        <v>704</v>
      </c>
      <c r="L278" s="165">
        <v>-25</v>
      </c>
      <c r="M278" s="166" t="s">
        <v>783</v>
      </c>
    </row>
    <row r="279" spans="1:16" ht="17.25" customHeight="1">
      <c r="A279" s="179"/>
      <c r="C279" s="181"/>
      <c r="D279" s="181"/>
      <c r="E279" s="181"/>
      <c r="F279" s="181"/>
      <c r="G279" s="181"/>
      <c r="H279" s="181"/>
      <c r="I279" s="181"/>
      <c r="J279" s="163">
        <v>8</v>
      </c>
      <c r="K279" s="164" t="s">
        <v>575</v>
      </c>
      <c r="L279" s="165">
        <v>-48</v>
      </c>
      <c r="M279" s="166" t="s">
        <v>583</v>
      </c>
    </row>
    <row r="280" spans="1:16" ht="17.25" customHeight="1">
      <c r="A280" s="179"/>
      <c r="C280" s="181"/>
      <c r="D280" s="181"/>
      <c r="E280" s="181"/>
      <c r="F280" s="181"/>
      <c r="G280" s="181"/>
      <c r="H280" s="181"/>
      <c r="I280" s="181"/>
      <c r="J280" s="163">
        <v>10</v>
      </c>
      <c r="K280" s="164" t="s">
        <v>578</v>
      </c>
      <c r="L280" s="165">
        <v>-40</v>
      </c>
      <c r="M280" s="166" t="s">
        <v>669</v>
      </c>
    </row>
    <row r="281" spans="1:16" ht="17.25" customHeight="1">
      <c r="A281" s="179"/>
      <c r="C281" s="181"/>
      <c r="D281" s="181"/>
      <c r="E281" s="181"/>
      <c r="F281" s="181"/>
      <c r="G281" s="181"/>
      <c r="H281" s="181"/>
      <c r="I281" s="181"/>
      <c r="J281" s="176">
        <v>13</v>
      </c>
      <c r="K281" s="160" t="s">
        <v>604</v>
      </c>
      <c r="L281" s="161">
        <v>-3</v>
      </c>
      <c r="M281" s="177" t="s">
        <v>784</v>
      </c>
    </row>
    <row r="282" spans="1:16" ht="17.25" customHeight="1">
      <c r="A282" s="155"/>
      <c r="B282" s="167"/>
      <c r="C282" s="178"/>
      <c r="D282" s="178"/>
      <c r="E282" s="178"/>
      <c r="F282" s="178"/>
      <c r="G282" s="178"/>
      <c r="H282" s="178"/>
      <c r="I282" s="178"/>
      <c r="J282" s="178"/>
      <c r="K282" s="164" t="s">
        <v>606</v>
      </c>
      <c r="L282" s="178"/>
      <c r="M282" s="158"/>
    </row>
    <row r="283" spans="1:16" ht="17.25" customHeight="1">
      <c r="A283" s="302" t="s">
        <v>237</v>
      </c>
      <c r="B283" s="303"/>
      <c r="C283" s="171">
        <v>29963</v>
      </c>
      <c r="D283" s="171">
        <v>-116</v>
      </c>
      <c r="E283" s="339">
        <f>C283+D283</f>
        <v>29847</v>
      </c>
      <c r="F283" s="347"/>
      <c r="G283" s="347"/>
      <c r="H283" s="347"/>
      <c r="I283" s="342">
        <v>-116</v>
      </c>
      <c r="J283" s="173"/>
      <c r="K283" s="183"/>
      <c r="L283" s="339"/>
      <c r="M283" s="175"/>
      <c r="P283" s="140"/>
    </row>
    <row r="285" spans="1:16" ht="17.25" customHeight="1">
      <c r="A285" s="140" t="s">
        <v>785</v>
      </c>
      <c r="B285" s="142"/>
      <c r="C285" s="141"/>
      <c r="D285" s="141"/>
      <c r="E285" s="141"/>
      <c r="F285" s="141" t="s">
        <v>786</v>
      </c>
      <c r="G285" s="141"/>
      <c r="H285" s="141"/>
      <c r="I285" s="141"/>
      <c r="K285" s="141"/>
      <c r="L285" s="141"/>
      <c r="M285" s="144" t="s">
        <v>565</v>
      </c>
      <c r="P285" s="140"/>
    </row>
    <row r="286" spans="1:16" ht="17.25" customHeight="1">
      <c r="A286" s="313"/>
      <c r="B286" s="314"/>
      <c r="C286" s="315"/>
      <c r="D286" s="316"/>
      <c r="E286" s="315"/>
      <c r="F286" s="317" t="s">
        <v>566</v>
      </c>
      <c r="G286" s="285"/>
      <c r="H286" s="285"/>
      <c r="I286" s="286"/>
      <c r="J286" s="148" t="s">
        <v>223</v>
      </c>
      <c r="K286" s="148"/>
      <c r="L286" s="150"/>
      <c r="M286" s="151"/>
      <c r="P286" s="140"/>
    </row>
    <row r="287" spans="1:16" ht="17.25" customHeight="1">
      <c r="A287" s="304" t="s">
        <v>224</v>
      </c>
      <c r="B287" s="318"/>
      <c r="C287" s="319" t="s">
        <v>225</v>
      </c>
      <c r="D287" s="320" t="s">
        <v>226</v>
      </c>
      <c r="E287" s="319" t="s">
        <v>227</v>
      </c>
      <c r="F287" s="321" t="s">
        <v>567</v>
      </c>
      <c r="G287" s="321"/>
      <c r="H287" s="321"/>
      <c r="I287" s="322" t="s">
        <v>568</v>
      </c>
      <c r="J287" s="323" t="s">
        <v>569</v>
      </c>
      <c r="K287" s="324"/>
      <c r="L287" s="325" t="s">
        <v>570</v>
      </c>
      <c r="M287" s="326" t="s">
        <v>571</v>
      </c>
      <c r="P287" s="140"/>
    </row>
    <row r="288" spans="1:16" ht="17.25" customHeight="1">
      <c r="A288" s="327"/>
      <c r="B288" s="328"/>
      <c r="C288" s="329"/>
      <c r="D288" s="330"/>
      <c r="E288" s="329"/>
      <c r="F288" s="331" t="s">
        <v>211</v>
      </c>
      <c r="G288" s="332" t="s">
        <v>212</v>
      </c>
      <c r="H288" s="331" t="s">
        <v>213</v>
      </c>
      <c r="I288" s="333" t="s">
        <v>214</v>
      </c>
      <c r="J288" s="334"/>
      <c r="K288" s="335"/>
      <c r="L288" s="336"/>
      <c r="M288" s="158"/>
      <c r="P288" s="140"/>
    </row>
    <row r="289" spans="1:13" ht="17.25" customHeight="1">
      <c r="A289" s="159">
        <v>1</v>
      </c>
      <c r="B289" s="160" t="s">
        <v>787</v>
      </c>
      <c r="C289" s="161">
        <v>27006</v>
      </c>
      <c r="D289" s="161">
        <v>-317</v>
      </c>
      <c r="E289" s="337">
        <f>C289+D289</f>
        <v>26689</v>
      </c>
      <c r="F289" s="181"/>
      <c r="G289" s="181"/>
      <c r="H289" s="181"/>
      <c r="I289" s="338">
        <v>-317</v>
      </c>
      <c r="J289" s="176">
        <v>8</v>
      </c>
      <c r="K289" s="160" t="s">
        <v>575</v>
      </c>
      <c r="L289" s="161">
        <v>-317</v>
      </c>
      <c r="M289" s="177" t="s">
        <v>788</v>
      </c>
    </row>
    <row r="290" spans="1:13" ht="17.25" customHeight="1">
      <c r="A290" s="155"/>
      <c r="B290" s="164" t="s">
        <v>623</v>
      </c>
      <c r="C290" s="178"/>
      <c r="D290" s="178"/>
      <c r="E290" s="178"/>
      <c r="F290" s="178"/>
      <c r="G290" s="178"/>
      <c r="H290" s="178"/>
      <c r="I290" s="178"/>
      <c r="J290" s="178"/>
      <c r="K290" s="167"/>
      <c r="L290" s="178"/>
      <c r="M290" s="158"/>
    </row>
    <row r="291" spans="1:13" ht="17.25" customHeight="1">
      <c r="A291" s="159">
        <v>3</v>
      </c>
      <c r="B291" s="160" t="s">
        <v>789</v>
      </c>
      <c r="C291" s="161">
        <v>226122</v>
      </c>
      <c r="D291" s="161">
        <v>134</v>
      </c>
      <c r="E291" s="337">
        <f>C291+D291</f>
        <v>226256</v>
      </c>
      <c r="F291" s="345">
        <v>247</v>
      </c>
      <c r="G291" s="345">
        <v>0</v>
      </c>
      <c r="H291" s="345">
        <v>0</v>
      </c>
      <c r="I291" s="338">
        <v>-113</v>
      </c>
      <c r="J291" s="176">
        <v>18</v>
      </c>
      <c r="K291" s="160" t="s">
        <v>584</v>
      </c>
      <c r="L291" s="161">
        <v>134</v>
      </c>
      <c r="M291" s="177" t="s">
        <v>790</v>
      </c>
    </row>
    <row r="292" spans="1:13" ht="17.25" customHeight="1">
      <c r="A292" s="179"/>
      <c r="C292" s="181"/>
      <c r="D292" s="181"/>
      <c r="E292" s="181"/>
      <c r="F292" s="181"/>
      <c r="G292" s="181"/>
      <c r="H292" s="181"/>
      <c r="I292" s="181"/>
      <c r="J292" s="181"/>
      <c r="K292" s="160" t="s">
        <v>586</v>
      </c>
      <c r="L292" s="181"/>
      <c r="M292" s="177" t="s">
        <v>791</v>
      </c>
    </row>
    <row r="293" spans="1:13" ht="17.25" customHeight="1">
      <c r="A293" s="179"/>
      <c r="C293" s="181"/>
      <c r="D293" s="181"/>
      <c r="E293" s="181"/>
      <c r="F293" s="181"/>
      <c r="G293" s="181"/>
      <c r="H293" s="181"/>
      <c r="I293" s="181"/>
      <c r="J293" s="181"/>
      <c r="L293" s="181"/>
      <c r="M293" s="177" t="s">
        <v>792</v>
      </c>
    </row>
    <row r="294" spans="1:13" ht="17.25" customHeight="1">
      <c r="A294" s="179"/>
      <c r="C294" s="181"/>
      <c r="D294" s="181"/>
      <c r="E294" s="181"/>
      <c r="F294" s="181"/>
      <c r="G294" s="181"/>
      <c r="H294" s="181"/>
      <c r="I294" s="181"/>
      <c r="J294" s="181"/>
      <c r="L294" s="181"/>
      <c r="M294" s="177" t="s">
        <v>793</v>
      </c>
    </row>
    <row r="295" spans="1:13" ht="17.25" customHeight="1">
      <c r="A295" s="179"/>
      <c r="C295" s="181"/>
      <c r="D295" s="181"/>
      <c r="E295" s="181"/>
      <c r="F295" s="181"/>
      <c r="G295" s="181"/>
      <c r="H295" s="181"/>
      <c r="I295" s="181"/>
      <c r="J295" s="181"/>
      <c r="L295" s="181"/>
      <c r="M295" s="177" t="s">
        <v>794</v>
      </c>
    </row>
    <row r="296" spans="1:13" ht="17.25" customHeight="1">
      <c r="A296" s="179"/>
      <c r="C296" s="181"/>
      <c r="D296" s="181"/>
      <c r="E296" s="181"/>
      <c r="F296" s="181"/>
      <c r="G296" s="181"/>
      <c r="H296" s="181"/>
      <c r="I296" s="181"/>
      <c r="J296" s="181"/>
      <c r="L296" s="181"/>
      <c r="M296" s="177" t="s">
        <v>795</v>
      </c>
    </row>
    <row r="297" spans="1:13" ht="17.25" customHeight="1">
      <c r="A297" s="179"/>
      <c r="C297" s="181"/>
      <c r="D297" s="181"/>
      <c r="E297" s="181"/>
      <c r="F297" s="181"/>
      <c r="G297" s="181"/>
      <c r="H297" s="181"/>
      <c r="I297" s="181"/>
      <c r="J297" s="181"/>
      <c r="L297" s="181"/>
      <c r="M297" s="177" t="s">
        <v>796</v>
      </c>
    </row>
    <row r="298" spans="1:13" ht="17.25" customHeight="1">
      <c r="A298" s="155"/>
      <c r="B298" s="167"/>
      <c r="C298" s="178"/>
      <c r="D298" s="178"/>
      <c r="E298" s="178"/>
      <c r="F298" s="178"/>
      <c r="G298" s="178"/>
      <c r="H298" s="178"/>
      <c r="I298" s="178"/>
      <c r="J298" s="178"/>
      <c r="K298" s="167"/>
      <c r="L298" s="178"/>
      <c r="M298" s="166" t="s">
        <v>797</v>
      </c>
    </row>
    <row r="299" spans="1:13" ht="17.25" customHeight="1">
      <c r="A299" s="159">
        <v>4</v>
      </c>
      <c r="B299" s="160" t="s">
        <v>798</v>
      </c>
      <c r="C299" s="161">
        <v>117524</v>
      </c>
      <c r="D299" s="161">
        <v>-3466</v>
      </c>
      <c r="E299" s="337">
        <f>C299+D299</f>
        <v>114058</v>
      </c>
      <c r="F299" s="345">
        <v>0</v>
      </c>
      <c r="G299" s="345">
        <v>0</v>
      </c>
      <c r="H299" s="345">
        <v>-325</v>
      </c>
      <c r="I299" s="338">
        <v>-3141</v>
      </c>
      <c r="J299" s="163">
        <v>7</v>
      </c>
      <c r="K299" s="164" t="s">
        <v>704</v>
      </c>
      <c r="L299" s="165">
        <v>-31</v>
      </c>
      <c r="M299" s="166" t="s">
        <v>799</v>
      </c>
    </row>
    <row r="300" spans="1:13" ht="17.25" customHeight="1">
      <c r="A300" s="179"/>
      <c r="C300" s="181"/>
      <c r="D300" s="181"/>
      <c r="E300" s="181"/>
      <c r="F300" s="181"/>
      <c r="G300" s="181"/>
      <c r="H300" s="181"/>
      <c r="I300" s="181"/>
      <c r="J300" s="163">
        <v>10</v>
      </c>
      <c r="K300" s="164" t="s">
        <v>578</v>
      </c>
      <c r="L300" s="165">
        <v>-1200</v>
      </c>
      <c r="M300" s="166" t="s">
        <v>800</v>
      </c>
    </row>
    <row r="301" spans="1:13" ht="17.25" customHeight="1">
      <c r="A301" s="179"/>
      <c r="C301" s="181"/>
      <c r="D301" s="181"/>
      <c r="E301" s="181"/>
      <c r="F301" s="181"/>
      <c r="G301" s="181"/>
      <c r="H301" s="181"/>
      <c r="I301" s="181"/>
      <c r="J301" s="176">
        <v>13</v>
      </c>
      <c r="K301" s="160" t="s">
        <v>604</v>
      </c>
      <c r="L301" s="161">
        <v>-36</v>
      </c>
      <c r="M301" s="177" t="s">
        <v>801</v>
      </c>
    </row>
    <row r="302" spans="1:13" ht="17.25" customHeight="1">
      <c r="A302" s="179"/>
      <c r="C302" s="181"/>
      <c r="D302" s="181"/>
      <c r="E302" s="181"/>
      <c r="F302" s="181"/>
      <c r="G302" s="181"/>
      <c r="H302" s="181"/>
      <c r="I302" s="181"/>
      <c r="J302" s="178"/>
      <c r="K302" s="164" t="s">
        <v>606</v>
      </c>
      <c r="L302" s="178"/>
      <c r="M302" s="158"/>
    </row>
    <row r="303" spans="1:13" ht="17.25" customHeight="1">
      <c r="A303" s="179"/>
      <c r="C303" s="181"/>
      <c r="D303" s="181"/>
      <c r="E303" s="181"/>
      <c r="F303" s="181"/>
      <c r="G303" s="181"/>
      <c r="H303" s="181"/>
      <c r="I303" s="181"/>
      <c r="J303" s="176">
        <v>18</v>
      </c>
      <c r="K303" s="160" t="s">
        <v>584</v>
      </c>
      <c r="L303" s="161">
        <v>-1874</v>
      </c>
      <c r="M303" s="177" t="s">
        <v>802</v>
      </c>
    </row>
    <row r="304" spans="1:13" ht="17.25" customHeight="1">
      <c r="A304" s="182"/>
      <c r="B304" s="183"/>
      <c r="C304" s="173"/>
      <c r="D304" s="173"/>
      <c r="E304" s="173"/>
      <c r="F304" s="173"/>
      <c r="G304" s="173"/>
      <c r="H304" s="173"/>
      <c r="I304" s="173"/>
      <c r="J304" s="173"/>
      <c r="K304" s="185" t="s">
        <v>586</v>
      </c>
      <c r="L304" s="173"/>
      <c r="M304" s="186"/>
    </row>
    <row r="308" spans="1:16" ht="17.25" customHeight="1">
      <c r="A308" s="183"/>
      <c r="B308" s="183"/>
      <c r="C308" s="183"/>
      <c r="D308" s="183"/>
      <c r="E308" s="183"/>
      <c r="F308" s="183"/>
      <c r="G308" s="183"/>
      <c r="H308" s="183"/>
      <c r="I308" s="183"/>
      <c r="J308" s="183"/>
      <c r="K308" s="183"/>
      <c r="L308" s="183"/>
      <c r="M308" s="183"/>
    </row>
    <row r="309" spans="1:16" ht="17.25" customHeight="1">
      <c r="A309" s="179"/>
      <c r="C309" s="181"/>
      <c r="D309" s="181"/>
      <c r="E309" s="181"/>
      <c r="F309" s="181"/>
      <c r="G309" s="181"/>
      <c r="H309" s="181"/>
      <c r="I309" s="181"/>
      <c r="J309" s="176">
        <v>22</v>
      </c>
      <c r="K309" s="160" t="s">
        <v>710</v>
      </c>
      <c r="L309" s="161">
        <v>-338</v>
      </c>
      <c r="M309" s="177" t="s">
        <v>803</v>
      </c>
    </row>
    <row r="310" spans="1:16" ht="17.25" customHeight="1">
      <c r="A310" s="179"/>
      <c r="C310" s="181"/>
      <c r="D310" s="181"/>
      <c r="E310" s="181"/>
      <c r="F310" s="181"/>
      <c r="G310" s="181"/>
      <c r="H310" s="181"/>
      <c r="I310" s="181"/>
      <c r="J310" s="178"/>
      <c r="K310" s="164" t="s">
        <v>712</v>
      </c>
      <c r="L310" s="178"/>
      <c r="M310" s="166" t="s">
        <v>804</v>
      </c>
    </row>
    <row r="311" spans="1:16" ht="17.25" customHeight="1">
      <c r="A311" s="155"/>
      <c r="B311" s="167"/>
      <c r="C311" s="178"/>
      <c r="D311" s="178"/>
      <c r="E311" s="178"/>
      <c r="F311" s="178"/>
      <c r="G311" s="178"/>
      <c r="H311" s="178"/>
      <c r="I311" s="178"/>
      <c r="J311" s="163">
        <v>24</v>
      </c>
      <c r="K311" s="164" t="s">
        <v>615</v>
      </c>
      <c r="L311" s="165">
        <v>13</v>
      </c>
      <c r="M311" s="166" t="s">
        <v>805</v>
      </c>
    </row>
    <row r="312" spans="1:16" ht="17.25" customHeight="1">
      <c r="A312" s="159">
        <v>5</v>
      </c>
      <c r="B312" s="160" t="s">
        <v>806</v>
      </c>
      <c r="C312" s="161">
        <v>5877</v>
      </c>
      <c r="D312" s="161">
        <v>-366</v>
      </c>
      <c r="E312" s="337">
        <f>C312+D312</f>
        <v>5511</v>
      </c>
      <c r="F312" s="181"/>
      <c r="G312" s="181"/>
      <c r="H312" s="181"/>
      <c r="I312" s="338">
        <v>-366</v>
      </c>
      <c r="J312" s="176">
        <v>13</v>
      </c>
      <c r="K312" s="160" t="s">
        <v>604</v>
      </c>
      <c r="L312" s="161">
        <v>-366</v>
      </c>
      <c r="M312" s="177" t="s">
        <v>807</v>
      </c>
    </row>
    <row r="313" spans="1:16" ht="17.25" customHeight="1">
      <c r="A313" s="155"/>
      <c r="B313" s="167"/>
      <c r="C313" s="178"/>
      <c r="D313" s="178"/>
      <c r="E313" s="178"/>
      <c r="F313" s="178"/>
      <c r="G313" s="178"/>
      <c r="H313" s="178"/>
      <c r="I313" s="178"/>
      <c r="J313" s="178"/>
      <c r="K313" s="164" t="s">
        <v>606</v>
      </c>
      <c r="L313" s="178"/>
      <c r="M313" s="158"/>
    </row>
    <row r="314" spans="1:16" ht="17.25" customHeight="1">
      <c r="A314" s="302" t="s">
        <v>237</v>
      </c>
      <c r="B314" s="303"/>
      <c r="C314" s="171">
        <v>449379</v>
      </c>
      <c r="D314" s="171">
        <v>-4015</v>
      </c>
      <c r="E314" s="339">
        <f>C314+D314</f>
        <v>445364</v>
      </c>
      <c r="F314" s="347">
        <v>247</v>
      </c>
      <c r="G314" s="347">
        <v>0</v>
      </c>
      <c r="H314" s="347">
        <v>-325</v>
      </c>
      <c r="I314" s="342">
        <v>-3937</v>
      </c>
      <c r="J314" s="173"/>
      <c r="K314" s="183"/>
      <c r="L314" s="339"/>
      <c r="M314" s="175"/>
      <c r="P314" s="140"/>
    </row>
    <row r="316" spans="1:16" ht="17.25" customHeight="1">
      <c r="A316" s="140" t="s">
        <v>785</v>
      </c>
      <c r="B316" s="142"/>
      <c r="C316" s="141"/>
      <c r="D316" s="141"/>
      <c r="E316" s="141"/>
      <c r="F316" s="141" t="s">
        <v>808</v>
      </c>
      <c r="G316" s="141"/>
      <c r="H316" s="141"/>
      <c r="I316" s="141"/>
      <c r="K316" s="141"/>
      <c r="L316" s="141"/>
      <c r="M316" s="144" t="s">
        <v>565</v>
      </c>
      <c r="P316" s="140"/>
    </row>
    <row r="317" spans="1:16" ht="17.25" customHeight="1">
      <c r="A317" s="313"/>
      <c r="B317" s="314"/>
      <c r="C317" s="315"/>
      <c r="D317" s="316"/>
      <c r="E317" s="315"/>
      <c r="F317" s="317" t="s">
        <v>566</v>
      </c>
      <c r="G317" s="285"/>
      <c r="H317" s="285"/>
      <c r="I317" s="286"/>
      <c r="J317" s="148" t="s">
        <v>223</v>
      </c>
      <c r="K317" s="148"/>
      <c r="L317" s="150"/>
      <c r="M317" s="151"/>
      <c r="P317" s="140"/>
    </row>
    <row r="318" spans="1:16" ht="17.25" customHeight="1">
      <c r="A318" s="304" t="s">
        <v>224</v>
      </c>
      <c r="B318" s="318"/>
      <c r="C318" s="319" t="s">
        <v>225</v>
      </c>
      <c r="D318" s="320" t="s">
        <v>226</v>
      </c>
      <c r="E318" s="319" t="s">
        <v>227</v>
      </c>
      <c r="F318" s="321" t="s">
        <v>567</v>
      </c>
      <c r="G318" s="321"/>
      <c r="H318" s="321"/>
      <c r="I318" s="322" t="s">
        <v>568</v>
      </c>
      <c r="J318" s="323" t="s">
        <v>569</v>
      </c>
      <c r="K318" s="324"/>
      <c r="L318" s="325" t="s">
        <v>570</v>
      </c>
      <c r="M318" s="326" t="s">
        <v>571</v>
      </c>
      <c r="P318" s="140"/>
    </row>
    <row r="319" spans="1:16" ht="17.25" customHeight="1">
      <c r="A319" s="327"/>
      <c r="B319" s="328"/>
      <c r="C319" s="329"/>
      <c r="D319" s="330"/>
      <c r="E319" s="329"/>
      <c r="F319" s="331" t="s">
        <v>211</v>
      </c>
      <c r="G319" s="332" t="s">
        <v>212</v>
      </c>
      <c r="H319" s="331" t="s">
        <v>213</v>
      </c>
      <c r="I319" s="333" t="s">
        <v>214</v>
      </c>
      <c r="J319" s="334"/>
      <c r="K319" s="335"/>
      <c r="L319" s="336"/>
      <c r="M319" s="158"/>
      <c r="P319" s="140"/>
    </row>
    <row r="320" spans="1:16" ht="17.25" customHeight="1">
      <c r="A320" s="159">
        <v>2</v>
      </c>
      <c r="B320" s="160" t="s">
        <v>809</v>
      </c>
      <c r="C320" s="161">
        <v>69629</v>
      </c>
      <c r="D320" s="161">
        <v>-2785</v>
      </c>
      <c r="E320" s="337">
        <f>C320+D320</f>
        <v>66844</v>
      </c>
      <c r="F320" s="345">
        <v>-36</v>
      </c>
      <c r="G320" s="345">
        <v>0</v>
      </c>
      <c r="H320" s="345">
        <v>-916</v>
      </c>
      <c r="I320" s="338">
        <v>-1833</v>
      </c>
      <c r="J320" s="176">
        <v>12</v>
      </c>
      <c r="K320" s="160" t="s">
        <v>592</v>
      </c>
      <c r="L320" s="161">
        <v>-86</v>
      </c>
      <c r="M320" s="177" t="s">
        <v>810</v>
      </c>
    </row>
    <row r="321" spans="1:16" ht="17.25" customHeight="1">
      <c r="A321" s="179"/>
      <c r="C321" s="181"/>
      <c r="D321" s="181"/>
      <c r="E321" s="181"/>
      <c r="F321" s="181"/>
      <c r="G321" s="181"/>
      <c r="H321" s="181"/>
      <c r="I321" s="181"/>
      <c r="J321" s="181"/>
      <c r="L321" s="181"/>
      <c r="M321" s="177" t="s">
        <v>811</v>
      </c>
    </row>
    <row r="322" spans="1:16" ht="17.25" customHeight="1">
      <c r="A322" s="179"/>
      <c r="C322" s="181"/>
      <c r="D322" s="181"/>
      <c r="E322" s="181"/>
      <c r="F322" s="181"/>
      <c r="G322" s="181"/>
      <c r="H322" s="181"/>
      <c r="I322" s="181"/>
      <c r="J322" s="181"/>
      <c r="L322" s="181"/>
      <c r="M322" s="177" t="s">
        <v>812</v>
      </c>
    </row>
    <row r="323" spans="1:16" ht="17.25" customHeight="1">
      <c r="A323" s="179"/>
      <c r="C323" s="181"/>
      <c r="D323" s="181"/>
      <c r="E323" s="181"/>
      <c r="F323" s="181"/>
      <c r="G323" s="181"/>
      <c r="H323" s="181"/>
      <c r="I323" s="181"/>
      <c r="J323" s="181"/>
      <c r="L323" s="181"/>
      <c r="M323" s="177" t="s">
        <v>813</v>
      </c>
    </row>
    <row r="324" spans="1:16" ht="17.25" customHeight="1">
      <c r="A324" s="179"/>
      <c r="C324" s="181"/>
      <c r="D324" s="181"/>
      <c r="E324" s="181"/>
      <c r="F324" s="181"/>
      <c r="G324" s="181"/>
      <c r="H324" s="181"/>
      <c r="I324" s="181"/>
      <c r="J324" s="178"/>
      <c r="K324" s="167"/>
      <c r="L324" s="178"/>
      <c r="M324" s="166" t="s">
        <v>814</v>
      </c>
    </row>
    <row r="325" spans="1:16" ht="17.25" customHeight="1">
      <c r="A325" s="179"/>
      <c r="C325" s="181"/>
      <c r="D325" s="181"/>
      <c r="E325" s="181"/>
      <c r="F325" s="181"/>
      <c r="G325" s="181"/>
      <c r="H325" s="181"/>
      <c r="I325" s="181"/>
      <c r="J325" s="176">
        <v>18</v>
      </c>
      <c r="K325" s="160" t="s">
        <v>584</v>
      </c>
      <c r="L325" s="161">
        <v>-1280</v>
      </c>
      <c r="M325" s="177" t="s">
        <v>815</v>
      </c>
    </row>
    <row r="326" spans="1:16" ht="17.25" customHeight="1">
      <c r="A326" s="179"/>
      <c r="C326" s="181"/>
      <c r="D326" s="181"/>
      <c r="E326" s="181"/>
      <c r="F326" s="181"/>
      <c r="G326" s="181"/>
      <c r="H326" s="181"/>
      <c r="I326" s="181"/>
      <c r="J326" s="181"/>
      <c r="K326" s="160" t="s">
        <v>586</v>
      </c>
      <c r="L326" s="181"/>
      <c r="M326" s="177" t="s">
        <v>816</v>
      </c>
    </row>
    <row r="327" spans="1:16" ht="17.25" customHeight="1">
      <c r="A327" s="179"/>
      <c r="C327" s="181"/>
      <c r="D327" s="181"/>
      <c r="E327" s="181"/>
      <c r="F327" s="181"/>
      <c r="G327" s="181"/>
      <c r="H327" s="181"/>
      <c r="I327" s="181"/>
      <c r="J327" s="178"/>
      <c r="K327" s="167"/>
      <c r="L327" s="178"/>
      <c r="M327" s="166" t="s">
        <v>817</v>
      </c>
    </row>
    <row r="328" spans="1:16" ht="17.25" customHeight="1">
      <c r="A328" s="155"/>
      <c r="B328" s="167"/>
      <c r="C328" s="178"/>
      <c r="D328" s="178"/>
      <c r="E328" s="178"/>
      <c r="F328" s="178"/>
      <c r="G328" s="178"/>
      <c r="H328" s="178"/>
      <c r="I328" s="178"/>
      <c r="J328" s="163">
        <v>24</v>
      </c>
      <c r="K328" s="164" t="s">
        <v>615</v>
      </c>
      <c r="L328" s="165">
        <v>-1419</v>
      </c>
      <c r="M328" s="166" t="s">
        <v>818</v>
      </c>
    </row>
    <row r="329" spans="1:16" ht="17.25" customHeight="1">
      <c r="A329" s="159">
        <v>3</v>
      </c>
      <c r="B329" s="160" t="s">
        <v>819</v>
      </c>
      <c r="C329" s="161">
        <v>27090</v>
      </c>
      <c r="D329" s="161">
        <v>-170</v>
      </c>
      <c r="E329" s="337">
        <f>C329+D329</f>
        <v>26920</v>
      </c>
      <c r="F329" s="345">
        <v>-400</v>
      </c>
      <c r="G329" s="345">
        <v>0</v>
      </c>
      <c r="H329" s="345">
        <v>0</v>
      </c>
      <c r="I329" s="338">
        <v>230</v>
      </c>
      <c r="J329" s="163">
        <v>10</v>
      </c>
      <c r="K329" s="164" t="s">
        <v>578</v>
      </c>
      <c r="L329" s="165">
        <v>-60</v>
      </c>
      <c r="M329" s="166" t="s">
        <v>800</v>
      </c>
    </row>
    <row r="330" spans="1:16" ht="17.25" customHeight="1">
      <c r="A330" s="155"/>
      <c r="B330" s="164" t="s">
        <v>820</v>
      </c>
      <c r="C330" s="178"/>
      <c r="D330" s="178"/>
      <c r="E330" s="178"/>
      <c r="F330" s="178"/>
      <c r="G330" s="178"/>
      <c r="H330" s="178"/>
      <c r="I330" s="178"/>
      <c r="J330" s="163">
        <v>12</v>
      </c>
      <c r="K330" s="164" t="s">
        <v>592</v>
      </c>
      <c r="L330" s="165">
        <v>-110</v>
      </c>
      <c r="M330" s="166" t="s">
        <v>821</v>
      </c>
    </row>
    <row r="331" spans="1:16" ht="17.25" customHeight="1">
      <c r="A331" s="159">
        <v>4</v>
      </c>
      <c r="B331" s="160" t="s">
        <v>822</v>
      </c>
      <c r="C331" s="161">
        <v>2456</v>
      </c>
      <c r="D331" s="161">
        <v>-307</v>
      </c>
      <c r="E331" s="337">
        <f>C331+D331</f>
        <v>2149</v>
      </c>
      <c r="F331" s="181"/>
      <c r="G331" s="181"/>
      <c r="H331" s="181"/>
      <c r="I331" s="338">
        <v>-307</v>
      </c>
      <c r="J331" s="163">
        <v>10</v>
      </c>
      <c r="K331" s="164" t="s">
        <v>578</v>
      </c>
      <c r="L331" s="165">
        <v>-275</v>
      </c>
      <c r="M331" s="166" t="s">
        <v>601</v>
      </c>
    </row>
    <row r="332" spans="1:16" ht="17.25" customHeight="1">
      <c r="A332" s="155"/>
      <c r="B332" s="164" t="s">
        <v>623</v>
      </c>
      <c r="C332" s="178"/>
      <c r="D332" s="178"/>
      <c r="E332" s="178"/>
      <c r="F332" s="178"/>
      <c r="G332" s="178"/>
      <c r="H332" s="178"/>
      <c r="I332" s="178"/>
      <c r="J332" s="163">
        <v>11</v>
      </c>
      <c r="K332" s="164" t="s">
        <v>589</v>
      </c>
      <c r="L332" s="165">
        <v>-32</v>
      </c>
      <c r="M332" s="166" t="s">
        <v>823</v>
      </c>
    </row>
    <row r="333" spans="1:16" ht="17.25" customHeight="1">
      <c r="A333" s="302" t="s">
        <v>237</v>
      </c>
      <c r="B333" s="303"/>
      <c r="C333" s="171">
        <v>114914</v>
      </c>
      <c r="D333" s="171">
        <v>-3262</v>
      </c>
      <c r="E333" s="339">
        <f>C333+D333</f>
        <v>111652</v>
      </c>
      <c r="F333" s="347">
        <v>-436</v>
      </c>
      <c r="G333" s="347">
        <v>0</v>
      </c>
      <c r="H333" s="347">
        <v>-916</v>
      </c>
      <c r="I333" s="342">
        <v>-1910</v>
      </c>
      <c r="J333" s="173"/>
      <c r="K333" s="183"/>
      <c r="L333" s="339"/>
      <c r="M333" s="175"/>
      <c r="P333" s="140"/>
    </row>
    <row r="340" spans="1:16" ht="17.25" customHeight="1">
      <c r="A340" s="188" t="s">
        <v>824</v>
      </c>
      <c r="B340" s="188"/>
      <c r="C340" s="188"/>
      <c r="D340" s="188"/>
      <c r="E340" s="188"/>
      <c r="F340" s="188"/>
      <c r="G340" s="188"/>
      <c r="H340" s="188"/>
      <c r="I340" s="188"/>
      <c r="J340" s="188"/>
      <c r="K340" s="188"/>
      <c r="L340" s="188"/>
      <c r="M340" s="188"/>
      <c r="P340" s="140"/>
    </row>
    <row r="341" spans="1:16" ht="17.25" customHeight="1">
      <c r="A341" s="188" t="s">
        <v>825</v>
      </c>
      <c r="B341" s="188"/>
      <c r="C341" s="188"/>
      <c r="D341" s="188"/>
      <c r="E341" s="188"/>
      <c r="F341" s="188"/>
      <c r="G341" s="188"/>
      <c r="H341" s="188"/>
      <c r="I341" s="188"/>
      <c r="J341" s="188"/>
      <c r="K341" s="188"/>
      <c r="L341" s="188"/>
      <c r="M341" s="188"/>
      <c r="P341" s="140"/>
    </row>
    <row r="342" spans="1:16" ht="17.25" customHeight="1">
      <c r="A342" s="140" t="s">
        <v>826</v>
      </c>
      <c r="F342" s="140" t="s">
        <v>827</v>
      </c>
      <c r="M342" s="144" t="s">
        <v>565</v>
      </c>
    </row>
    <row r="343" spans="1:16" ht="17.25" customHeight="1">
      <c r="A343" s="313"/>
      <c r="B343" s="314"/>
      <c r="C343" s="315"/>
      <c r="D343" s="316"/>
      <c r="E343" s="315"/>
      <c r="F343" s="317" t="s">
        <v>566</v>
      </c>
      <c r="G343" s="285"/>
      <c r="H343" s="285"/>
      <c r="I343" s="286"/>
      <c r="J343" s="148" t="s">
        <v>223</v>
      </c>
      <c r="K343" s="148"/>
      <c r="L343" s="150"/>
      <c r="M343" s="151"/>
      <c r="P343" s="140"/>
    </row>
    <row r="344" spans="1:16" ht="17.25" customHeight="1">
      <c r="A344" s="304" t="s">
        <v>224</v>
      </c>
      <c r="B344" s="318"/>
      <c r="C344" s="319" t="s">
        <v>225</v>
      </c>
      <c r="D344" s="320" t="s">
        <v>226</v>
      </c>
      <c r="E344" s="319" t="s">
        <v>227</v>
      </c>
      <c r="F344" s="321" t="s">
        <v>567</v>
      </c>
      <c r="G344" s="321"/>
      <c r="H344" s="321"/>
      <c r="I344" s="322" t="s">
        <v>568</v>
      </c>
      <c r="J344" s="323" t="s">
        <v>569</v>
      </c>
      <c r="K344" s="324"/>
      <c r="L344" s="325" t="s">
        <v>570</v>
      </c>
      <c r="M344" s="326" t="s">
        <v>571</v>
      </c>
      <c r="P344" s="140"/>
    </row>
    <row r="345" spans="1:16" ht="17.25" customHeight="1">
      <c r="A345" s="327"/>
      <c r="B345" s="328"/>
      <c r="C345" s="329"/>
      <c r="D345" s="330"/>
      <c r="E345" s="329"/>
      <c r="F345" s="331" t="s">
        <v>211</v>
      </c>
      <c r="G345" s="332" t="s">
        <v>212</v>
      </c>
      <c r="H345" s="331" t="s">
        <v>213</v>
      </c>
      <c r="I345" s="333" t="s">
        <v>214</v>
      </c>
      <c r="J345" s="334"/>
      <c r="K345" s="335"/>
      <c r="L345" s="336"/>
      <c r="M345" s="158"/>
      <c r="P345" s="140"/>
    </row>
    <row r="346" spans="1:16" ht="17.25" customHeight="1">
      <c r="A346" s="159">
        <v>2</v>
      </c>
      <c r="B346" s="160" t="s">
        <v>828</v>
      </c>
      <c r="C346" s="161">
        <v>735483</v>
      </c>
      <c r="D346" s="161">
        <v>-5217</v>
      </c>
      <c r="E346" s="337">
        <f>C346+D346</f>
        <v>730266</v>
      </c>
      <c r="F346" s="345">
        <v>-3750</v>
      </c>
      <c r="G346" s="345">
        <v>-1000</v>
      </c>
      <c r="H346" s="345">
        <v>-250</v>
      </c>
      <c r="I346" s="338">
        <v>-217</v>
      </c>
      <c r="J346" s="163">
        <v>12</v>
      </c>
      <c r="K346" s="164" t="s">
        <v>592</v>
      </c>
      <c r="L346" s="165">
        <v>-5000</v>
      </c>
      <c r="M346" s="166" t="s">
        <v>829</v>
      </c>
    </row>
    <row r="347" spans="1:16" ht="17.25" customHeight="1">
      <c r="A347" s="179"/>
      <c r="B347" s="160" t="s">
        <v>623</v>
      </c>
      <c r="C347" s="181"/>
      <c r="D347" s="181"/>
      <c r="E347" s="181"/>
      <c r="F347" s="181"/>
      <c r="G347" s="181"/>
      <c r="H347" s="181"/>
      <c r="I347" s="181"/>
      <c r="J347" s="176">
        <v>13</v>
      </c>
      <c r="K347" s="160" t="s">
        <v>604</v>
      </c>
      <c r="L347" s="161">
        <v>-30</v>
      </c>
      <c r="M347" s="177" t="s">
        <v>830</v>
      </c>
    </row>
    <row r="348" spans="1:16" ht="17.25" customHeight="1">
      <c r="A348" s="179"/>
      <c r="C348" s="181"/>
      <c r="D348" s="181"/>
      <c r="E348" s="181"/>
      <c r="F348" s="181"/>
      <c r="G348" s="181"/>
      <c r="H348" s="181"/>
      <c r="I348" s="181"/>
      <c r="J348" s="178"/>
      <c r="K348" s="164" t="s">
        <v>606</v>
      </c>
      <c r="L348" s="178"/>
      <c r="M348" s="158"/>
    </row>
    <row r="349" spans="1:16" ht="17.25" customHeight="1">
      <c r="A349" s="179"/>
      <c r="C349" s="181"/>
      <c r="D349" s="181"/>
      <c r="E349" s="181"/>
      <c r="F349" s="181"/>
      <c r="G349" s="181"/>
      <c r="H349" s="181"/>
      <c r="I349" s="181"/>
      <c r="J349" s="176">
        <v>18</v>
      </c>
      <c r="K349" s="160" t="s">
        <v>584</v>
      </c>
      <c r="L349" s="161">
        <v>-187</v>
      </c>
      <c r="M349" s="177" t="s">
        <v>831</v>
      </c>
    </row>
    <row r="350" spans="1:16" ht="17.25" customHeight="1">
      <c r="A350" s="155"/>
      <c r="B350" s="167"/>
      <c r="C350" s="178"/>
      <c r="D350" s="178"/>
      <c r="E350" s="178"/>
      <c r="F350" s="178"/>
      <c r="G350" s="178"/>
      <c r="H350" s="178"/>
      <c r="I350" s="178"/>
      <c r="J350" s="178"/>
      <c r="K350" s="164" t="s">
        <v>586</v>
      </c>
      <c r="L350" s="178"/>
      <c r="M350" s="158"/>
    </row>
    <row r="351" spans="1:16" ht="17.25" customHeight="1">
      <c r="A351" s="159">
        <v>4</v>
      </c>
      <c r="B351" s="160" t="s">
        <v>832</v>
      </c>
      <c r="C351" s="161">
        <v>72312</v>
      </c>
      <c r="D351" s="161">
        <v>-2823</v>
      </c>
      <c r="E351" s="337">
        <f>C351+D351</f>
        <v>69489</v>
      </c>
      <c r="F351" s="181"/>
      <c r="G351" s="181"/>
      <c r="H351" s="181"/>
      <c r="I351" s="338">
        <v>-2823</v>
      </c>
      <c r="J351" s="176">
        <v>18</v>
      </c>
      <c r="K351" s="160" t="s">
        <v>584</v>
      </c>
      <c r="L351" s="161">
        <v>-2823</v>
      </c>
      <c r="M351" s="177" t="s">
        <v>833</v>
      </c>
    </row>
    <row r="352" spans="1:16" ht="17.25" customHeight="1">
      <c r="A352" s="155"/>
      <c r="B352" s="164" t="s">
        <v>834</v>
      </c>
      <c r="C352" s="178"/>
      <c r="D352" s="178"/>
      <c r="E352" s="178"/>
      <c r="F352" s="178"/>
      <c r="G352" s="178"/>
      <c r="H352" s="178"/>
      <c r="I352" s="178"/>
      <c r="J352" s="178"/>
      <c r="K352" s="164" t="s">
        <v>586</v>
      </c>
      <c r="L352" s="178"/>
      <c r="M352" s="166"/>
    </row>
    <row r="353" spans="1:16" ht="17.25" customHeight="1">
      <c r="A353" s="302" t="s">
        <v>237</v>
      </c>
      <c r="B353" s="303"/>
      <c r="C353" s="171">
        <v>831560</v>
      </c>
      <c r="D353" s="171">
        <v>-8040</v>
      </c>
      <c r="E353" s="339">
        <f>C353+D353</f>
        <v>823520</v>
      </c>
      <c r="F353" s="347">
        <v>-3750</v>
      </c>
      <c r="G353" s="347">
        <v>-1000</v>
      </c>
      <c r="H353" s="347">
        <v>-250</v>
      </c>
      <c r="I353" s="342">
        <v>-3040</v>
      </c>
      <c r="J353" s="173"/>
      <c r="K353" s="183"/>
      <c r="L353" s="339"/>
      <c r="M353" s="175"/>
      <c r="P353" s="140"/>
    </row>
    <row r="355" spans="1:16" ht="17.25" customHeight="1">
      <c r="A355" s="140" t="s">
        <v>835</v>
      </c>
      <c r="B355" s="142"/>
      <c r="C355" s="141"/>
      <c r="D355" s="141"/>
      <c r="E355" s="141"/>
      <c r="F355" s="141" t="s">
        <v>836</v>
      </c>
      <c r="G355" s="141"/>
      <c r="H355" s="141"/>
      <c r="I355" s="141"/>
      <c r="K355" s="141"/>
      <c r="L355" s="141"/>
      <c r="M355" s="144" t="s">
        <v>565</v>
      </c>
      <c r="P355" s="140"/>
    </row>
    <row r="356" spans="1:16" ht="17.25" customHeight="1">
      <c r="A356" s="313"/>
      <c r="B356" s="314"/>
      <c r="C356" s="315"/>
      <c r="D356" s="316"/>
      <c r="E356" s="315"/>
      <c r="F356" s="317" t="s">
        <v>566</v>
      </c>
      <c r="G356" s="285"/>
      <c r="H356" s="285"/>
      <c r="I356" s="286"/>
      <c r="J356" s="148" t="s">
        <v>223</v>
      </c>
      <c r="K356" s="148"/>
      <c r="L356" s="150"/>
      <c r="M356" s="151"/>
      <c r="P356" s="140"/>
    </row>
    <row r="357" spans="1:16" ht="17.25" customHeight="1">
      <c r="A357" s="304" t="s">
        <v>224</v>
      </c>
      <c r="B357" s="318"/>
      <c r="C357" s="319" t="s">
        <v>225</v>
      </c>
      <c r="D357" s="320" t="s">
        <v>226</v>
      </c>
      <c r="E357" s="319" t="s">
        <v>227</v>
      </c>
      <c r="F357" s="321" t="s">
        <v>567</v>
      </c>
      <c r="G357" s="321"/>
      <c r="H357" s="321"/>
      <c r="I357" s="322" t="s">
        <v>568</v>
      </c>
      <c r="J357" s="323" t="s">
        <v>569</v>
      </c>
      <c r="K357" s="324"/>
      <c r="L357" s="325" t="s">
        <v>570</v>
      </c>
      <c r="M357" s="326" t="s">
        <v>571</v>
      </c>
      <c r="P357" s="140"/>
    </row>
    <row r="358" spans="1:16" ht="17.25" customHeight="1">
      <c r="A358" s="327"/>
      <c r="B358" s="328"/>
      <c r="C358" s="329"/>
      <c r="D358" s="330"/>
      <c r="E358" s="329"/>
      <c r="F358" s="331" t="s">
        <v>211</v>
      </c>
      <c r="G358" s="332" t="s">
        <v>212</v>
      </c>
      <c r="H358" s="331" t="s">
        <v>213</v>
      </c>
      <c r="I358" s="333" t="s">
        <v>214</v>
      </c>
      <c r="J358" s="334"/>
      <c r="K358" s="335"/>
      <c r="L358" s="336"/>
      <c r="M358" s="158"/>
      <c r="P358" s="140"/>
    </row>
    <row r="359" spans="1:16" ht="17.25" customHeight="1">
      <c r="A359" s="159">
        <v>2</v>
      </c>
      <c r="B359" s="160" t="s">
        <v>837</v>
      </c>
      <c r="C359" s="161">
        <v>38578</v>
      </c>
      <c r="D359" s="161">
        <v>-3108</v>
      </c>
      <c r="E359" s="337">
        <f>C359+D359</f>
        <v>35470</v>
      </c>
      <c r="F359" s="345">
        <v>-1343</v>
      </c>
      <c r="G359" s="345">
        <v>0</v>
      </c>
      <c r="H359" s="345">
        <v>0</v>
      </c>
      <c r="I359" s="338">
        <v>-1765</v>
      </c>
      <c r="J359" s="176">
        <v>8</v>
      </c>
      <c r="K359" s="160" t="s">
        <v>575</v>
      </c>
      <c r="L359" s="161">
        <v>-249</v>
      </c>
      <c r="M359" s="177" t="s">
        <v>838</v>
      </c>
    </row>
    <row r="360" spans="1:16" ht="17.25" customHeight="1">
      <c r="A360" s="179"/>
      <c r="B360" s="160" t="s">
        <v>623</v>
      </c>
      <c r="C360" s="181"/>
      <c r="D360" s="181"/>
      <c r="E360" s="181"/>
      <c r="F360" s="181"/>
      <c r="G360" s="181"/>
      <c r="H360" s="181"/>
      <c r="I360" s="181"/>
      <c r="J360" s="178"/>
      <c r="K360" s="167"/>
      <c r="L360" s="178"/>
      <c r="M360" s="166" t="s">
        <v>839</v>
      </c>
    </row>
    <row r="361" spans="1:16" ht="17.25" customHeight="1">
      <c r="A361" s="179"/>
      <c r="C361" s="181"/>
      <c r="D361" s="181"/>
      <c r="E361" s="181"/>
      <c r="F361" s="181"/>
      <c r="G361" s="181"/>
      <c r="H361" s="181"/>
      <c r="I361" s="181"/>
      <c r="J361" s="163">
        <v>11</v>
      </c>
      <c r="K361" s="164" t="s">
        <v>589</v>
      </c>
      <c r="L361" s="165">
        <v>-10</v>
      </c>
      <c r="M361" s="166" t="s">
        <v>659</v>
      </c>
    </row>
    <row r="362" spans="1:16" ht="17.25" customHeight="1">
      <c r="A362" s="179"/>
      <c r="C362" s="181"/>
      <c r="D362" s="181"/>
      <c r="E362" s="181"/>
      <c r="F362" s="181"/>
      <c r="G362" s="181"/>
      <c r="H362" s="181"/>
      <c r="I362" s="181"/>
      <c r="J362" s="163">
        <v>12</v>
      </c>
      <c r="K362" s="164" t="s">
        <v>592</v>
      </c>
      <c r="L362" s="165">
        <v>-16</v>
      </c>
      <c r="M362" s="166" t="s">
        <v>840</v>
      </c>
    </row>
    <row r="363" spans="1:16" ht="17.25" customHeight="1">
      <c r="A363" s="179"/>
      <c r="C363" s="181"/>
      <c r="D363" s="181"/>
      <c r="E363" s="181"/>
      <c r="F363" s="181"/>
      <c r="G363" s="181"/>
      <c r="H363" s="181"/>
      <c r="I363" s="181"/>
      <c r="J363" s="176">
        <v>13</v>
      </c>
      <c r="K363" s="160" t="s">
        <v>604</v>
      </c>
      <c r="L363" s="161">
        <v>-6</v>
      </c>
      <c r="M363" s="177" t="s">
        <v>784</v>
      </c>
    </row>
    <row r="364" spans="1:16" ht="17.25" customHeight="1">
      <c r="A364" s="179"/>
      <c r="C364" s="181"/>
      <c r="D364" s="181"/>
      <c r="E364" s="181"/>
      <c r="F364" s="181"/>
      <c r="G364" s="181"/>
      <c r="H364" s="181"/>
      <c r="I364" s="181"/>
      <c r="J364" s="178"/>
      <c r="K364" s="164" t="s">
        <v>606</v>
      </c>
      <c r="L364" s="178"/>
      <c r="M364" s="158"/>
    </row>
    <row r="365" spans="1:16" ht="17.25" customHeight="1">
      <c r="A365" s="179"/>
      <c r="C365" s="181"/>
      <c r="D365" s="181"/>
      <c r="E365" s="181"/>
      <c r="F365" s="181"/>
      <c r="G365" s="181"/>
      <c r="H365" s="181"/>
      <c r="I365" s="181"/>
      <c r="J365" s="176">
        <v>18</v>
      </c>
      <c r="K365" s="160" t="s">
        <v>584</v>
      </c>
      <c r="L365" s="161">
        <v>-2827</v>
      </c>
      <c r="M365" s="177" t="s">
        <v>841</v>
      </c>
    </row>
    <row r="366" spans="1:16" ht="17.25" customHeight="1">
      <c r="A366" s="179"/>
      <c r="C366" s="181"/>
      <c r="D366" s="181"/>
      <c r="E366" s="181"/>
      <c r="F366" s="181"/>
      <c r="G366" s="181"/>
      <c r="H366" s="181"/>
      <c r="I366" s="181"/>
      <c r="J366" s="181"/>
      <c r="K366" s="160" t="s">
        <v>586</v>
      </c>
      <c r="L366" s="181"/>
      <c r="M366" s="177" t="s">
        <v>842</v>
      </c>
    </row>
    <row r="367" spans="1:16" ht="17.25" customHeight="1">
      <c r="A367" s="155"/>
      <c r="B367" s="167"/>
      <c r="C367" s="178"/>
      <c r="D367" s="178"/>
      <c r="E367" s="178"/>
      <c r="F367" s="178"/>
      <c r="G367" s="178"/>
      <c r="H367" s="178"/>
      <c r="I367" s="178"/>
      <c r="J367" s="178"/>
      <c r="K367" s="167"/>
      <c r="L367" s="178"/>
      <c r="M367" s="166" t="s">
        <v>843</v>
      </c>
    </row>
    <row r="368" spans="1:16" ht="17.25" customHeight="1">
      <c r="A368" s="159">
        <v>3</v>
      </c>
      <c r="B368" s="160" t="s">
        <v>844</v>
      </c>
      <c r="C368" s="161">
        <v>244485</v>
      </c>
      <c r="D368" s="161">
        <v>-21890</v>
      </c>
      <c r="E368" s="337">
        <f>C368+D368</f>
        <v>222595</v>
      </c>
      <c r="F368" s="345">
        <v>-10000</v>
      </c>
      <c r="G368" s="345">
        <v>0</v>
      </c>
      <c r="H368" s="345">
        <v>0</v>
      </c>
      <c r="I368" s="338">
        <v>-11890</v>
      </c>
      <c r="J368" s="163">
        <v>7</v>
      </c>
      <c r="K368" s="164" t="s">
        <v>704</v>
      </c>
      <c r="L368" s="165">
        <v>-90</v>
      </c>
      <c r="M368" s="166" t="s">
        <v>845</v>
      </c>
    </row>
    <row r="369" spans="1:13" ht="17.25" customHeight="1">
      <c r="A369" s="179"/>
      <c r="C369" s="181"/>
      <c r="D369" s="181"/>
      <c r="E369" s="181"/>
      <c r="F369" s="181"/>
      <c r="G369" s="181"/>
      <c r="H369" s="181"/>
      <c r="I369" s="181"/>
      <c r="J369" s="176">
        <v>8</v>
      </c>
      <c r="K369" s="160" t="s">
        <v>575</v>
      </c>
      <c r="L369" s="161">
        <v>-313</v>
      </c>
      <c r="M369" s="177" t="s">
        <v>846</v>
      </c>
    </row>
    <row r="370" spans="1:13" ht="17.25" customHeight="1">
      <c r="A370" s="179"/>
      <c r="C370" s="181"/>
      <c r="D370" s="181"/>
      <c r="E370" s="181"/>
      <c r="F370" s="181"/>
      <c r="G370" s="181"/>
      <c r="H370" s="181"/>
      <c r="I370" s="181"/>
      <c r="J370" s="178"/>
      <c r="K370" s="167"/>
      <c r="L370" s="178"/>
      <c r="M370" s="166" t="s">
        <v>847</v>
      </c>
    </row>
    <row r="371" spans="1:13" ht="17.25" customHeight="1">
      <c r="A371" s="179"/>
      <c r="C371" s="181"/>
      <c r="D371" s="181"/>
      <c r="E371" s="181"/>
      <c r="F371" s="181"/>
      <c r="G371" s="181"/>
      <c r="H371" s="181"/>
      <c r="I371" s="181"/>
      <c r="J371" s="163">
        <v>10</v>
      </c>
      <c r="K371" s="164" t="s">
        <v>578</v>
      </c>
      <c r="L371" s="165">
        <v>-600</v>
      </c>
      <c r="M371" s="166" t="s">
        <v>669</v>
      </c>
    </row>
    <row r="372" spans="1:13" ht="17.25" customHeight="1">
      <c r="A372" s="182"/>
      <c r="B372" s="183"/>
      <c r="C372" s="173"/>
      <c r="D372" s="173"/>
      <c r="E372" s="173"/>
      <c r="F372" s="173"/>
      <c r="G372" s="173"/>
      <c r="H372" s="173"/>
      <c r="I372" s="173"/>
      <c r="J372" s="184">
        <v>11</v>
      </c>
      <c r="K372" s="185" t="s">
        <v>589</v>
      </c>
      <c r="L372" s="171">
        <v>-58</v>
      </c>
      <c r="M372" s="186" t="s">
        <v>659</v>
      </c>
    </row>
    <row r="376" spans="1:13" ht="17.25" customHeight="1">
      <c r="A376" s="183"/>
      <c r="B376" s="183"/>
      <c r="C376" s="183"/>
      <c r="D376" s="183"/>
      <c r="E376" s="183"/>
      <c r="F376" s="183"/>
      <c r="G376" s="183"/>
      <c r="H376" s="183"/>
      <c r="I376" s="183"/>
      <c r="J376" s="183"/>
      <c r="K376" s="183"/>
      <c r="L376" s="183"/>
      <c r="M376" s="183"/>
    </row>
    <row r="377" spans="1:13" ht="17.25" customHeight="1">
      <c r="A377" s="179"/>
      <c r="C377" s="181"/>
      <c r="D377" s="181"/>
      <c r="E377" s="181"/>
      <c r="F377" s="181"/>
      <c r="G377" s="181"/>
      <c r="H377" s="181"/>
      <c r="I377" s="181"/>
      <c r="J377" s="163">
        <v>12</v>
      </c>
      <c r="K377" s="164" t="s">
        <v>592</v>
      </c>
      <c r="L377" s="165">
        <v>-17</v>
      </c>
      <c r="M377" s="166" t="s">
        <v>848</v>
      </c>
    </row>
    <row r="378" spans="1:13" ht="17.25" customHeight="1">
      <c r="A378" s="179"/>
      <c r="C378" s="181"/>
      <c r="D378" s="181"/>
      <c r="E378" s="181"/>
      <c r="F378" s="181"/>
      <c r="G378" s="181"/>
      <c r="H378" s="181"/>
      <c r="I378" s="181"/>
      <c r="J378" s="176">
        <v>13</v>
      </c>
      <c r="K378" s="160" t="s">
        <v>604</v>
      </c>
      <c r="L378" s="161">
        <v>-140</v>
      </c>
      <c r="M378" s="177" t="s">
        <v>849</v>
      </c>
    </row>
    <row r="379" spans="1:13" ht="17.25" customHeight="1">
      <c r="A379" s="179"/>
      <c r="C379" s="181"/>
      <c r="D379" s="181"/>
      <c r="E379" s="181"/>
      <c r="F379" s="181"/>
      <c r="G379" s="181"/>
      <c r="H379" s="181"/>
      <c r="I379" s="181"/>
      <c r="J379" s="178"/>
      <c r="K379" s="164" t="s">
        <v>606</v>
      </c>
      <c r="L379" s="178"/>
      <c r="M379" s="166" t="s">
        <v>850</v>
      </c>
    </row>
    <row r="380" spans="1:13" ht="17.25" customHeight="1">
      <c r="A380" s="179"/>
      <c r="C380" s="181"/>
      <c r="D380" s="181"/>
      <c r="E380" s="181"/>
      <c r="F380" s="181"/>
      <c r="G380" s="181"/>
      <c r="H380" s="181"/>
      <c r="I380" s="181"/>
      <c r="J380" s="176">
        <v>18</v>
      </c>
      <c r="K380" s="160" t="s">
        <v>584</v>
      </c>
      <c r="L380" s="161">
        <v>-20672</v>
      </c>
      <c r="M380" s="177" t="s">
        <v>851</v>
      </c>
    </row>
    <row r="381" spans="1:13" ht="17.25" customHeight="1">
      <c r="A381" s="179"/>
      <c r="C381" s="181"/>
      <c r="D381" s="181"/>
      <c r="E381" s="181"/>
      <c r="F381" s="181"/>
      <c r="G381" s="181"/>
      <c r="H381" s="181"/>
      <c r="I381" s="181"/>
      <c r="J381" s="181"/>
      <c r="K381" s="160" t="s">
        <v>586</v>
      </c>
      <c r="L381" s="181"/>
      <c r="M381" s="177" t="s">
        <v>852</v>
      </c>
    </row>
    <row r="382" spans="1:13" ht="17.25" customHeight="1">
      <c r="A382" s="179"/>
      <c r="C382" s="181"/>
      <c r="D382" s="181"/>
      <c r="E382" s="181"/>
      <c r="F382" s="181"/>
      <c r="G382" s="181"/>
      <c r="H382" s="181"/>
      <c r="I382" s="181"/>
      <c r="J382" s="181"/>
      <c r="L382" s="181"/>
      <c r="M382" s="177" t="s">
        <v>853</v>
      </c>
    </row>
    <row r="383" spans="1:13" ht="17.25" customHeight="1">
      <c r="A383" s="179"/>
      <c r="C383" s="181"/>
      <c r="D383" s="181"/>
      <c r="E383" s="181"/>
      <c r="F383" s="181"/>
      <c r="G383" s="181"/>
      <c r="H383" s="181"/>
      <c r="I383" s="181"/>
      <c r="J383" s="181"/>
      <c r="L383" s="181"/>
      <c r="M383" s="177" t="s">
        <v>854</v>
      </c>
    </row>
    <row r="384" spans="1:13" ht="17.25" customHeight="1">
      <c r="A384" s="179"/>
      <c r="C384" s="181"/>
      <c r="D384" s="181"/>
      <c r="E384" s="181"/>
      <c r="F384" s="181"/>
      <c r="G384" s="181"/>
      <c r="H384" s="181"/>
      <c r="I384" s="181"/>
      <c r="J384" s="181"/>
      <c r="L384" s="181"/>
      <c r="M384" s="177" t="s">
        <v>855</v>
      </c>
    </row>
    <row r="385" spans="1:13" ht="17.25" customHeight="1">
      <c r="A385" s="155"/>
      <c r="B385" s="167"/>
      <c r="C385" s="178"/>
      <c r="D385" s="178"/>
      <c r="E385" s="178"/>
      <c r="F385" s="178"/>
      <c r="G385" s="178"/>
      <c r="H385" s="178"/>
      <c r="I385" s="178"/>
      <c r="J385" s="178"/>
      <c r="K385" s="167"/>
      <c r="L385" s="178"/>
      <c r="M385" s="166" t="s">
        <v>856</v>
      </c>
    </row>
    <row r="386" spans="1:13" ht="17.25" customHeight="1">
      <c r="A386" s="159">
        <v>4</v>
      </c>
      <c r="B386" s="160" t="s">
        <v>857</v>
      </c>
      <c r="C386" s="161">
        <v>186242</v>
      </c>
      <c r="D386" s="161">
        <v>-1753</v>
      </c>
      <c r="E386" s="337">
        <f>C386+D386</f>
        <v>184489</v>
      </c>
      <c r="F386" s="345">
        <v>0</v>
      </c>
      <c r="G386" s="345">
        <v>9300</v>
      </c>
      <c r="H386" s="345">
        <v>0</v>
      </c>
      <c r="I386" s="338">
        <v>-11053</v>
      </c>
      <c r="J386" s="176">
        <v>10</v>
      </c>
      <c r="K386" s="160" t="s">
        <v>578</v>
      </c>
      <c r="L386" s="161">
        <v>-90</v>
      </c>
      <c r="M386" s="177" t="s">
        <v>858</v>
      </c>
    </row>
    <row r="387" spans="1:13" ht="17.25" customHeight="1">
      <c r="A387" s="179"/>
      <c r="C387" s="181"/>
      <c r="D387" s="181"/>
      <c r="E387" s="181"/>
      <c r="F387" s="181"/>
      <c r="G387" s="181"/>
      <c r="H387" s="181"/>
      <c r="I387" s="181"/>
      <c r="J387" s="178"/>
      <c r="K387" s="167"/>
      <c r="L387" s="178"/>
      <c r="M387" s="166" t="s">
        <v>859</v>
      </c>
    </row>
    <row r="388" spans="1:13" ht="17.25" customHeight="1">
      <c r="A388" s="179"/>
      <c r="C388" s="181"/>
      <c r="D388" s="181"/>
      <c r="E388" s="181"/>
      <c r="F388" s="181"/>
      <c r="G388" s="181"/>
      <c r="H388" s="181"/>
      <c r="I388" s="181"/>
      <c r="J388" s="163">
        <v>11</v>
      </c>
      <c r="K388" s="164" t="s">
        <v>589</v>
      </c>
      <c r="L388" s="165">
        <v>-17</v>
      </c>
      <c r="M388" s="166" t="s">
        <v>590</v>
      </c>
    </row>
    <row r="389" spans="1:13" ht="17.25" customHeight="1">
      <c r="A389" s="179"/>
      <c r="C389" s="181"/>
      <c r="D389" s="181"/>
      <c r="E389" s="181"/>
      <c r="F389" s="181"/>
      <c r="G389" s="181"/>
      <c r="H389" s="181"/>
      <c r="I389" s="181"/>
      <c r="J389" s="176">
        <v>12</v>
      </c>
      <c r="K389" s="160" t="s">
        <v>592</v>
      </c>
      <c r="L389" s="161">
        <v>-746</v>
      </c>
      <c r="M389" s="177" t="s">
        <v>860</v>
      </c>
    </row>
    <row r="390" spans="1:13" ht="17.25" customHeight="1">
      <c r="A390" s="179"/>
      <c r="C390" s="181"/>
      <c r="D390" s="181"/>
      <c r="E390" s="181"/>
      <c r="F390" s="181"/>
      <c r="G390" s="181"/>
      <c r="H390" s="181"/>
      <c r="I390" s="181"/>
      <c r="J390" s="181"/>
      <c r="L390" s="181"/>
      <c r="M390" s="177" t="s">
        <v>861</v>
      </c>
    </row>
    <row r="391" spans="1:13" ht="17.25" customHeight="1">
      <c r="A391" s="179"/>
      <c r="C391" s="181"/>
      <c r="D391" s="181"/>
      <c r="E391" s="181"/>
      <c r="F391" s="181"/>
      <c r="G391" s="181"/>
      <c r="H391" s="181"/>
      <c r="I391" s="181"/>
      <c r="J391" s="181"/>
      <c r="L391" s="181"/>
      <c r="M391" s="177" t="s">
        <v>862</v>
      </c>
    </row>
    <row r="392" spans="1:13" ht="17.25" customHeight="1">
      <c r="A392" s="179"/>
      <c r="C392" s="181"/>
      <c r="D392" s="181"/>
      <c r="E392" s="181"/>
      <c r="F392" s="181"/>
      <c r="G392" s="181"/>
      <c r="H392" s="181"/>
      <c r="I392" s="181"/>
      <c r="J392" s="181"/>
      <c r="L392" s="181"/>
      <c r="M392" s="177" t="s">
        <v>863</v>
      </c>
    </row>
    <row r="393" spans="1:13" ht="17.25" customHeight="1">
      <c r="A393" s="179"/>
      <c r="C393" s="181"/>
      <c r="D393" s="181"/>
      <c r="E393" s="181"/>
      <c r="F393" s="181"/>
      <c r="G393" s="181"/>
      <c r="H393" s="181"/>
      <c r="I393" s="181"/>
      <c r="J393" s="181"/>
      <c r="L393" s="181"/>
      <c r="M393" s="177" t="s">
        <v>864</v>
      </c>
    </row>
    <row r="394" spans="1:13" ht="17.25" customHeight="1">
      <c r="A394" s="179"/>
      <c r="C394" s="181"/>
      <c r="D394" s="181"/>
      <c r="E394" s="181"/>
      <c r="F394" s="181"/>
      <c r="G394" s="181"/>
      <c r="H394" s="181"/>
      <c r="I394" s="181"/>
      <c r="J394" s="181"/>
      <c r="L394" s="181"/>
      <c r="M394" s="177" t="s">
        <v>865</v>
      </c>
    </row>
    <row r="395" spans="1:13" ht="17.25" customHeight="1">
      <c r="A395" s="179"/>
      <c r="C395" s="181"/>
      <c r="D395" s="181"/>
      <c r="E395" s="181"/>
      <c r="F395" s="181"/>
      <c r="G395" s="181"/>
      <c r="H395" s="181"/>
      <c r="I395" s="181"/>
      <c r="J395" s="178"/>
      <c r="K395" s="167"/>
      <c r="L395" s="178"/>
      <c r="M395" s="166" t="s">
        <v>866</v>
      </c>
    </row>
    <row r="396" spans="1:13" ht="17.25" customHeight="1">
      <c r="A396" s="179"/>
      <c r="C396" s="181"/>
      <c r="D396" s="181"/>
      <c r="E396" s="181"/>
      <c r="F396" s="181"/>
      <c r="G396" s="181"/>
      <c r="H396" s="181"/>
      <c r="I396" s="181"/>
      <c r="J396" s="176">
        <v>17</v>
      </c>
      <c r="K396" s="160" t="s">
        <v>641</v>
      </c>
      <c r="L396" s="161">
        <v>-900</v>
      </c>
      <c r="M396" s="177" t="s">
        <v>867</v>
      </c>
    </row>
    <row r="397" spans="1:13" ht="17.25" customHeight="1">
      <c r="A397" s="179"/>
      <c r="C397" s="181"/>
      <c r="D397" s="181"/>
      <c r="E397" s="181"/>
      <c r="F397" s="181"/>
      <c r="G397" s="181"/>
      <c r="H397" s="181"/>
      <c r="I397" s="181"/>
      <c r="J397" s="181"/>
      <c r="L397" s="181"/>
      <c r="M397" s="177" t="s">
        <v>868</v>
      </c>
    </row>
    <row r="398" spans="1:13" ht="17.25" customHeight="1">
      <c r="A398" s="155"/>
      <c r="B398" s="167"/>
      <c r="C398" s="178"/>
      <c r="D398" s="178"/>
      <c r="E398" s="178"/>
      <c r="F398" s="178"/>
      <c r="G398" s="178"/>
      <c r="H398" s="178"/>
      <c r="I398" s="178"/>
      <c r="J398" s="178"/>
      <c r="K398" s="167"/>
      <c r="L398" s="178"/>
      <c r="M398" s="166" t="s">
        <v>869</v>
      </c>
    </row>
    <row r="399" spans="1:13" ht="17.25" customHeight="1">
      <c r="A399" s="159">
        <v>5</v>
      </c>
      <c r="B399" s="160" t="s">
        <v>870</v>
      </c>
      <c r="C399" s="161">
        <v>369905</v>
      </c>
      <c r="D399" s="161">
        <v>-580</v>
      </c>
      <c r="E399" s="337">
        <f>C399+D399</f>
        <v>369325</v>
      </c>
      <c r="F399" s="345">
        <v>0</v>
      </c>
      <c r="G399" s="345">
        <v>-3100</v>
      </c>
      <c r="H399" s="345">
        <v>0</v>
      </c>
      <c r="I399" s="338">
        <v>2520</v>
      </c>
      <c r="J399" s="176">
        <v>12</v>
      </c>
      <c r="K399" s="160" t="s">
        <v>592</v>
      </c>
      <c r="L399" s="161">
        <v>-515</v>
      </c>
      <c r="M399" s="177" t="s">
        <v>871</v>
      </c>
    </row>
    <row r="400" spans="1:13" ht="17.25" customHeight="1">
      <c r="A400" s="179"/>
      <c r="C400" s="181"/>
      <c r="D400" s="181"/>
      <c r="E400" s="181"/>
      <c r="F400" s="181"/>
      <c r="G400" s="181"/>
      <c r="H400" s="181"/>
      <c r="I400" s="181"/>
      <c r="J400" s="178"/>
      <c r="K400" s="167"/>
      <c r="L400" s="178"/>
      <c r="M400" s="166" t="s">
        <v>872</v>
      </c>
    </row>
    <row r="401" spans="1:16" ht="17.25" customHeight="1">
      <c r="A401" s="155"/>
      <c r="B401" s="167"/>
      <c r="C401" s="178"/>
      <c r="D401" s="178"/>
      <c r="E401" s="178"/>
      <c r="F401" s="178"/>
      <c r="G401" s="178"/>
      <c r="H401" s="178"/>
      <c r="I401" s="178"/>
      <c r="J401" s="163">
        <v>17</v>
      </c>
      <c r="K401" s="164" t="s">
        <v>641</v>
      </c>
      <c r="L401" s="165">
        <v>-65</v>
      </c>
      <c r="M401" s="166" t="s">
        <v>873</v>
      </c>
    </row>
    <row r="402" spans="1:16" ht="17.25" customHeight="1">
      <c r="A402" s="302" t="s">
        <v>237</v>
      </c>
      <c r="B402" s="303"/>
      <c r="C402" s="171">
        <v>871694</v>
      </c>
      <c r="D402" s="171">
        <v>-27331</v>
      </c>
      <c r="E402" s="339">
        <f>C402+D402</f>
        <v>844363</v>
      </c>
      <c r="F402" s="347">
        <v>-11343</v>
      </c>
      <c r="G402" s="347">
        <v>6200</v>
      </c>
      <c r="H402" s="347">
        <v>0</v>
      </c>
      <c r="I402" s="342">
        <v>-22188</v>
      </c>
      <c r="J402" s="173"/>
      <c r="K402" s="183"/>
      <c r="L402" s="339"/>
      <c r="M402" s="175"/>
      <c r="P402" s="140"/>
    </row>
    <row r="408" spans="1:16" ht="17.25" customHeight="1">
      <c r="A408" s="188" t="s">
        <v>874</v>
      </c>
      <c r="B408" s="188"/>
      <c r="C408" s="188"/>
      <c r="D408" s="188"/>
      <c r="E408" s="188"/>
      <c r="F408" s="188"/>
      <c r="G408" s="188"/>
      <c r="H408" s="188"/>
      <c r="I408" s="188"/>
      <c r="J408" s="188"/>
      <c r="K408" s="188"/>
      <c r="L408" s="188"/>
      <c r="M408" s="188"/>
      <c r="P408" s="140"/>
    </row>
    <row r="409" spans="1:16" ht="17.25" customHeight="1">
      <c r="A409" s="188" t="s">
        <v>875</v>
      </c>
      <c r="B409" s="188"/>
      <c r="C409" s="188"/>
      <c r="D409" s="188"/>
      <c r="E409" s="188"/>
      <c r="F409" s="188"/>
      <c r="G409" s="188"/>
      <c r="H409" s="188"/>
      <c r="I409" s="188"/>
      <c r="J409" s="188"/>
      <c r="K409" s="188"/>
      <c r="L409" s="188"/>
      <c r="M409" s="188"/>
      <c r="P409" s="140"/>
    </row>
    <row r="410" spans="1:16" ht="17.25" customHeight="1">
      <c r="A410" s="140" t="s">
        <v>876</v>
      </c>
      <c r="F410" s="140" t="s">
        <v>877</v>
      </c>
      <c r="M410" s="144" t="s">
        <v>565</v>
      </c>
    </row>
    <row r="411" spans="1:16" ht="17.25" customHeight="1">
      <c r="A411" s="313"/>
      <c r="B411" s="314"/>
      <c r="C411" s="315"/>
      <c r="D411" s="316"/>
      <c r="E411" s="315"/>
      <c r="F411" s="317" t="s">
        <v>566</v>
      </c>
      <c r="G411" s="285"/>
      <c r="H411" s="285"/>
      <c r="I411" s="286"/>
      <c r="J411" s="148" t="s">
        <v>223</v>
      </c>
      <c r="K411" s="148"/>
      <c r="L411" s="150"/>
      <c r="M411" s="151"/>
      <c r="P411" s="140"/>
    </row>
    <row r="412" spans="1:16" ht="17.25" customHeight="1">
      <c r="A412" s="304" t="s">
        <v>224</v>
      </c>
      <c r="B412" s="318"/>
      <c r="C412" s="319" t="s">
        <v>225</v>
      </c>
      <c r="D412" s="320" t="s">
        <v>226</v>
      </c>
      <c r="E412" s="319" t="s">
        <v>227</v>
      </c>
      <c r="F412" s="321" t="s">
        <v>567</v>
      </c>
      <c r="G412" s="321"/>
      <c r="H412" s="321"/>
      <c r="I412" s="322" t="s">
        <v>568</v>
      </c>
      <c r="J412" s="323" t="s">
        <v>569</v>
      </c>
      <c r="K412" s="324"/>
      <c r="L412" s="325" t="s">
        <v>570</v>
      </c>
      <c r="M412" s="326" t="s">
        <v>571</v>
      </c>
      <c r="P412" s="140"/>
    </row>
    <row r="413" spans="1:16" ht="17.25" customHeight="1">
      <c r="A413" s="327"/>
      <c r="B413" s="328"/>
      <c r="C413" s="329"/>
      <c r="D413" s="330"/>
      <c r="E413" s="329"/>
      <c r="F413" s="331" t="s">
        <v>211</v>
      </c>
      <c r="G413" s="332" t="s">
        <v>212</v>
      </c>
      <c r="H413" s="331" t="s">
        <v>213</v>
      </c>
      <c r="I413" s="333" t="s">
        <v>214</v>
      </c>
      <c r="J413" s="334"/>
      <c r="K413" s="335"/>
      <c r="L413" s="336"/>
      <c r="M413" s="158"/>
      <c r="P413" s="140"/>
    </row>
    <row r="414" spans="1:16" ht="17.25" customHeight="1">
      <c r="A414" s="159">
        <v>1</v>
      </c>
      <c r="B414" s="160" t="s">
        <v>878</v>
      </c>
      <c r="C414" s="161">
        <v>87492</v>
      </c>
      <c r="D414" s="161">
        <v>-572</v>
      </c>
      <c r="E414" s="337">
        <f>C414+D414</f>
        <v>86920</v>
      </c>
      <c r="F414" s="181"/>
      <c r="G414" s="181"/>
      <c r="H414" s="181"/>
      <c r="I414" s="338">
        <v>-572</v>
      </c>
      <c r="J414" s="163">
        <v>8</v>
      </c>
      <c r="K414" s="164" t="s">
        <v>575</v>
      </c>
      <c r="L414" s="165">
        <v>-14</v>
      </c>
      <c r="M414" s="166" t="s">
        <v>583</v>
      </c>
    </row>
    <row r="415" spans="1:16" ht="17.25" customHeight="1">
      <c r="A415" s="179"/>
      <c r="C415" s="181"/>
      <c r="D415" s="181"/>
      <c r="E415" s="181"/>
      <c r="F415" s="181"/>
      <c r="G415" s="181"/>
      <c r="H415" s="181"/>
      <c r="I415" s="181"/>
      <c r="J415" s="163">
        <v>10</v>
      </c>
      <c r="K415" s="164" t="s">
        <v>578</v>
      </c>
      <c r="L415" s="165">
        <v>-11</v>
      </c>
      <c r="M415" s="166" t="s">
        <v>879</v>
      </c>
    </row>
    <row r="416" spans="1:16" ht="17.25" customHeight="1">
      <c r="A416" s="179"/>
      <c r="C416" s="181"/>
      <c r="D416" s="181"/>
      <c r="E416" s="181"/>
      <c r="F416" s="181"/>
      <c r="G416" s="181"/>
      <c r="H416" s="181"/>
      <c r="I416" s="181"/>
      <c r="J416" s="163">
        <v>11</v>
      </c>
      <c r="K416" s="164" t="s">
        <v>589</v>
      </c>
      <c r="L416" s="165">
        <v>-263</v>
      </c>
      <c r="M416" s="166" t="s">
        <v>590</v>
      </c>
    </row>
    <row r="417" spans="1:16" ht="17.25" customHeight="1">
      <c r="A417" s="179"/>
      <c r="C417" s="181"/>
      <c r="D417" s="181"/>
      <c r="E417" s="181"/>
      <c r="F417" s="181"/>
      <c r="G417" s="181"/>
      <c r="H417" s="181"/>
      <c r="I417" s="181"/>
      <c r="J417" s="176">
        <v>12</v>
      </c>
      <c r="K417" s="160" t="s">
        <v>592</v>
      </c>
      <c r="L417" s="161">
        <v>-264</v>
      </c>
      <c r="M417" s="177" t="s">
        <v>880</v>
      </c>
    </row>
    <row r="418" spans="1:16" ht="17.25" customHeight="1">
      <c r="A418" s="179"/>
      <c r="C418" s="181"/>
      <c r="D418" s="181"/>
      <c r="E418" s="181"/>
      <c r="F418" s="181"/>
      <c r="G418" s="181"/>
      <c r="H418" s="181"/>
      <c r="I418" s="181"/>
      <c r="J418" s="178"/>
      <c r="K418" s="167"/>
      <c r="L418" s="178"/>
      <c r="M418" s="166" t="s">
        <v>881</v>
      </c>
    </row>
    <row r="419" spans="1:16" ht="17.25" customHeight="1">
      <c r="A419" s="179"/>
      <c r="C419" s="181"/>
      <c r="D419" s="181"/>
      <c r="E419" s="181"/>
      <c r="F419" s="181"/>
      <c r="G419" s="181"/>
      <c r="H419" s="181"/>
      <c r="I419" s="181"/>
      <c r="J419" s="176">
        <v>18</v>
      </c>
      <c r="K419" s="160" t="s">
        <v>584</v>
      </c>
      <c r="L419" s="161">
        <v>-20</v>
      </c>
      <c r="M419" s="177" t="s">
        <v>882</v>
      </c>
    </row>
    <row r="420" spans="1:16" ht="17.25" customHeight="1">
      <c r="A420" s="155"/>
      <c r="B420" s="167"/>
      <c r="C420" s="178"/>
      <c r="D420" s="178"/>
      <c r="E420" s="178"/>
      <c r="F420" s="178"/>
      <c r="G420" s="178"/>
      <c r="H420" s="178"/>
      <c r="I420" s="178"/>
      <c r="J420" s="178"/>
      <c r="K420" s="164" t="s">
        <v>586</v>
      </c>
      <c r="L420" s="178"/>
      <c r="M420" s="158"/>
    </row>
    <row r="421" spans="1:16" ht="17.25" customHeight="1">
      <c r="A421" s="302" t="s">
        <v>237</v>
      </c>
      <c r="B421" s="303"/>
      <c r="C421" s="171">
        <v>87492</v>
      </c>
      <c r="D421" s="171">
        <v>-572</v>
      </c>
      <c r="E421" s="339">
        <f>C421+D421</f>
        <v>86920</v>
      </c>
      <c r="F421" s="347"/>
      <c r="G421" s="347"/>
      <c r="H421" s="347"/>
      <c r="I421" s="342">
        <v>-572</v>
      </c>
      <c r="J421" s="173"/>
      <c r="K421" s="183"/>
      <c r="L421" s="339"/>
      <c r="M421" s="175"/>
      <c r="P421" s="140"/>
    </row>
    <row r="423" spans="1:16" ht="17.25" customHeight="1">
      <c r="A423" s="140" t="s">
        <v>883</v>
      </c>
      <c r="B423" s="142"/>
      <c r="C423" s="141"/>
      <c r="D423" s="141"/>
      <c r="E423" s="141"/>
      <c r="F423" s="141" t="s">
        <v>884</v>
      </c>
      <c r="G423" s="141"/>
      <c r="H423" s="141"/>
      <c r="I423" s="141"/>
      <c r="K423" s="141"/>
      <c r="L423" s="141"/>
      <c r="M423" s="144" t="s">
        <v>565</v>
      </c>
      <c r="P423" s="140"/>
    </row>
    <row r="424" spans="1:16" ht="17.25" customHeight="1">
      <c r="A424" s="313"/>
      <c r="B424" s="314"/>
      <c r="C424" s="315"/>
      <c r="D424" s="316"/>
      <c r="E424" s="315"/>
      <c r="F424" s="317" t="s">
        <v>566</v>
      </c>
      <c r="G424" s="285"/>
      <c r="H424" s="285"/>
      <c r="I424" s="286"/>
      <c r="J424" s="148" t="s">
        <v>223</v>
      </c>
      <c r="K424" s="148"/>
      <c r="L424" s="150"/>
      <c r="M424" s="151"/>
      <c r="P424" s="140"/>
    </row>
    <row r="425" spans="1:16" ht="17.25" customHeight="1">
      <c r="A425" s="304" t="s">
        <v>224</v>
      </c>
      <c r="B425" s="318"/>
      <c r="C425" s="319" t="s">
        <v>225</v>
      </c>
      <c r="D425" s="320" t="s">
        <v>226</v>
      </c>
      <c r="E425" s="319" t="s">
        <v>227</v>
      </c>
      <c r="F425" s="321" t="s">
        <v>567</v>
      </c>
      <c r="G425" s="321"/>
      <c r="H425" s="321"/>
      <c r="I425" s="322" t="s">
        <v>568</v>
      </c>
      <c r="J425" s="323" t="s">
        <v>569</v>
      </c>
      <c r="K425" s="324"/>
      <c r="L425" s="325" t="s">
        <v>570</v>
      </c>
      <c r="M425" s="326" t="s">
        <v>571</v>
      </c>
      <c r="P425" s="140"/>
    </row>
    <row r="426" spans="1:16" ht="17.25" customHeight="1">
      <c r="A426" s="327"/>
      <c r="B426" s="328"/>
      <c r="C426" s="329"/>
      <c r="D426" s="330"/>
      <c r="E426" s="329"/>
      <c r="F426" s="331" t="s">
        <v>211</v>
      </c>
      <c r="G426" s="332" t="s">
        <v>212</v>
      </c>
      <c r="H426" s="331" t="s">
        <v>213</v>
      </c>
      <c r="I426" s="333" t="s">
        <v>214</v>
      </c>
      <c r="J426" s="334"/>
      <c r="K426" s="335"/>
      <c r="L426" s="336"/>
      <c r="M426" s="158"/>
      <c r="P426" s="140"/>
    </row>
    <row r="427" spans="1:16" ht="17.25" customHeight="1">
      <c r="A427" s="159">
        <v>1</v>
      </c>
      <c r="B427" s="160" t="s">
        <v>885</v>
      </c>
      <c r="C427" s="161">
        <v>2303</v>
      </c>
      <c r="D427" s="161">
        <v>-11</v>
      </c>
      <c r="E427" s="337">
        <f>C427+D427</f>
        <v>2292</v>
      </c>
      <c r="F427" s="181"/>
      <c r="G427" s="181"/>
      <c r="H427" s="181"/>
      <c r="I427" s="338">
        <v>-11</v>
      </c>
      <c r="J427" s="176">
        <v>12</v>
      </c>
      <c r="K427" s="160" t="s">
        <v>592</v>
      </c>
      <c r="L427" s="161">
        <v>-11</v>
      </c>
      <c r="M427" s="177" t="s">
        <v>886</v>
      </c>
    </row>
    <row r="428" spans="1:16" ht="17.25" customHeight="1">
      <c r="A428" s="155"/>
      <c r="B428" s="164" t="s">
        <v>887</v>
      </c>
      <c r="C428" s="178"/>
      <c r="D428" s="178"/>
      <c r="E428" s="178"/>
      <c r="F428" s="178"/>
      <c r="G428" s="178"/>
      <c r="H428" s="178"/>
      <c r="I428" s="178"/>
      <c r="J428" s="178"/>
      <c r="K428" s="167"/>
      <c r="L428" s="178"/>
      <c r="M428" s="158"/>
    </row>
    <row r="429" spans="1:16" ht="17.25" customHeight="1">
      <c r="A429" s="159">
        <v>2</v>
      </c>
      <c r="B429" s="160" t="s">
        <v>885</v>
      </c>
      <c r="C429" s="161">
        <v>107827</v>
      </c>
      <c r="D429" s="161">
        <v>-819</v>
      </c>
      <c r="E429" s="337">
        <f>C429+D429</f>
        <v>107008</v>
      </c>
      <c r="F429" s="181"/>
      <c r="G429" s="181"/>
      <c r="H429" s="181"/>
      <c r="I429" s="338">
        <v>-819</v>
      </c>
      <c r="J429" s="176">
        <v>12</v>
      </c>
      <c r="K429" s="160" t="s">
        <v>592</v>
      </c>
      <c r="L429" s="161">
        <v>-819</v>
      </c>
      <c r="M429" s="177" t="s">
        <v>888</v>
      </c>
    </row>
    <row r="430" spans="1:16" ht="17.25" customHeight="1">
      <c r="A430" s="155"/>
      <c r="B430" s="164" t="s">
        <v>889</v>
      </c>
      <c r="C430" s="178"/>
      <c r="D430" s="178"/>
      <c r="E430" s="178"/>
      <c r="F430" s="178"/>
      <c r="G430" s="178"/>
      <c r="H430" s="178"/>
      <c r="I430" s="178"/>
      <c r="J430" s="178"/>
      <c r="K430" s="167"/>
      <c r="L430" s="178"/>
      <c r="M430" s="158"/>
    </row>
    <row r="431" spans="1:16" ht="17.25" customHeight="1">
      <c r="A431" s="159">
        <v>3</v>
      </c>
      <c r="B431" s="160" t="s">
        <v>885</v>
      </c>
      <c r="C431" s="161">
        <v>147008</v>
      </c>
      <c r="D431" s="161">
        <v>81374</v>
      </c>
      <c r="E431" s="337">
        <f>C431+D431</f>
        <v>228382</v>
      </c>
      <c r="F431" s="345">
        <v>50667</v>
      </c>
      <c r="G431" s="345">
        <v>36700</v>
      </c>
      <c r="H431" s="345">
        <v>0</v>
      </c>
      <c r="I431" s="338">
        <v>-5993</v>
      </c>
      <c r="J431" s="163">
        <v>10</v>
      </c>
      <c r="K431" s="164" t="s">
        <v>578</v>
      </c>
      <c r="L431" s="165">
        <v>-108</v>
      </c>
      <c r="M431" s="166" t="s">
        <v>879</v>
      </c>
    </row>
    <row r="432" spans="1:16" ht="17.25" customHeight="1">
      <c r="A432" s="179"/>
      <c r="B432" s="160" t="s">
        <v>890</v>
      </c>
      <c r="C432" s="181"/>
      <c r="D432" s="181"/>
      <c r="E432" s="181"/>
      <c r="F432" s="181"/>
      <c r="G432" s="181"/>
      <c r="H432" s="181"/>
      <c r="I432" s="181"/>
      <c r="J432" s="163">
        <v>12</v>
      </c>
      <c r="K432" s="164" t="s">
        <v>592</v>
      </c>
      <c r="L432" s="165">
        <v>-2600</v>
      </c>
      <c r="M432" s="166" t="s">
        <v>891</v>
      </c>
    </row>
    <row r="433" spans="1:16" ht="17.25" customHeight="1">
      <c r="A433" s="179"/>
      <c r="B433" s="160" t="s">
        <v>623</v>
      </c>
      <c r="C433" s="181"/>
      <c r="D433" s="181"/>
      <c r="E433" s="181"/>
      <c r="F433" s="181"/>
      <c r="G433" s="181"/>
      <c r="H433" s="181"/>
      <c r="I433" s="181"/>
      <c r="J433" s="176">
        <v>14</v>
      </c>
      <c r="K433" s="160" t="s">
        <v>607</v>
      </c>
      <c r="L433" s="161">
        <v>90000</v>
      </c>
      <c r="M433" s="177" t="s">
        <v>892</v>
      </c>
    </row>
    <row r="434" spans="1:16" ht="17.25" customHeight="1">
      <c r="A434" s="179"/>
      <c r="C434" s="181"/>
      <c r="D434" s="181"/>
      <c r="E434" s="181"/>
      <c r="F434" s="181"/>
      <c r="G434" s="181"/>
      <c r="H434" s="181"/>
      <c r="I434" s="181"/>
      <c r="J434" s="178"/>
      <c r="K434" s="167"/>
      <c r="L434" s="178"/>
      <c r="M434" s="166" t="s">
        <v>893</v>
      </c>
    </row>
    <row r="435" spans="1:16" ht="17.25" customHeight="1">
      <c r="A435" s="179"/>
      <c r="C435" s="181"/>
      <c r="D435" s="181"/>
      <c r="E435" s="181"/>
      <c r="F435" s="181"/>
      <c r="G435" s="181"/>
      <c r="H435" s="181"/>
      <c r="I435" s="181"/>
      <c r="J435" s="176">
        <v>16</v>
      </c>
      <c r="K435" s="160" t="s">
        <v>894</v>
      </c>
      <c r="L435" s="161">
        <v>-500</v>
      </c>
      <c r="M435" s="177" t="s">
        <v>895</v>
      </c>
    </row>
    <row r="436" spans="1:16" ht="17.25" customHeight="1">
      <c r="A436" s="179"/>
      <c r="C436" s="181"/>
      <c r="D436" s="181"/>
      <c r="E436" s="181"/>
      <c r="F436" s="181"/>
      <c r="G436" s="181"/>
      <c r="H436" s="181"/>
      <c r="I436" s="181"/>
      <c r="J436" s="178"/>
      <c r="K436" s="164" t="s">
        <v>896</v>
      </c>
      <c r="L436" s="178"/>
      <c r="M436" s="158"/>
    </row>
    <row r="437" spans="1:16" ht="17.25" customHeight="1">
      <c r="A437" s="179"/>
      <c r="C437" s="181"/>
      <c r="D437" s="181"/>
      <c r="E437" s="181"/>
      <c r="F437" s="181"/>
      <c r="G437" s="181"/>
      <c r="H437" s="181"/>
      <c r="I437" s="181"/>
      <c r="J437" s="176">
        <v>18</v>
      </c>
      <c r="K437" s="160" t="s">
        <v>584</v>
      </c>
      <c r="L437" s="161">
        <v>-4468</v>
      </c>
      <c r="M437" s="177" t="s">
        <v>897</v>
      </c>
    </row>
    <row r="438" spans="1:16" ht="17.25" customHeight="1">
      <c r="A438" s="179"/>
      <c r="C438" s="181"/>
      <c r="D438" s="181"/>
      <c r="E438" s="181"/>
      <c r="F438" s="181"/>
      <c r="G438" s="181"/>
      <c r="H438" s="181"/>
      <c r="I438" s="181"/>
      <c r="J438" s="178"/>
      <c r="K438" s="164" t="s">
        <v>586</v>
      </c>
      <c r="L438" s="178"/>
      <c r="M438" s="158"/>
    </row>
    <row r="439" spans="1:16" ht="17.25" customHeight="1">
      <c r="A439" s="179"/>
      <c r="C439" s="181"/>
      <c r="D439" s="181"/>
      <c r="E439" s="181"/>
      <c r="F439" s="181"/>
      <c r="G439" s="181"/>
      <c r="H439" s="181"/>
      <c r="I439" s="181"/>
      <c r="J439" s="176">
        <v>21</v>
      </c>
      <c r="K439" s="160" t="s">
        <v>898</v>
      </c>
      <c r="L439" s="161">
        <v>-950</v>
      </c>
      <c r="M439" s="177" t="s">
        <v>899</v>
      </c>
    </row>
    <row r="440" spans="1:16" ht="17.25" customHeight="1">
      <c r="A440" s="182"/>
      <c r="B440" s="183"/>
      <c r="C440" s="173"/>
      <c r="D440" s="173"/>
      <c r="E440" s="173"/>
      <c r="F440" s="173"/>
      <c r="G440" s="173"/>
      <c r="H440" s="173"/>
      <c r="I440" s="173"/>
      <c r="J440" s="173"/>
      <c r="K440" s="185" t="s">
        <v>900</v>
      </c>
      <c r="L440" s="173"/>
      <c r="M440" s="175"/>
    </row>
    <row r="444" spans="1:16" ht="17.25" customHeight="1">
      <c r="A444" s="183"/>
      <c r="B444" s="183"/>
      <c r="C444" s="183"/>
      <c r="D444" s="183"/>
      <c r="E444" s="183"/>
      <c r="F444" s="183"/>
      <c r="G444" s="183"/>
      <c r="H444" s="183"/>
      <c r="I444" s="183"/>
      <c r="J444" s="183"/>
      <c r="K444" s="183"/>
      <c r="L444" s="183"/>
      <c r="M444" s="183"/>
    </row>
    <row r="445" spans="1:16" ht="17.25" customHeight="1">
      <c r="A445" s="159">
        <v>4</v>
      </c>
      <c r="B445" s="160" t="s">
        <v>901</v>
      </c>
      <c r="C445" s="161">
        <v>227355</v>
      </c>
      <c r="D445" s="161">
        <v>-16670</v>
      </c>
      <c r="E445" s="337">
        <f>C445+D445</f>
        <v>210685</v>
      </c>
      <c r="F445" s="345">
        <v>12602</v>
      </c>
      <c r="G445" s="345">
        <v>0</v>
      </c>
      <c r="H445" s="345">
        <v>0</v>
      </c>
      <c r="I445" s="338">
        <v>-29272</v>
      </c>
      <c r="J445" s="163">
        <v>17</v>
      </c>
      <c r="K445" s="164" t="s">
        <v>641</v>
      </c>
      <c r="L445" s="165">
        <v>-16070</v>
      </c>
      <c r="M445" s="166" t="s">
        <v>902</v>
      </c>
    </row>
    <row r="446" spans="1:16" ht="17.25" customHeight="1">
      <c r="A446" s="179"/>
      <c r="C446" s="181"/>
      <c r="D446" s="181"/>
      <c r="E446" s="181"/>
      <c r="F446" s="181"/>
      <c r="G446" s="181"/>
      <c r="H446" s="181"/>
      <c r="I446" s="181"/>
      <c r="J446" s="176">
        <v>18</v>
      </c>
      <c r="K446" s="160" t="s">
        <v>584</v>
      </c>
      <c r="L446" s="161">
        <v>-600</v>
      </c>
      <c r="M446" s="177" t="s">
        <v>903</v>
      </c>
    </row>
    <row r="447" spans="1:16" ht="17.25" customHeight="1">
      <c r="A447" s="155"/>
      <c r="B447" s="167"/>
      <c r="C447" s="178"/>
      <c r="D447" s="178"/>
      <c r="E447" s="178"/>
      <c r="F447" s="178"/>
      <c r="G447" s="178"/>
      <c r="H447" s="178"/>
      <c r="I447" s="178"/>
      <c r="J447" s="178"/>
      <c r="K447" s="164" t="s">
        <v>586</v>
      </c>
      <c r="L447" s="178"/>
      <c r="M447" s="158"/>
    </row>
    <row r="448" spans="1:16" ht="17.25" customHeight="1">
      <c r="A448" s="302" t="s">
        <v>237</v>
      </c>
      <c r="B448" s="303"/>
      <c r="C448" s="171">
        <v>484493</v>
      </c>
      <c r="D448" s="171">
        <v>63874</v>
      </c>
      <c r="E448" s="339">
        <f>C448+D448</f>
        <v>548367</v>
      </c>
      <c r="F448" s="347">
        <v>63269</v>
      </c>
      <c r="G448" s="347">
        <v>36700</v>
      </c>
      <c r="H448" s="347">
        <v>0</v>
      </c>
      <c r="I448" s="342">
        <v>-36095</v>
      </c>
      <c r="J448" s="173"/>
      <c r="K448" s="183"/>
      <c r="L448" s="339"/>
      <c r="M448" s="175"/>
      <c r="P448" s="140"/>
    </row>
    <row r="450" spans="1:16" ht="17.25" customHeight="1">
      <c r="A450" s="140" t="s">
        <v>883</v>
      </c>
      <c r="B450" s="142"/>
      <c r="C450" s="141"/>
      <c r="D450" s="141"/>
      <c r="E450" s="141"/>
      <c r="F450" s="141" t="s">
        <v>904</v>
      </c>
      <c r="G450" s="141"/>
      <c r="H450" s="141"/>
      <c r="I450" s="141"/>
      <c r="K450" s="141"/>
      <c r="L450" s="141"/>
      <c r="M450" s="144" t="s">
        <v>565</v>
      </c>
      <c r="P450" s="140"/>
    </row>
    <row r="451" spans="1:16" ht="17.25" customHeight="1">
      <c r="A451" s="313"/>
      <c r="B451" s="314"/>
      <c r="C451" s="315"/>
      <c r="D451" s="316"/>
      <c r="E451" s="315"/>
      <c r="F451" s="317" t="s">
        <v>566</v>
      </c>
      <c r="G451" s="285"/>
      <c r="H451" s="285"/>
      <c r="I451" s="286"/>
      <c r="J451" s="148" t="s">
        <v>223</v>
      </c>
      <c r="K451" s="148"/>
      <c r="L451" s="150"/>
      <c r="M451" s="151"/>
      <c r="P451" s="140"/>
    </row>
    <row r="452" spans="1:16" ht="17.25" customHeight="1">
      <c r="A452" s="304" t="s">
        <v>224</v>
      </c>
      <c r="B452" s="318"/>
      <c r="C452" s="319" t="s">
        <v>225</v>
      </c>
      <c r="D452" s="320" t="s">
        <v>226</v>
      </c>
      <c r="E452" s="319" t="s">
        <v>227</v>
      </c>
      <c r="F452" s="321" t="s">
        <v>567</v>
      </c>
      <c r="G452" s="321"/>
      <c r="H452" s="321"/>
      <c r="I452" s="322" t="s">
        <v>568</v>
      </c>
      <c r="J452" s="323" t="s">
        <v>569</v>
      </c>
      <c r="K452" s="324"/>
      <c r="L452" s="325" t="s">
        <v>570</v>
      </c>
      <c r="M452" s="326" t="s">
        <v>571</v>
      </c>
      <c r="P452" s="140"/>
    </row>
    <row r="453" spans="1:16" ht="17.25" customHeight="1">
      <c r="A453" s="327"/>
      <c r="B453" s="328"/>
      <c r="C453" s="329"/>
      <c r="D453" s="330"/>
      <c r="E453" s="329"/>
      <c r="F453" s="331" t="s">
        <v>211</v>
      </c>
      <c r="G453" s="332" t="s">
        <v>212</v>
      </c>
      <c r="H453" s="331" t="s">
        <v>213</v>
      </c>
      <c r="I453" s="333" t="s">
        <v>214</v>
      </c>
      <c r="J453" s="334"/>
      <c r="K453" s="335"/>
      <c r="L453" s="336"/>
      <c r="M453" s="158"/>
      <c r="P453" s="140"/>
    </row>
    <row r="454" spans="1:16" ht="17.25" customHeight="1">
      <c r="A454" s="159">
        <v>1</v>
      </c>
      <c r="B454" s="160" t="s">
        <v>905</v>
      </c>
      <c r="C454" s="161">
        <v>15130</v>
      </c>
      <c r="D454" s="161">
        <v>-3738</v>
      </c>
      <c r="E454" s="337">
        <f>C454+D454</f>
        <v>11392</v>
      </c>
      <c r="F454" s="345">
        <v>-75</v>
      </c>
      <c r="G454" s="345">
        <v>3300</v>
      </c>
      <c r="H454" s="345">
        <v>32</v>
      </c>
      <c r="I454" s="338">
        <v>-6995</v>
      </c>
      <c r="J454" s="163">
        <v>8</v>
      </c>
      <c r="K454" s="164" t="s">
        <v>575</v>
      </c>
      <c r="L454" s="165">
        <v>-20</v>
      </c>
      <c r="M454" s="166" t="s">
        <v>583</v>
      </c>
    </row>
    <row r="455" spans="1:16" ht="17.25" customHeight="1">
      <c r="A455" s="179"/>
      <c r="C455" s="181"/>
      <c r="D455" s="181"/>
      <c r="E455" s="181"/>
      <c r="F455" s="181"/>
      <c r="G455" s="181"/>
      <c r="H455" s="181"/>
      <c r="I455" s="181"/>
      <c r="J455" s="176">
        <v>18</v>
      </c>
      <c r="K455" s="160" t="s">
        <v>584</v>
      </c>
      <c r="L455" s="161">
        <v>-3750</v>
      </c>
      <c r="M455" s="177" t="s">
        <v>906</v>
      </c>
    </row>
    <row r="456" spans="1:16" ht="17.25" customHeight="1">
      <c r="A456" s="179"/>
      <c r="C456" s="181"/>
      <c r="D456" s="181"/>
      <c r="E456" s="181"/>
      <c r="F456" s="181"/>
      <c r="G456" s="181"/>
      <c r="H456" s="181"/>
      <c r="I456" s="181"/>
      <c r="J456" s="178"/>
      <c r="K456" s="164" t="s">
        <v>586</v>
      </c>
      <c r="L456" s="178"/>
      <c r="M456" s="166" t="s">
        <v>907</v>
      </c>
    </row>
    <row r="457" spans="1:16" ht="17.25" customHeight="1">
      <c r="A457" s="155"/>
      <c r="B457" s="167"/>
      <c r="C457" s="178"/>
      <c r="D457" s="178"/>
      <c r="E457" s="178"/>
      <c r="F457" s="178"/>
      <c r="G457" s="178"/>
      <c r="H457" s="178"/>
      <c r="I457" s="178"/>
      <c r="J457" s="163">
        <v>24</v>
      </c>
      <c r="K457" s="164" t="s">
        <v>615</v>
      </c>
      <c r="L457" s="165">
        <v>32</v>
      </c>
      <c r="M457" s="166" t="s">
        <v>908</v>
      </c>
    </row>
    <row r="458" spans="1:16" ht="17.25" customHeight="1">
      <c r="A458" s="159">
        <v>2</v>
      </c>
      <c r="B458" s="160" t="s">
        <v>909</v>
      </c>
      <c r="C458" s="161">
        <v>11680</v>
      </c>
      <c r="D458" s="161">
        <v>-1099</v>
      </c>
      <c r="E458" s="337">
        <f>C458+D458</f>
        <v>10581</v>
      </c>
      <c r="F458" s="181"/>
      <c r="G458" s="181"/>
      <c r="H458" s="181"/>
      <c r="I458" s="338">
        <v>-1099</v>
      </c>
      <c r="J458" s="163">
        <v>8</v>
      </c>
      <c r="K458" s="164" t="s">
        <v>575</v>
      </c>
      <c r="L458" s="165">
        <v>-64</v>
      </c>
      <c r="M458" s="166" t="s">
        <v>583</v>
      </c>
    </row>
    <row r="459" spans="1:16" ht="17.25" customHeight="1">
      <c r="A459" s="179"/>
      <c r="C459" s="181"/>
      <c r="D459" s="181"/>
      <c r="E459" s="181"/>
      <c r="F459" s="181"/>
      <c r="G459" s="181"/>
      <c r="H459" s="181"/>
      <c r="I459" s="181"/>
      <c r="J459" s="163">
        <v>12</v>
      </c>
      <c r="K459" s="164" t="s">
        <v>592</v>
      </c>
      <c r="L459" s="165">
        <v>-600</v>
      </c>
      <c r="M459" s="166" t="s">
        <v>910</v>
      </c>
    </row>
    <row r="460" spans="1:16" ht="17.25" customHeight="1">
      <c r="A460" s="179"/>
      <c r="C460" s="181"/>
      <c r="D460" s="181"/>
      <c r="E460" s="181"/>
      <c r="F460" s="181"/>
      <c r="G460" s="181"/>
      <c r="H460" s="181"/>
      <c r="I460" s="181"/>
      <c r="J460" s="176">
        <v>18</v>
      </c>
      <c r="K460" s="160" t="s">
        <v>584</v>
      </c>
      <c r="L460" s="161">
        <v>-435</v>
      </c>
      <c r="M460" s="177" t="s">
        <v>911</v>
      </c>
    </row>
    <row r="461" spans="1:16" ht="17.25" customHeight="1">
      <c r="A461" s="155"/>
      <c r="B461" s="167"/>
      <c r="C461" s="178"/>
      <c r="D461" s="178"/>
      <c r="E461" s="178"/>
      <c r="F461" s="178"/>
      <c r="G461" s="178"/>
      <c r="H461" s="178"/>
      <c r="I461" s="178"/>
      <c r="J461" s="178"/>
      <c r="K461" s="164" t="s">
        <v>586</v>
      </c>
      <c r="L461" s="178"/>
      <c r="M461" s="166" t="s">
        <v>912</v>
      </c>
    </row>
    <row r="462" spans="1:16" ht="17.25" customHeight="1">
      <c r="A462" s="302" t="s">
        <v>237</v>
      </c>
      <c r="B462" s="303"/>
      <c r="C462" s="171">
        <v>26810</v>
      </c>
      <c r="D462" s="171">
        <v>-4837</v>
      </c>
      <c r="E462" s="339">
        <f>C462+D462</f>
        <v>21973</v>
      </c>
      <c r="F462" s="347">
        <v>-75</v>
      </c>
      <c r="G462" s="347">
        <v>3300</v>
      </c>
      <c r="H462" s="347">
        <v>32</v>
      </c>
      <c r="I462" s="342">
        <v>-8094</v>
      </c>
      <c r="J462" s="173"/>
      <c r="K462" s="183"/>
      <c r="L462" s="339"/>
      <c r="M462" s="175"/>
      <c r="P462" s="140"/>
    </row>
    <row r="464" spans="1:16" ht="17.25" customHeight="1">
      <c r="A464" s="140" t="s">
        <v>883</v>
      </c>
      <c r="B464" s="142"/>
      <c r="C464" s="141"/>
      <c r="D464" s="141"/>
      <c r="E464" s="141"/>
      <c r="F464" s="141" t="s">
        <v>913</v>
      </c>
      <c r="G464" s="141"/>
      <c r="H464" s="141"/>
      <c r="I464" s="141"/>
      <c r="K464" s="141"/>
      <c r="L464" s="141"/>
      <c r="M464" s="144" t="s">
        <v>565</v>
      </c>
      <c r="P464" s="140"/>
    </row>
    <row r="465" spans="1:16" ht="17.25" customHeight="1">
      <c r="A465" s="313"/>
      <c r="B465" s="314"/>
      <c r="C465" s="315"/>
      <c r="D465" s="316"/>
      <c r="E465" s="315"/>
      <c r="F465" s="317" t="s">
        <v>566</v>
      </c>
      <c r="G465" s="285"/>
      <c r="H465" s="285"/>
      <c r="I465" s="286"/>
      <c r="J465" s="148" t="s">
        <v>223</v>
      </c>
      <c r="K465" s="148"/>
      <c r="L465" s="150"/>
      <c r="M465" s="151"/>
      <c r="P465" s="140"/>
    </row>
    <row r="466" spans="1:16" ht="17.25" customHeight="1">
      <c r="A466" s="304" t="s">
        <v>224</v>
      </c>
      <c r="B466" s="318"/>
      <c r="C466" s="319" t="s">
        <v>225</v>
      </c>
      <c r="D466" s="320" t="s">
        <v>226</v>
      </c>
      <c r="E466" s="319" t="s">
        <v>227</v>
      </c>
      <c r="F466" s="321" t="s">
        <v>567</v>
      </c>
      <c r="G466" s="321"/>
      <c r="H466" s="321"/>
      <c r="I466" s="322" t="s">
        <v>568</v>
      </c>
      <c r="J466" s="323" t="s">
        <v>569</v>
      </c>
      <c r="K466" s="324"/>
      <c r="L466" s="325" t="s">
        <v>570</v>
      </c>
      <c r="M466" s="326" t="s">
        <v>571</v>
      </c>
      <c r="P466" s="140"/>
    </row>
    <row r="467" spans="1:16" ht="17.25" customHeight="1">
      <c r="A467" s="327"/>
      <c r="B467" s="328"/>
      <c r="C467" s="329"/>
      <c r="D467" s="330"/>
      <c r="E467" s="329"/>
      <c r="F467" s="331" t="s">
        <v>211</v>
      </c>
      <c r="G467" s="332" t="s">
        <v>212</v>
      </c>
      <c r="H467" s="331" t="s">
        <v>213</v>
      </c>
      <c r="I467" s="333" t="s">
        <v>214</v>
      </c>
      <c r="J467" s="334"/>
      <c r="K467" s="335"/>
      <c r="L467" s="336"/>
      <c r="M467" s="158"/>
      <c r="P467" s="140"/>
    </row>
    <row r="468" spans="1:16" ht="17.25" customHeight="1">
      <c r="A468" s="159">
        <v>1</v>
      </c>
      <c r="B468" s="160" t="s">
        <v>914</v>
      </c>
      <c r="C468" s="161">
        <v>63621</v>
      </c>
      <c r="D468" s="161">
        <v>-3065</v>
      </c>
      <c r="E468" s="337">
        <f>C468+D468</f>
        <v>60556</v>
      </c>
      <c r="F468" s="345">
        <v>-6981</v>
      </c>
      <c r="G468" s="345">
        <v>0</v>
      </c>
      <c r="H468" s="345">
        <v>0</v>
      </c>
      <c r="I468" s="338">
        <v>3916</v>
      </c>
      <c r="J468" s="176">
        <v>18</v>
      </c>
      <c r="K468" s="160" t="s">
        <v>584</v>
      </c>
      <c r="L468" s="161">
        <v>-3065</v>
      </c>
      <c r="M468" s="177" t="s">
        <v>915</v>
      </c>
    </row>
    <row r="469" spans="1:16" ht="17.25" customHeight="1">
      <c r="A469" s="179"/>
      <c r="B469" s="160" t="s">
        <v>679</v>
      </c>
      <c r="C469" s="181"/>
      <c r="D469" s="181"/>
      <c r="E469" s="181"/>
      <c r="F469" s="181"/>
      <c r="G469" s="181"/>
      <c r="H469" s="181"/>
      <c r="I469" s="181"/>
      <c r="J469" s="181"/>
      <c r="K469" s="160" t="s">
        <v>586</v>
      </c>
      <c r="L469" s="181"/>
      <c r="M469" s="177" t="s">
        <v>916</v>
      </c>
    </row>
    <row r="470" spans="1:16" ht="17.25" customHeight="1">
      <c r="A470" s="179"/>
      <c r="C470" s="181"/>
      <c r="D470" s="181"/>
      <c r="E470" s="181"/>
      <c r="F470" s="181"/>
      <c r="G470" s="181"/>
      <c r="H470" s="181"/>
      <c r="I470" s="181"/>
      <c r="J470" s="181"/>
      <c r="L470" s="181"/>
      <c r="M470" s="177" t="s">
        <v>917</v>
      </c>
    </row>
    <row r="471" spans="1:16" ht="17.25" customHeight="1">
      <c r="A471" s="155"/>
      <c r="B471" s="167"/>
      <c r="C471" s="178"/>
      <c r="D471" s="178"/>
      <c r="E471" s="178"/>
      <c r="F471" s="178"/>
      <c r="G471" s="178"/>
      <c r="H471" s="178"/>
      <c r="I471" s="178"/>
      <c r="J471" s="178"/>
      <c r="K471" s="167"/>
      <c r="L471" s="178"/>
      <c r="M471" s="166" t="s">
        <v>918</v>
      </c>
    </row>
    <row r="472" spans="1:16" ht="17.25" customHeight="1">
      <c r="A472" s="302" t="s">
        <v>237</v>
      </c>
      <c r="B472" s="303"/>
      <c r="C472" s="171">
        <v>80722</v>
      </c>
      <c r="D472" s="171">
        <v>-3065</v>
      </c>
      <c r="E472" s="339">
        <f>C472+D472</f>
        <v>77657</v>
      </c>
      <c r="F472" s="347">
        <v>-6981</v>
      </c>
      <c r="G472" s="347">
        <v>0</v>
      </c>
      <c r="H472" s="347">
        <v>0</v>
      </c>
      <c r="I472" s="342">
        <v>3916</v>
      </c>
      <c r="J472" s="173"/>
      <c r="K472" s="183"/>
      <c r="L472" s="339"/>
      <c r="M472" s="175"/>
      <c r="P472" s="140"/>
    </row>
    <row r="476" spans="1:16" ht="17.25" customHeight="1">
      <c r="A476" s="188" t="s">
        <v>919</v>
      </c>
      <c r="B476" s="188"/>
      <c r="C476" s="188"/>
      <c r="D476" s="188"/>
      <c r="E476" s="188"/>
      <c r="F476" s="188"/>
      <c r="G476" s="188"/>
      <c r="H476" s="188"/>
      <c r="I476" s="188"/>
      <c r="J476" s="188"/>
      <c r="K476" s="188"/>
      <c r="L476" s="188"/>
      <c r="M476" s="188"/>
      <c r="P476" s="140"/>
    </row>
    <row r="477" spans="1:16" ht="17.25" customHeight="1">
      <c r="A477" s="188" t="s">
        <v>920</v>
      </c>
      <c r="B477" s="188"/>
      <c r="C477" s="188"/>
      <c r="D477" s="188"/>
      <c r="E477" s="188"/>
      <c r="F477" s="188"/>
      <c r="G477" s="188"/>
      <c r="H477" s="188"/>
      <c r="I477" s="188"/>
      <c r="J477" s="188"/>
      <c r="K477" s="188"/>
      <c r="L477" s="188"/>
      <c r="M477" s="188"/>
      <c r="P477" s="140"/>
    </row>
    <row r="478" spans="1:16" ht="17.25" customHeight="1">
      <c r="A478" s="140" t="s">
        <v>876</v>
      </c>
      <c r="F478" s="140" t="s">
        <v>921</v>
      </c>
      <c r="M478" s="144" t="s">
        <v>565</v>
      </c>
    </row>
    <row r="479" spans="1:16" ht="17.25" customHeight="1">
      <c r="A479" s="313"/>
      <c r="B479" s="314"/>
      <c r="C479" s="315"/>
      <c r="D479" s="316"/>
      <c r="E479" s="315"/>
      <c r="F479" s="317" t="s">
        <v>566</v>
      </c>
      <c r="G479" s="285"/>
      <c r="H479" s="285"/>
      <c r="I479" s="286"/>
      <c r="J479" s="148" t="s">
        <v>223</v>
      </c>
      <c r="K479" s="148"/>
      <c r="L479" s="150"/>
      <c r="M479" s="151"/>
      <c r="P479" s="140"/>
    </row>
    <row r="480" spans="1:16" ht="17.25" customHeight="1">
      <c r="A480" s="304" t="s">
        <v>224</v>
      </c>
      <c r="B480" s="318"/>
      <c r="C480" s="319" t="s">
        <v>225</v>
      </c>
      <c r="D480" s="320" t="s">
        <v>226</v>
      </c>
      <c r="E480" s="319" t="s">
        <v>227</v>
      </c>
      <c r="F480" s="321" t="s">
        <v>567</v>
      </c>
      <c r="G480" s="321"/>
      <c r="H480" s="321"/>
      <c r="I480" s="322" t="s">
        <v>568</v>
      </c>
      <c r="J480" s="323" t="s">
        <v>569</v>
      </c>
      <c r="K480" s="324"/>
      <c r="L480" s="325" t="s">
        <v>570</v>
      </c>
      <c r="M480" s="326" t="s">
        <v>571</v>
      </c>
      <c r="P480" s="140"/>
    </row>
    <row r="481" spans="1:16" ht="17.25" customHeight="1">
      <c r="A481" s="327"/>
      <c r="B481" s="328"/>
      <c r="C481" s="329"/>
      <c r="D481" s="330"/>
      <c r="E481" s="329"/>
      <c r="F481" s="331" t="s">
        <v>211</v>
      </c>
      <c r="G481" s="332" t="s">
        <v>212</v>
      </c>
      <c r="H481" s="331" t="s">
        <v>213</v>
      </c>
      <c r="I481" s="333" t="s">
        <v>214</v>
      </c>
      <c r="J481" s="334"/>
      <c r="K481" s="335"/>
      <c r="L481" s="336"/>
      <c r="M481" s="158"/>
      <c r="P481" s="140"/>
    </row>
    <row r="482" spans="1:16" ht="17.25" customHeight="1">
      <c r="A482" s="159">
        <v>1</v>
      </c>
      <c r="B482" s="160" t="s">
        <v>922</v>
      </c>
      <c r="C482" s="161">
        <v>185885</v>
      </c>
      <c r="D482" s="161">
        <v>4697</v>
      </c>
      <c r="E482" s="337">
        <f>C482+D482</f>
        <v>190582</v>
      </c>
      <c r="F482" s="181"/>
      <c r="G482" s="181"/>
      <c r="H482" s="181"/>
      <c r="I482" s="338">
        <v>4697</v>
      </c>
      <c r="J482" s="176">
        <v>18</v>
      </c>
      <c r="K482" s="160" t="s">
        <v>584</v>
      </c>
      <c r="L482" s="161">
        <v>4697</v>
      </c>
      <c r="M482" s="177" t="s">
        <v>923</v>
      </c>
    </row>
    <row r="483" spans="1:16" ht="17.25" customHeight="1">
      <c r="A483" s="179"/>
      <c r="B483" s="160" t="s">
        <v>623</v>
      </c>
      <c r="C483" s="181"/>
      <c r="D483" s="181"/>
      <c r="E483" s="181"/>
      <c r="F483" s="181"/>
      <c r="G483" s="181"/>
      <c r="H483" s="181"/>
      <c r="I483" s="181"/>
      <c r="J483" s="181"/>
      <c r="K483" s="160" t="s">
        <v>586</v>
      </c>
      <c r="L483" s="181"/>
      <c r="M483" s="177" t="s">
        <v>924</v>
      </c>
    </row>
    <row r="484" spans="1:16" ht="17.25" customHeight="1">
      <c r="A484" s="179"/>
      <c r="C484" s="181"/>
      <c r="D484" s="181"/>
      <c r="E484" s="181"/>
      <c r="F484" s="181"/>
      <c r="G484" s="181"/>
      <c r="H484" s="181"/>
      <c r="I484" s="181"/>
      <c r="J484" s="181"/>
      <c r="L484" s="181"/>
      <c r="M484" s="177" t="s">
        <v>925</v>
      </c>
    </row>
    <row r="485" spans="1:16" ht="17.25" customHeight="1">
      <c r="A485" s="155"/>
      <c r="B485" s="167"/>
      <c r="C485" s="178"/>
      <c r="D485" s="178"/>
      <c r="E485" s="178"/>
      <c r="F485" s="178"/>
      <c r="G485" s="178"/>
      <c r="H485" s="178"/>
      <c r="I485" s="178"/>
      <c r="J485" s="178"/>
      <c r="K485" s="167"/>
      <c r="L485" s="178"/>
      <c r="M485" s="166" t="s">
        <v>926</v>
      </c>
    </row>
    <row r="486" spans="1:16" ht="17.25" customHeight="1">
      <c r="A486" s="302" t="s">
        <v>237</v>
      </c>
      <c r="B486" s="303"/>
      <c r="C486" s="171">
        <v>185885</v>
      </c>
      <c r="D486" s="171">
        <v>4697</v>
      </c>
      <c r="E486" s="339">
        <f>C486+D486</f>
        <v>190582</v>
      </c>
      <c r="F486" s="347"/>
      <c r="G486" s="347"/>
      <c r="H486" s="347"/>
      <c r="I486" s="342">
        <v>4697</v>
      </c>
      <c r="J486" s="173"/>
      <c r="K486" s="183"/>
      <c r="L486" s="339"/>
      <c r="M486" s="175"/>
      <c r="P486" s="140"/>
    </row>
    <row r="488" spans="1:16" ht="17.25" customHeight="1">
      <c r="A488" s="140" t="s">
        <v>883</v>
      </c>
      <c r="B488" s="142"/>
      <c r="C488" s="141"/>
      <c r="D488" s="141"/>
      <c r="E488" s="141"/>
      <c r="F488" s="141" t="s">
        <v>927</v>
      </c>
      <c r="G488" s="141"/>
      <c r="H488" s="141"/>
      <c r="I488" s="141"/>
      <c r="K488" s="141"/>
      <c r="L488" s="141"/>
      <c r="M488" s="144" t="s">
        <v>565</v>
      </c>
      <c r="P488" s="140"/>
    </row>
    <row r="489" spans="1:16" ht="17.25" customHeight="1">
      <c r="A489" s="313"/>
      <c r="B489" s="314"/>
      <c r="C489" s="315"/>
      <c r="D489" s="316"/>
      <c r="E489" s="315"/>
      <c r="F489" s="317" t="s">
        <v>566</v>
      </c>
      <c r="G489" s="285"/>
      <c r="H489" s="285"/>
      <c r="I489" s="286"/>
      <c r="J489" s="148" t="s">
        <v>223</v>
      </c>
      <c r="K489" s="148"/>
      <c r="L489" s="150"/>
      <c r="M489" s="151"/>
      <c r="P489" s="140"/>
    </row>
    <row r="490" spans="1:16" ht="17.25" customHeight="1">
      <c r="A490" s="304" t="s">
        <v>224</v>
      </c>
      <c r="B490" s="318"/>
      <c r="C490" s="319" t="s">
        <v>225</v>
      </c>
      <c r="D490" s="320" t="s">
        <v>226</v>
      </c>
      <c r="E490" s="319" t="s">
        <v>227</v>
      </c>
      <c r="F490" s="321" t="s">
        <v>567</v>
      </c>
      <c r="G490" s="321"/>
      <c r="H490" s="321"/>
      <c r="I490" s="322" t="s">
        <v>568</v>
      </c>
      <c r="J490" s="323" t="s">
        <v>569</v>
      </c>
      <c r="K490" s="324"/>
      <c r="L490" s="325" t="s">
        <v>570</v>
      </c>
      <c r="M490" s="326" t="s">
        <v>571</v>
      </c>
      <c r="P490" s="140"/>
    </row>
    <row r="491" spans="1:16" ht="17.25" customHeight="1">
      <c r="A491" s="327"/>
      <c r="B491" s="328"/>
      <c r="C491" s="329"/>
      <c r="D491" s="330"/>
      <c r="E491" s="329"/>
      <c r="F491" s="331" t="s">
        <v>211</v>
      </c>
      <c r="G491" s="332" t="s">
        <v>212</v>
      </c>
      <c r="H491" s="331" t="s">
        <v>213</v>
      </c>
      <c r="I491" s="333" t="s">
        <v>214</v>
      </c>
      <c r="J491" s="334"/>
      <c r="K491" s="335"/>
      <c r="L491" s="336"/>
      <c r="M491" s="158"/>
      <c r="P491" s="140"/>
    </row>
    <row r="492" spans="1:16" ht="17.25" customHeight="1">
      <c r="A492" s="159">
        <v>1</v>
      </c>
      <c r="B492" s="160" t="s">
        <v>928</v>
      </c>
      <c r="C492" s="161">
        <v>161002</v>
      </c>
      <c r="D492" s="161">
        <v>-26849</v>
      </c>
      <c r="E492" s="337">
        <f>C492+D492</f>
        <v>134153</v>
      </c>
      <c r="F492" s="345">
        <v>-12160</v>
      </c>
      <c r="G492" s="345">
        <v>0</v>
      </c>
      <c r="H492" s="345">
        <v>-14975</v>
      </c>
      <c r="I492" s="338">
        <v>286</v>
      </c>
      <c r="J492" s="163">
        <v>1</v>
      </c>
      <c r="K492" s="164" t="s">
        <v>648</v>
      </c>
      <c r="L492" s="165">
        <v>-22</v>
      </c>
      <c r="M492" s="166" t="s">
        <v>929</v>
      </c>
    </row>
    <row r="493" spans="1:16" ht="17.25" customHeight="1">
      <c r="A493" s="179"/>
      <c r="C493" s="181"/>
      <c r="D493" s="181"/>
      <c r="E493" s="181"/>
      <c r="F493" s="181"/>
      <c r="G493" s="181"/>
      <c r="H493" s="181"/>
      <c r="I493" s="181"/>
      <c r="J493" s="176">
        <v>7</v>
      </c>
      <c r="K493" s="160" t="s">
        <v>704</v>
      </c>
      <c r="L493" s="161">
        <v>-105</v>
      </c>
      <c r="M493" s="177" t="s">
        <v>930</v>
      </c>
    </row>
    <row r="494" spans="1:16" ht="17.25" customHeight="1">
      <c r="A494" s="179"/>
      <c r="C494" s="181"/>
      <c r="D494" s="181"/>
      <c r="E494" s="181"/>
      <c r="F494" s="181"/>
      <c r="G494" s="181"/>
      <c r="H494" s="181"/>
      <c r="I494" s="181"/>
      <c r="J494" s="181"/>
      <c r="L494" s="181"/>
      <c r="M494" s="177" t="s">
        <v>931</v>
      </c>
    </row>
    <row r="495" spans="1:16" ht="17.25" customHeight="1">
      <c r="A495" s="179"/>
      <c r="C495" s="181"/>
      <c r="D495" s="181"/>
      <c r="E495" s="181"/>
      <c r="F495" s="181"/>
      <c r="G495" s="181"/>
      <c r="H495" s="181"/>
      <c r="I495" s="181"/>
      <c r="J495" s="178"/>
      <c r="K495" s="167"/>
      <c r="L495" s="178"/>
      <c r="M495" s="166" t="s">
        <v>932</v>
      </c>
    </row>
    <row r="496" spans="1:16" ht="17.25" customHeight="1">
      <c r="A496" s="179"/>
      <c r="C496" s="181"/>
      <c r="D496" s="181"/>
      <c r="E496" s="181"/>
      <c r="F496" s="181"/>
      <c r="G496" s="181"/>
      <c r="H496" s="181"/>
      <c r="I496" s="181"/>
      <c r="J496" s="176">
        <v>12</v>
      </c>
      <c r="K496" s="160" t="s">
        <v>592</v>
      </c>
      <c r="L496" s="161">
        <v>-4433</v>
      </c>
      <c r="M496" s="177" t="s">
        <v>933</v>
      </c>
    </row>
    <row r="497" spans="1:13" ht="17.25" customHeight="1">
      <c r="A497" s="179"/>
      <c r="C497" s="181"/>
      <c r="D497" s="181"/>
      <c r="E497" s="181"/>
      <c r="F497" s="181"/>
      <c r="G497" s="181"/>
      <c r="H497" s="181"/>
      <c r="I497" s="181"/>
      <c r="J497" s="181"/>
      <c r="L497" s="181"/>
      <c r="M497" s="177" t="s">
        <v>934</v>
      </c>
    </row>
    <row r="498" spans="1:13" ht="17.25" customHeight="1">
      <c r="A498" s="179"/>
      <c r="C498" s="181"/>
      <c r="D498" s="181"/>
      <c r="E498" s="181"/>
      <c r="F498" s="181"/>
      <c r="G498" s="181"/>
      <c r="H498" s="181"/>
      <c r="I498" s="181"/>
      <c r="J498" s="181"/>
      <c r="L498" s="181"/>
      <c r="M498" s="177" t="s">
        <v>935</v>
      </c>
    </row>
    <row r="499" spans="1:13" ht="17.25" customHeight="1">
      <c r="A499" s="179"/>
      <c r="C499" s="181"/>
      <c r="D499" s="181"/>
      <c r="E499" s="181"/>
      <c r="F499" s="181"/>
      <c r="G499" s="181"/>
      <c r="H499" s="181"/>
      <c r="I499" s="181"/>
      <c r="J499" s="181"/>
      <c r="L499" s="181"/>
      <c r="M499" s="177" t="s">
        <v>936</v>
      </c>
    </row>
    <row r="500" spans="1:13" ht="17.25" customHeight="1">
      <c r="A500" s="179"/>
      <c r="C500" s="181"/>
      <c r="D500" s="181"/>
      <c r="E500" s="181"/>
      <c r="F500" s="181"/>
      <c r="G500" s="181"/>
      <c r="H500" s="181"/>
      <c r="I500" s="181"/>
      <c r="J500" s="181"/>
      <c r="L500" s="181"/>
      <c r="M500" s="177" t="s">
        <v>937</v>
      </c>
    </row>
    <row r="501" spans="1:13" ht="17.25" customHeight="1">
      <c r="A501" s="179"/>
      <c r="C501" s="181"/>
      <c r="D501" s="181"/>
      <c r="E501" s="181"/>
      <c r="F501" s="181"/>
      <c r="G501" s="181"/>
      <c r="H501" s="181"/>
      <c r="I501" s="181"/>
      <c r="J501" s="178"/>
      <c r="K501" s="167"/>
      <c r="L501" s="178"/>
      <c r="M501" s="166" t="s">
        <v>938</v>
      </c>
    </row>
    <row r="502" spans="1:13" ht="17.25" customHeight="1">
      <c r="A502" s="179"/>
      <c r="C502" s="181"/>
      <c r="D502" s="181"/>
      <c r="E502" s="181"/>
      <c r="F502" s="181"/>
      <c r="G502" s="181"/>
      <c r="H502" s="181"/>
      <c r="I502" s="181"/>
      <c r="J502" s="163">
        <v>14</v>
      </c>
      <c r="K502" s="164" t="s">
        <v>607</v>
      </c>
      <c r="L502" s="165">
        <v>-258</v>
      </c>
      <c r="M502" s="166" t="s">
        <v>939</v>
      </c>
    </row>
    <row r="503" spans="1:13" ht="17.25" customHeight="1">
      <c r="A503" s="179"/>
      <c r="C503" s="181"/>
      <c r="D503" s="181"/>
      <c r="E503" s="181"/>
      <c r="F503" s="181"/>
      <c r="G503" s="181"/>
      <c r="H503" s="181"/>
      <c r="I503" s="181"/>
      <c r="J503" s="176">
        <v>18</v>
      </c>
      <c r="K503" s="160" t="s">
        <v>584</v>
      </c>
      <c r="L503" s="161">
        <v>-22031</v>
      </c>
      <c r="M503" s="177" t="s">
        <v>940</v>
      </c>
    </row>
    <row r="504" spans="1:13" ht="17.25" customHeight="1">
      <c r="A504" s="179"/>
      <c r="C504" s="181"/>
      <c r="D504" s="181"/>
      <c r="E504" s="181"/>
      <c r="F504" s="181"/>
      <c r="G504" s="181"/>
      <c r="H504" s="181"/>
      <c r="I504" s="181"/>
      <c r="J504" s="181"/>
      <c r="K504" s="160" t="s">
        <v>586</v>
      </c>
      <c r="L504" s="181"/>
      <c r="M504" s="177" t="s">
        <v>941</v>
      </c>
    </row>
    <row r="505" spans="1:13" ht="17.25" customHeight="1">
      <c r="A505" s="179"/>
      <c r="C505" s="181"/>
      <c r="D505" s="181"/>
      <c r="E505" s="181"/>
      <c r="F505" s="181"/>
      <c r="G505" s="181"/>
      <c r="H505" s="181"/>
      <c r="I505" s="181"/>
      <c r="J505" s="181"/>
      <c r="L505" s="181"/>
      <c r="M505" s="177" t="s">
        <v>942</v>
      </c>
    </row>
    <row r="506" spans="1:13" ht="17.25" customHeight="1">
      <c r="A506" s="179"/>
      <c r="C506" s="181"/>
      <c r="D506" s="181"/>
      <c r="E506" s="181"/>
      <c r="F506" s="181"/>
      <c r="G506" s="181"/>
      <c r="H506" s="181"/>
      <c r="I506" s="181"/>
      <c r="J506" s="181"/>
      <c r="L506" s="181"/>
      <c r="M506" s="177" t="s">
        <v>943</v>
      </c>
    </row>
    <row r="507" spans="1:13" ht="17.25" customHeight="1">
      <c r="A507" s="179"/>
      <c r="C507" s="181"/>
      <c r="D507" s="181"/>
      <c r="E507" s="181"/>
      <c r="F507" s="181"/>
      <c r="G507" s="181"/>
      <c r="H507" s="181"/>
      <c r="I507" s="181"/>
      <c r="J507" s="181"/>
      <c r="L507" s="181"/>
      <c r="M507" s="177" t="s">
        <v>944</v>
      </c>
    </row>
    <row r="508" spans="1:13" ht="17.25" customHeight="1">
      <c r="A508" s="182"/>
      <c r="B508" s="183"/>
      <c r="C508" s="173"/>
      <c r="D508" s="173"/>
      <c r="E508" s="173"/>
      <c r="F508" s="173"/>
      <c r="G508" s="173"/>
      <c r="H508" s="173"/>
      <c r="I508" s="173"/>
      <c r="J508" s="173"/>
      <c r="K508" s="183"/>
      <c r="L508" s="173"/>
      <c r="M508" s="186" t="s">
        <v>945</v>
      </c>
    </row>
    <row r="512" spans="1:13" ht="17.25" customHeight="1">
      <c r="A512" s="183"/>
      <c r="B512" s="183"/>
      <c r="C512" s="183"/>
      <c r="D512" s="183"/>
      <c r="E512" s="183"/>
      <c r="F512" s="183"/>
      <c r="G512" s="183"/>
      <c r="H512" s="183"/>
      <c r="I512" s="183"/>
      <c r="J512" s="183"/>
      <c r="K512" s="183"/>
      <c r="L512" s="183"/>
      <c r="M512" s="183"/>
    </row>
    <row r="513" spans="1:16" ht="17.25" customHeight="1">
      <c r="A513" s="179"/>
      <c r="C513" s="181"/>
      <c r="D513" s="181"/>
      <c r="E513" s="181"/>
      <c r="F513" s="181"/>
      <c r="G513" s="181"/>
      <c r="H513" s="181"/>
      <c r="I513" s="181"/>
      <c r="J513" s="181"/>
      <c r="L513" s="181"/>
      <c r="M513" s="177" t="s">
        <v>946</v>
      </c>
    </row>
    <row r="514" spans="1:16" ht="17.25" customHeight="1">
      <c r="A514" s="179"/>
      <c r="C514" s="181"/>
      <c r="D514" s="181"/>
      <c r="E514" s="181"/>
      <c r="F514" s="181"/>
      <c r="G514" s="181"/>
      <c r="H514" s="181"/>
      <c r="I514" s="181"/>
      <c r="J514" s="181"/>
      <c r="L514" s="181"/>
      <c r="M514" s="177" t="s">
        <v>947</v>
      </c>
    </row>
    <row r="515" spans="1:16" ht="17.25" customHeight="1">
      <c r="A515" s="179"/>
      <c r="C515" s="181"/>
      <c r="D515" s="181"/>
      <c r="E515" s="181"/>
      <c r="F515" s="181"/>
      <c r="G515" s="181"/>
      <c r="H515" s="181"/>
      <c r="I515" s="181"/>
      <c r="J515" s="181"/>
      <c r="L515" s="181"/>
      <c r="M515" s="177" t="s">
        <v>948</v>
      </c>
    </row>
    <row r="516" spans="1:16" ht="17.25" customHeight="1">
      <c r="A516" s="155"/>
      <c r="B516" s="167"/>
      <c r="C516" s="178"/>
      <c r="D516" s="178"/>
      <c r="E516" s="178"/>
      <c r="F516" s="178"/>
      <c r="G516" s="178"/>
      <c r="H516" s="178"/>
      <c r="I516" s="178"/>
      <c r="J516" s="178"/>
      <c r="K516" s="167"/>
      <c r="L516" s="178"/>
      <c r="M516" s="166" t="s">
        <v>949</v>
      </c>
    </row>
    <row r="517" spans="1:16" ht="17.25" customHeight="1">
      <c r="A517" s="159">
        <v>2</v>
      </c>
      <c r="B517" s="160" t="s">
        <v>950</v>
      </c>
      <c r="C517" s="161">
        <v>4577</v>
      </c>
      <c r="D517" s="161">
        <v>-2766</v>
      </c>
      <c r="E517" s="337">
        <f>C517+D517</f>
        <v>1811</v>
      </c>
      <c r="F517" s="345">
        <v>0</v>
      </c>
      <c r="G517" s="345">
        <v>0</v>
      </c>
      <c r="H517" s="345">
        <v>-2766</v>
      </c>
      <c r="I517" s="338">
        <v>0</v>
      </c>
      <c r="J517" s="176">
        <v>18</v>
      </c>
      <c r="K517" s="160" t="s">
        <v>584</v>
      </c>
      <c r="L517" s="161">
        <v>-2766</v>
      </c>
      <c r="M517" s="177" t="s">
        <v>951</v>
      </c>
    </row>
    <row r="518" spans="1:16" ht="17.25" customHeight="1">
      <c r="A518" s="155"/>
      <c r="B518" s="164" t="s">
        <v>952</v>
      </c>
      <c r="C518" s="178"/>
      <c r="D518" s="178"/>
      <c r="E518" s="178"/>
      <c r="F518" s="178"/>
      <c r="G518" s="178"/>
      <c r="H518" s="178"/>
      <c r="I518" s="178"/>
      <c r="J518" s="178"/>
      <c r="K518" s="164" t="s">
        <v>586</v>
      </c>
      <c r="L518" s="178"/>
      <c r="M518" s="158"/>
    </row>
    <row r="519" spans="1:16" ht="17.25" customHeight="1">
      <c r="A519" s="302" t="s">
        <v>237</v>
      </c>
      <c r="B519" s="303"/>
      <c r="C519" s="171">
        <v>165579</v>
      </c>
      <c r="D519" s="171">
        <v>-29615</v>
      </c>
      <c r="E519" s="339">
        <f>C519+D519</f>
        <v>135964</v>
      </c>
      <c r="F519" s="347">
        <v>-12160</v>
      </c>
      <c r="G519" s="347">
        <v>0</v>
      </c>
      <c r="H519" s="347">
        <v>-17741</v>
      </c>
      <c r="I519" s="342">
        <v>286</v>
      </c>
      <c r="J519" s="173"/>
      <c r="K519" s="183"/>
      <c r="L519" s="339"/>
      <c r="M519" s="175"/>
      <c r="P519" s="140"/>
    </row>
    <row r="521" spans="1:16" ht="17.25" customHeight="1">
      <c r="A521" s="140" t="s">
        <v>953</v>
      </c>
      <c r="B521" s="142"/>
      <c r="C521" s="141"/>
      <c r="D521" s="141"/>
      <c r="E521" s="141"/>
      <c r="F521" s="141" t="s">
        <v>954</v>
      </c>
      <c r="G521" s="141"/>
      <c r="H521" s="141"/>
      <c r="I521" s="141"/>
      <c r="K521" s="141"/>
      <c r="L521" s="141"/>
      <c r="M521" s="144" t="s">
        <v>565</v>
      </c>
      <c r="P521" s="140"/>
    </row>
    <row r="522" spans="1:16" ht="17.25" customHeight="1">
      <c r="A522" s="313"/>
      <c r="B522" s="314"/>
      <c r="C522" s="315"/>
      <c r="D522" s="316"/>
      <c r="E522" s="315"/>
      <c r="F522" s="317" t="s">
        <v>566</v>
      </c>
      <c r="G522" s="285"/>
      <c r="H522" s="285"/>
      <c r="I522" s="286"/>
      <c r="J522" s="148" t="s">
        <v>223</v>
      </c>
      <c r="K522" s="148"/>
      <c r="L522" s="150"/>
      <c r="M522" s="151"/>
      <c r="P522" s="140"/>
    </row>
    <row r="523" spans="1:16" ht="17.25" customHeight="1">
      <c r="A523" s="304" t="s">
        <v>224</v>
      </c>
      <c r="B523" s="318"/>
      <c r="C523" s="319" t="s">
        <v>225</v>
      </c>
      <c r="D523" s="320" t="s">
        <v>226</v>
      </c>
      <c r="E523" s="319" t="s">
        <v>227</v>
      </c>
      <c r="F523" s="321" t="s">
        <v>567</v>
      </c>
      <c r="G523" s="321"/>
      <c r="H523" s="321"/>
      <c r="I523" s="322" t="s">
        <v>568</v>
      </c>
      <c r="J523" s="323" t="s">
        <v>569</v>
      </c>
      <c r="K523" s="324"/>
      <c r="L523" s="325" t="s">
        <v>570</v>
      </c>
      <c r="M523" s="326" t="s">
        <v>571</v>
      </c>
      <c r="P523" s="140"/>
    </row>
    <row r="524" spans="1:16" ht="17.25" customHeight="1">
      <c r="A524" s="327"/>
      <c r="B524" s="328"/>
      <c r="C524" s="329"/>
      <c r="D524" s="330"/>
      <c r="E524" s="329"/>
      <c r="F524" s="331" t="s">
        <v>211</v>
      </c>
      <c r="G524" s="332" t="s">
        <v>212</v>
      </c>
      <c r="H524" s="331" t="s">
        <v>213</v>
      </c>
      <c r="I524" s="333" t="s">
        <v>214</v>
      </c>
      <c r="J524" s="334"/>
      <c r="K524" s="335"/>
      <c r="L524" s="336"/>
      <c r="M524" s="158"/>
      <c r="P524" s="140"/>
    </row>
    <row r="525" spans="1:16" ht="17.25" customHeight="1">
      <c r="A525" s="159">
        <v>1</v>
      </c>
      <c r="B525" s="160" t="s">
        <v>955</v>
      </c>
      <c r="C525" s="161">
        <v>540710</v>
      </c>
      <c r="D525" s="161">
        <v>1895</v>
      </c>
      <c r="E525" s="337">
        <f>C525+D525</f>
        <v>542605</v>
      </c>
      <c r="F525" s="181"/>
      <c r="G525" s="181"/>
      <c r="H525" s="181"/>
      <c r="I525" s="338">
        <v>1895</v>
      </c>
      <c r="J525" s="176">
        <v>18</v>
      </c>
      <c r="K525" s="160" t="s">
        <v>584</v>
      </c>
      <c r="L525" s="161">
        <v>1895</v>
      </c>
      <c r="M525" s="177" t="s">
        <v>956</v>
      </c>
    </row>
    <row r="526" spans="1:16" ht="17.25" customHeight="1">
      <c r="A526" s="155"/>
      <c r="B526" s="167"/>
      <c r="C526" s="178"/>
      <c r="D526" s="178"/>
      <c r="E526" s="178"/>
      <c r="F526" s="178"/>
      <c r="G526" s="178"/>
      <c r="H526" s="178"/>
      <c r="I526" s="178"/>
      <c r="J526" s="178"/>
      <c r="K526" s="164" t="s">
        <v>586</v>
      </c>
      <c r="L526" s="178"/>
      <c r="M526" s="158"/>
    </row>
    <row r="527" spans="1:16" ht="17.25" customHeight="1">
      <c r="A527" s="159">
        <v>2</v>
      </c>
      <c r="B527" s="160" t="s">
        <v>957</v>
      </c>
      <c r="C527" s="161">
        <v>44471</v>
      </c>
      <c r="D527" s="161">
        <v>0</v>
      </c>
      <c r="E527" s="337">
        <f>C527+D527</f>
        <v>44471</v>
      </c>
      <c r="F527" s="345">
        <v>0</v>
      </c>
      <c r="G527" s="345">
        <v>-1100</v>
      </c>
      <c r="H527" s="345">
        <v>1167</v>
      </c>
      <c r="I527" s="338">
        <v>-67</v>
      </c>
      <c r="J527" s="181"/>
      <c r="L527" s="181"/>
      <c r="M527" s="346"/>
    </row>
    <row r="528" spans="1:16" ht="17.25" customHeight="1">
      <c r="A528" s="155"/>
      <c r="B528" s="164" t="s">
        <v>699</v>
      </c>
      <c r="C528" s="178"/>
      <c r="D528" s="178"/>
      <c r="E528" s="178"/>
      <c r="F528" s="178"/>
      <c r="G528" s="178"/>
      <c r="H528" s="178"/>
      <c r="I528" s="178"/>
      <c r="J528" s="178"/>
      <c r="K528" s="167"/>
      <c r="L528" s="178"/>
      <c r="M528" s="158"/>
    </row>
    <row r="529" spans="1:16" ht="17.25" customHeight="1">
      <c r="A529" s="169">
        <v>3</v>
      </c>
      <c r="B529" s="164" t="s">
        <v>958</v>
      </c>
      <c r="C529" s="165">
        <v>19294</v>
      </c>
      <c r="D529" s="165">
        <v>54076</v>
      </c>
      <c r="E529" s="329">
        <f>C529+D529</f>
        <v>73370</v>
      </c>
      <c r="F529" s="343">
        <v>26737</v>
      </c>
      <c r="G529" s="343">
        <v>0</v>
      </c>
      <c r="H529" s="343">
        <v>0</v>
      </c>
      <c r="I529" s="344">
        <v>27339</v>
      </c>
      <c r="J529" s="163">
        <v>17</v>
      </c>
      <c r="K529" s="164" t="s">
        <v>641</v>
      </c>
      <c r="L529" s="165">
        <v>54076</v>
      </c>
      <c r="M529" s="166" t="s">
        <v>959</v>
      </c>
    </row>
    <row r="530" spans="1:16" ht="17.25" customHeight="1">
      <c r="A530" s="302" t="s">
        <v>237</v>
      </c>
      <c r="B530" s="303"/>
      <c r="C530" s="171">
        <v>604475</v>
      </c>
      <c r="D530" s="171">
        <v>55971</v>
      </c>
      <c r="E530" s="339">
        <f>C530+D530</f>
        <v>660446</v>
      </c>
      <c r="F530" s="347">
        <v>26737</v>
      </c>
      <c r="G530" s="347">
        <v>-1100</v>
      </c>
      <c r="H530" s="347">
        <v>1167</v>
      </c>
      <c r="I530" s="342">
        <v>29167</v>
      </c>
      <c r="J530" s="173"/>
      <c r="K530" s="183"/>
      <c r="L530" s="339"/>
      <c r="M530" s="175"/>
      <c r="P530" s="140"/>
    </row>
    <row r="532" spans="1:16" ht="17.25" customHeight="1">
      <c r="A532" s="140" t="s">
        <v>960</v>
      </c>
      <c r="B532" s="142"/>
      <c r="C532" s="141"/>
      <c r="D532" s="141"/>
      <c r="E532" s="141"/>
      <c r="F532" s="141" t="s">
        <v>961</v>
      </c>
      <c r="G532" s="141"/>
      <c r="H532" s="141"/>
      <c r="I532" s="141"/>
      <c r="K532" s="141"/>
      <c r="L532" s="141"/>
      <c r="M532" s="144" t="s">
        <v>565</v>
      </c>
      <c r="P532" s="140"/>
    </row>
    <row r="533" spans="1:16" ht="17.25" customHeight="1">
      <c r="A533" s="313"/>
      <c r="B533" s="314"/>
      <c r="C533" s="315"/>
      <c r="D533" s="316"/>
      <c r="E533" s="315"/>
      <c r="F533" s="317" t="s">
        <v>566</v>
      </c>
      <c r="G533" s="285"/>
      <c r="H533" s="285"/>
      <c r="I533" s="286"/>
      <c r="J533" s="148" t="s">
        <v>223</v>
      </c>
      <c r="K533" s="148"/>
      <c r="L533" s="150"/>
      <c r="M533" s="151"/>
      <c r="P533" s="140"/>
    </row>
    <row r="534" spans="1:16" ht="17.25" customHeight="1">
      <c r="A534" s="304" t="s">
        <v>224</v>
      </c>
      <c r="B534" s="318"/>
      <c r="C534" s="319" t="s">
        <v>225</v>
      </c>
      <c r="D534" s="320" t="s">
        <v>226</v>
      </c>
      <c r="E534" s="319" t="s">
        <v>227</v>
      </c>
      <c r="F534" s="321" t="s">
        <v>567</v>
      </c>
      <c r="G534" s="321"/>
      <c r="H534" s="321"/>
      <c r="I534" s="322" t="s">
        <v>568</v>
      </c>
      <c r="J534" s="323" t="s">
        <v>569</v>
      </c>
      <c r="K534" s="324"/>
      <c r="L534" s="325" t="s">
        <v>570</v>
      </c>
      <c r="M534" s="326" t="s">
        <v>571</v>
      </c>
      <c r="P534" s="140"/>
    </row>
    <row r="535" spans="1:16" ht="17.25" customHeight="1">
      <c r="A535" s="327"/>
      <c r="B535" s="328"/>
      <c r="C535" s="329"/>
      <c r="D535" s="330"/>
      <c r="E535" s="329"/>
      <c r="F535" s="331" t="s">
        <v>211</v>
      </c>
      <c r="G535" s="332" t="s">
        <v>212</v>
      </c>
      <c r="H535" s="331" t="s">
        <v>213</v>
      </c>
      <c r="I535" s="333" t="s">
        <v>214</v>
      </c>
      <c r="J535" s="334"/>
      <c r="K535" s="335"/>
      <c r="L535" s="336"/>
      <c r="M535" s="158"/>
      <c r="P535" s="140"/>
    </row>
    <row r="536" spans="1:16" ht="17.25" customHeight="1">
      <c r="A536" s="159">
        <v>1</v>
      </c>
      <c r="B536" s="160" t="s">
        <v>962</v>
      </c>
      <c r="C536" s="161">
        <v>1318</v>
      </c>
      <c r="D536" s="161">
        <v>-46</v>
      </c>
      <c r="E536" s="337">
        <f>C536+D536</f>
        <v>1272</v>
      </c>
      <c r="F536" s="181"/>
      <c r="G536" s="181"/>
      <c r="H536" s="181"/>
      <c r="I536" s="338">
        <v>-46</v>
      </c>
      <c r="J536" s="163">
        <v>8</v>
      </c>
      <c r="K536" s="164" t="s">
        <v>575</v>
      </c>
      <c r="L536" s="165">
        <v>-31</v>
      </c>
      <c r="M536" s="166" t="s">
        <v>583</v>
      </c>
    </row>
    <row r="537" spans="1:16" ht="17.25" customHeight="1">
      <c r="A537" s="179"/>
      <c r="B537" s="160" t="s">
        <v>623</v>
      </c>
      <c r="C537" s="181"/>
      <c r="D537" s="181"/>
      <c r="E537" s="181"/>
      <c r="F537" s="181"/>
      <c r="G537" s="181"/>
      <c r="H537" s="181"/>
      <c r="I537" s="181"/>
      <c r="J537" s="176">
        <v>13</v>
      </c>
      <c r="K537" s="160" t="s">
        <v>604</v>
      </c>
      <c r="L537" s="161">
        <v>-15</v>
      </c>
      <c r="M537" s="177" t="s">
        <v>963</v>
      </c>
    </row>
    <row r="538" spans="1:16" ht="17.25" customHeight="1">
      <c r="A538" s="155"/>
      <c r="B538" s="167"/>
      <c r="C538" s="178"/>
      <c r="D538" s="178"/>
      <c r="E538" s="178"/>
      <c r="F538" s="178"/>
      <c r="G538" s="178"/>
      <c r="H538" s="178"/>
      <c r="I538" s="178"/>
      <c r="J538" s="178"/>
      <c r="K538" s="164" t="s">
        <v>606</v>
      </c>
      <c r="L538" s="178"/>
      <c r="M538" s="158"/>
    </row>
    <row r="539" spans="1:16" ht="17.25" customHeight="1">
      <c r="A539" s="159">
        <v>2</v>
      </c>
      <c r="B539" s="160" t="s">
        <v>964</v>
      </c>
      <c r="C539" s="161">
        <v>324921</v>
      </c>
      <c r="D539" s="161">
        <v>-3845</v>
      </c>
      <c r="E539" s="337">
        <f>C539+D539</f>
        <v>321076</v>
      </c>
      <c r="F539" s="181"/>
      <c r="G539" s="181"/>
      <c r="H539" s="181"/>
      <c r="I539" s="338">
        <v>-3845</v>
      </c>
      <c r="J539" s="176">
        <v>7</v>
      </c>
      <c r="K539" s="160" t="s">
        <v>704</v>
      </c>
      <c r="L539" s="161">
        <v>-1183</v>
      </c>
      <c r="M539" s="177" t="s">
        <v>965</v>
      </c>
    </row>
    <row r="540" spans="1:16" ht="17.25" customHeight="1">
      <c r="A540" s="179"/>
      <c r="C540" s="181"/>
      <c r="D540" s="181"/>
      <c r="E540" s="181"/>
      <c r="F540" s="181"/>
      <c r="G540" s="181"/>
      <c r="H540" s="181"/>
      <c r="I540" s="181"/>
      <c r="J540" s="181"/>
      <c r="L540" s="181"/>
      <c r="M540" s="177" t="s">
        <v>966</v>
      </c>
    </row>
    <row r="541" spans="1:16" ht="17.25" customHeight="1">
      <c r="A541" s="179"/>
      <c r="C541" s="181"/>
      <c r="D541" s="181"/>
      <c r="E541" s="181"/>
      <c r="F541" s="181"/>
      <c r="G541" s="181"/>
      <c r="H541" s="181"/>
      <c r="I541" s="181"/>
      <c r="J541" s="178"/>
      <c r="K541" s="167"/>
      <c r="L541" s="178"/>
      <c r="M541" s="166" t="s">
        <v>967</v>
      </c>
    </row>
    <row r="542" spans="1:16" ht="17.25" customHeight="1">
      <c r="A542" s="182"/>
      <c r="B542" s="183"/>
      <c r="C542" s="173"/>
      <c r="D542" s="173"/>
      <c r="E542" s="173"/>
      <c r="F542" s="173"/>
      <c r="G542" s="173"/>
      <c r="H542" s="173"/>
      <c r="I542" s="173"/>
      <c r="J542" s="184">
        <v>8</v>
      </c>
      <c r="K542" s="185" t="s">
        <v>575</v>
      </c>
      <c r="L542" s="171">
        <v>-641</v>
      </c>
      <c r="M542" s="186" t="s">
        <v>968</v>
      </c>
    </row>
    <row r="544" spans="1:16" ht="17.25" customHeight="1">
      <c r="A544" s="188" t="s">
        <v>969</v>
      </c>
      <c r="B544" s="188"/>
      <c r="C544" s="188"/>
      <c r="D544" s="188"/>
      <c r="E544" s="188"/>
      <c r="F544" s="188"/>
      <c r="G544" s="188"/>
      <c r="H544" s="188"/>
      <c r="I544" s="188"/>
      <c r="J544" s="188"/>
      <c r="K544" s="188"/>
      <c r="L544" s="188"/>
      <c r="M544" s="188"/>
      <c r="P544" s="140"/>
    </row>
    <row r="545" spans="1:16" ht="17.25" customHeight="1">
      <c r="A545" s="188" t="s">
        <v>970</v>
      </c>
      <c r="B545" s="188"/>
      <c r="C545" s="188"/>
      <c r="D545" s="188"/>
      <c r="E545" s="188"/>
      <c r="F545" s="188"/>
      <c r="G545" s="188"/>
      <c r="H545" s="188"/>
      <c r="I545" s="188"/>
      <c r="J545" s="188"/>
      <c r="K545" s="188"/>
      <c r="L545" s="188"/>
      <c r="M545" s="188"/>
      <c r="P545" s="140"/>
    </row>
    <row r="546" spans="1:16" ht="17.25" customHeight="1">
      <c r="A546" s="140" t="s">
        <v>971</v>
      </c>
      <c r="F546" s="140" t="s">
        <v>972</v>
      </c>
      <c r="M546" s="144" t="s">
        <v>565</v>
      </c>
    </row>
    <row r="547" spans="1:16" ht="17.25" customHeight="1">
      <c r="A547" s="313"/>
      <c r="B547" s="314"/>
      <c r="C547" s="315"/>
      <c r="D547" s="316"/>
      <c r="E547" s="315"/>
      <c r="F547" s="317" t="s">
        <v>566</v>
      </c>
      <c r="G547" s="285"/>
      <c r="H547" s="285"/>
      <c r="I547" s="286"/>
      <c r="J547" s="148" t="s">
        <v>223</v>
      </c>
      <c r="K547" s="148"/>
      <c r="L547" s="150"/>
      <c r="M547" s="151"/>
      <c r="P547" s="140"/>
    </row>
    <row r="548" spans="1:16" ht="17.25" customHeight="1">
      <c r="A548" s="304" t="s">
        <v>224</v>
      </c>
      <c r="B548" s="318"/>
      <c r="C548" s="319" t="s">
        <v>225</v>
      </c>
      <c r="D548" s="320" t="s">
        <v>226</v>
      </c>
      <c r="E548" s="319" t="s">
        <v>227</v>
      </c>
      <c r="F548" s="321" t="s">
        <v>567</v>
      </c>
      <c r="G548" s="321"/>
      <c r="H548" s="321"/>
      <c r="I548" s="322" t="s">
        <v>568</v>
      </c>
      <c r="J548" s="323" t="s">
        <v>569</v>
      </c>
      <c r="K548" s="324"/>
      <c r="L548" s="325" t="s">
        <v>570</v>
      </c>
      <c r="M548" s="326" t="s">
        <v>571</v>
      </c>
      <c r="P548" s="140"/>
    </row>
    <row r="549" spans="1:16" ht="17.25" customHeight="1">
      <c r="A549" s="327"/>
      <c r="B549" s="328"/>
      <c r="C549" s="329"/>
      <c r="D549" s="330"/>
      <c r="E549" s="329"/>
      <c r="F549" s="331" t="s">
        <v>211</v>
      </c>
      <c r="G549" s="332" t="s">
        <v>212</v>
      </c>
      <c r="H549" s="331" t="s">
        <v>213</v>
      </c>
      <c r="I549" s="333" t="s">
        <v>214</v>
      </c>
      <c r="J549" s="334"/>
      <c r="K549" s="335"/>
      <c r="L549" s="336"/>
      <c r="M549" s="158"/>
      <c r="P549" s="140"/>
    </row>
    <row r="550" spans="1:16" ht="17.25" customHeight="1">
      <c r="A550" s="179"/>
      <c r="C550" s="181"/>
      <c r="D550" s="181"/>
      <c r="E550" s="181"/>
      <c r="F550" s="181"/>
      <c r="G550" s="181"/>
      <c r="H550" s="181"/>
      <c r="I550" s="181"/>
      <c r="J550" s="181"/>
      <c r="L550" s="181"/>
      <c r="M550" s="177" t="s">
        <v>973</v>
      </c>
    </row>
    <row r="551" spans="1:16" ht="17.25" customHeight="1">
      <c r="A551" s="179"/>
      <c r="C551" s="181"/>
      <c r="D551" s="181"/>
      <c r="E551" s="181"/>
      <c r="F551" s="181"/>
      <c r="G551" s="181"/>
      <c r="H551" s="181"/>
      <c r="I551" s="181"/>
      <c r="J551" s="178"/>
      <c r="K551" s="167"/>
      <c r="L551" s="178"/>
      <c r="M551" s="166" t="s">
        <v>974</v>
      </c>
    </row>
    <row r="552" spans="1:16" ht="17.25" customHeight="1">
      <c r="A552" s="179"/>
      <c r="C552" s="181"/>
      <c r="D552" s="181"/>
      <c r="E552" s="181"/>
      <c r="F552" s="181"/>
      <c r="G552" s="181"/>
      <c r="H552" s="181"/>
      <c r="I552" s="181"/>
      <c r="J552" s="163">
        <v>12</v>
      </c>
      <c r="K552" s="164" t="s">
        <v>592</v>
      </c>
      <c r="L552" s="165">
        <v>-2000</v>
      </c>
      <c r="M552" s="166" t="s">
        <v>975</v>
      </c>
    </row>
    <row r="553" spans="1:16" ht="17.25" customHeight="1">
      <c r="A553" s="179"/>
      <c r="C553" s="181"/>
      <c r="D553" s="181"/>
      <c r="E553" s="181"/>
      <c r="F553" s="181"/>
      <c r="G553" s="181"/>
      <c r="H553" s="181"/>
      <c r="I553" s="181"/>
      <c r="J553" s="176">
        <v>21</v>
      </c>
      <c r="K553" s="160" t="s">
        <v>898</v>
      </c>
      <c r="L553" s="161">
        <v>-21</v>
      </c>
      <c r="M553" s="177" t="s">
        <v>976</v>
      </c>
    </row>
    <row r="554" spans="1:16" ht="17.25" customHeight="1">
      <c r="A554" s="155"/>
      <c r="B554" s="167"/>
      <c r="C554" s="178"/>
      <c r="D554" s="178"/>
      <c r="E554" s="178"/>
      <c r="F554" s="178"/>
      <c r="G554" s="178"/>
      <c r="H554" s="178"/>
      <c r="I554" s="178"/>
      <c r="J554" s="178"/>
      <c r="K554" s="164" t="s">
        <v>900</v>
      </c>
      <c r="L554" s="178"/>
      <c r="M554" s="158"/>
    </row>
    <row r="555" spans="1:16" ht="17.25" customHeight="1">
      <c r="A555" s="302" t="s">
        <v>237</v>
      </c>
      <c r="B555" s="303"/>
      <c r="C555" s="171">
        <v>326239</v>
      </c>
      <c r="D555" s="171">
        <v>-3891</v>
      </c>
      <c r="E555" s="339">
        <f>C555+D555</f>
        <v>322348</v>
      </c>
      <c r="F555" s="347"/>
      <c r="G555" s="347"/>
      <c r="H555" s="347"/>
      <c r="I555" s="342">
        <v>-3891</v>
      </c>
      <c r="J555" s="173"/>
      <c r="K555" s="183"/>
      <c r="L555" s="339"/>
      <c r="M555" s="175"/>
      <c r="P555" s="140"/>
    </row>
    <row r="557" spans="1:16" ht="17.25" customHeight="1">
      <c r="A557" s="140" t="s">
        <v>960</v>
      </c>
      <c r="B557" s="142"/>
      <c r="C557" s="141"/>
      <c r="D557" s="141"/>
      <c r="E557" s="141"/>
      <c r="F557" s="141" t="s">
        <v>977</v>
      </c>
      <c r="G557" s="141"/>
      <c r="H557" s="141"/>
      <c r="I557" s="141"/>
      <c r="K557" s="141"/>
      <c r="L557" s="141"/>
      <c r="M557" s="144" t="s">
        <v>565</v>
      </c>
      <c r="P557" s="140"/>
    </row>
    <row r="558" spans="1:16" ht="17.25" customHeight="1">
      <c r="A558" s="313"/>
      <c r="B558" s="314"/>
      <c r="C558" s="315"/>
      <c r="D558" s="316"/>
      <c r="E558" s="315"/>
      <c r="F558" s="317" t="s">
        <v>566</v>
      </c>
      <c r="G558" s="285"/>
      <c r="H558" s="285"/>
      <c r="I558" s="286"/>
      <c r="J558" s="148" t="s">
        <v>223</v>
      </c>
      <c r="K558" s="148"/>
      <c r="L558" s="150"/>
      <c r="M558" s="151"/>
      <c r="P558" s="140"/>
    </row>
    <row r="559" spans="1:16" ht="17.25" customHeight="1">
      <c r="A559" s="304" t="s">
        <v>224</v>
      </c>
      <c r="B559" s="318"/>
      <c r="C559" s="319" t="s">
        <v>225</v>
      </c>
      <c r="D559" s="320" t="s">
        <v>226</v>
      </c>
      <c r="E559" s="319" t="s">
        <v>227</v>
      </c>
      <c r="F559" s="321" t="s">
        <v>567</v>
      </c>
      <c r="G559" s="321"/>
      <c r="H559" s="321"/>
      <c r="I559" s="322" t="s">
        <v>568</v>
      </c>
      <c r="J559" s="323" t="s">
        <v>569</v>
      </c>
      <c r="K559" s="324"/>
      <c r="L559" s="325" t="s">
        <v>570</v>
      </c>
      <c r="M559" s="326" t="s">
        <v>571</v>
      </c>
      <c r="P559" s="140"/>
    </row>
    <row r="560" spans="1:16" ht="17.25" customHeight="1">
      <c r="A560" s="327"/>
      <c r="B560" s="328"/>
      <c r="C560" s="329"/>
      <c r="D560" s="330"/>
      <c r="E560" s="329"/>
      <c r="F560" s="331" t="s">
        <v>211</v>
      </c>
      <c r="G560" s="332" t="s">
        <v>212</v>
      </c>
      <c r="H560" s="331" t="s">
        <v>213</v>
      </c>
      <c r="I560" s="333" t="s">
        <v>214</v>
      </c>
      <c r="J560" s="334"/>
      <c r="K560" s="335"/>
      <c r="L560" s="336"/>
      <c r="M560" s="158"/>
      <c r="P560" s="140"/>
    </row>
    <row r="561" spans="1:13" ht="17.25" customHeight="1">
      <c r="A561" s="159">
        <v>1</v>
      </c>
      <c r="B561" s="160" t="s">
        <v>978</v>
      </c>
      <c r="C561" s="161">
        <v>242963</v>
      </c>
      <c r="D561" s="161">
        <v>10219</v>
      </c>
      <c r="E561" s="337">
        <f>C561+D561</f>
        <v>253182</v>
      </c>
      <c r="F561" s="345">
        <v>4919</v>
      </c>
      <c r="G561" s="345">
        <v>5000</v>
      </c>
      <c r="H561" s="345">
        <v>12627</v>
      </c>
      <c r="I561" s="338">
        <v>-12327</v>
      </c>
      <c r="J561" s="176">
        <v>12</v>
      </c>
      <c r="K561" s="160" t="s">
        <v>592</v>
      </c>
      <c r="L561" s="161">
        <v>-55</v>
      </c>
      <c r="M561" s="177" t="s">
        <v>979</v>
      </c>
    </row>
    <row r="562" spans="1:13" ht="17.25" customHeight="1">
      <c r="A562" s="179"/>
      <c r="C562" s="181"/>
      <c r="D562" s="181"/>
      <c r="E562" s="181"/>
      <c r="F562" s="181"/>
      <c r="G562" s="181"/>
      <c r="H562" s="181"/>
      <c r="I562" s="181"/>
      <c r="J562" s="178"/>
      <c r="K562" s="167"/>
      <c r="L562" s="178"/>
      <c r="M562" s="166" t="s">
        <v>980</v>
      </c>
    </row>
    <row r="563" spans="1:13" ht="17.25" customHeight="1">
      <c r="A563" s="155"/>
      <c r="B563" s="167"/>
      <c r="C563" s="178"/>
      <c r="D563" s="178"/>
      <c r="E563" s="178"/>
      <c r="F563" s="178"/>
      <c r="G563" s="178"/>
      <c r="H563" s="178"/>
      <c r="I563" s="178"/>
      <c r="J563" s="163">
        <v>14</v>
      </c>
      <c r="K563" s="164" t="s">
        <v>607</v>
      </c>
      <c r="L563" s="165">
        <v>10274</v>
      </c>
      <c r="M563" s="166" t="s">
        <v>981</v>
      </c>
    </row>
    <row r="564" spans="1:13" ht="17.25" customHeight="1">
      <c r="A564" s="159">
        <v>2</v>
      </c>
      <c r="B564" s="160" t="s">
        <v>982</v>
      </c>
      <c r="C564" s="161">
        <v>153508</v>
      </c>
      <c r="D564" s="161">
        <v>-11923</v>
      </c>
      <c r="E564" s="337">
        <f>C564+D564</f>
        <v>141585</v>
      </c>
      <c r="F564" s="345">
        <v>-185</v>
      </c>
      <c r="G564" s="345">
        <v>0</v>
      </c>
      <c r="H564" s="345">
        <v>-724</v>
      </c>
      <c r="I564" s="338">
        <v>-11014</v>
      </c>
      <c r="J564" s="163">
        <v>1</v>
      </c>
      <c r="K564" s="164" t="s">
        <v>648</v>
      </c>
      <c r="L564" s="165">
        <v>-1173</v>
      </c>
      <c r="M564" s="166" t="s">
        <v>649</v>
      </c>
    </row>
    <row r="565" spans="1:13" ht="17.25" customHeight="1">
      <c r="A565" s="179"/>
      <c r="C565" s="181"/>
      <c r="D565" s="181"/>
      <c r="E565" s="181"/>
      <c r="F565" s="181"/>
      <c r="G565" s="181"/>
      <c r="H565" s="181"/>
      <c r="I565" s="181"/>
      <c r="J565" s="163">
        <v>3</v>
      </c>
      <c r="K565" s="164" t="s">
        <v>573</v>
      </c>
      <c r="L565" s="165">
        <v>-5920</v>
      </c>
      <c r="M565" s="166" t="s">
        <v>651</v>
      </c>
    </row>
    <row r="566" spans="1:13" ht="17.25" customHeight="1">
      <c r="A566" s="179"/>
      <c r="C566" s="181"/>
      <c r="D566" s="181"/>
      <c r="E566" s="181"/>
      <c r="F566" s="181"/>
      <c r="G566" s="181"/>
      <c r="H566" s="181"/>
      <c r="I566" s="181"/>
      <c r="J566" s="176">
        <v>4</v>
      </c>
      <c r="K566" s="160" t="s">
        <v>652</v>
      </c>
      <c r="L566" s="161">
        <v>-3511</v>
      </c>
      <c r="M566" s="177" t="s">
        <v>983</v>
      </c>
    </row>
    <row r="567" spans="1:13" ht="17.25" customHeight="1">
      <c r="A567" s="179"/>
      <c r="C567" s="181"/>
      <c r="D567" s="181"/>
      <c r="E567" s="181"/>
      <c r="F567" s="181"/>
      <c r="G567" s="181"/>
      <c r="H567" s="181"/>
      <c r="I567" s="181"/>
      <c r="J567" s="178"/>
      <c r="K567" s="167"/>
      <c r="L567" s="178"/>
      <c r="M567" s="166" t="s">
        <v>984</v>
      </c>
    </row>
    <row r="568" spans="1:13" ht="17.25" customHeight="1">
      <c r="A568" s="179"/>
      <c r="C568" s="181"/>
      <c r="D568" s="181"/>
      <c r="E568" s="181"/>
      <c r="F568" s="181"/>
      <c r="G568" s="181"/>
      <c r="H568" s="181"/>
      <c r="I568" s="181"/>
      <c r="J568" s="163">
        <v>7</v>
      </c>
      <c r="K568" s="164" t="s">
        <v>704</v>
      </c>
      <c r="L568" s="165">
        <v>-23</v>
      </c>
      <c r="M568" s="166" t="s">
        <v>985</v>
      </c>
    </row>
    <row r="569" spans="1:13" ht="17.25" customHeight="1">
      <c r="A569" s="179"/>
      <c r="C569" s="181"/>
      <c r="D569" s="181"/>
      <c r="E569" s="181"/>
      <c r="F569" s="181"/>
      <c r="G569" s="181"/>
      <c r="H569" s="181"/>
      <c r="I569" s="181"/>
      <c r="J569" s="163">
        <v>8</v>
      </c>
      <c r="K569" s="164" t="s">
        <v>575</v>
      </c>
      <c r="L569" s="165">
        <v>-500</v>
      </c>
      <c r="M569" s="166" t="s">
        <v>707</v>
      </c>
    </row>
    <row r="570" spans="1:13" ht="17.25" customHeight="1">
      <c r="A570" s="179"/>
      <c r="C570" s="181"/>
      <c r="D570" s="181"/>
      <c r="E570" s="181"/>
      <c r="F570" s="181"/>
      <c r="G570" s="181"/>
      <c r="H570" s="181"/>
      <c r="I570" s="181"/>
      <c r="J570" s="176">
        <v>10</v>
      </c>
      <c r="K570" s="160" t="s">
        <v>578</v>
      </c>
      <c r="L570" s="161">
        <v>-204</v>
      </c>
      <c r="M570" s="177" t="s">
        <v>986</v>
      </c>
    </row>
    <row r="571" spans="1:13" ht="17.25" customHeight="1">
      <c r="A571" s="179"/>
      <c r="C571" s="181"/>
      <c r="D571" s="181"/>
      <c r="E571" s="181"/>
      <c r="F571" s="181"/>
      <c r="G571" s="181"/>
      <c r="H571" s="181"/>
      <c r="I571" s="181"/>
      <c r="J571" s="178"/>
      <c r="K571" s="167"/>
      <c r="L571" s="178"/>
      <c r="M571" s="166" t="s">
        <v>987</v>
      </c>
    </row>
    <row r="572" spans="1:13" ht="17.25" customHeight="1">
      <c r="A572" s="179"/>
      <c r="C572" s="181"/>
      <c r="D572" s="181"/>
      <c r="E572" s="181"/>
      <c r="F572" s="181"/>
      <c r="G572" s="181"/>
      <c r="H572" s="181"/>
      <c r="I572" s="181"/>
      <c r="J572" s="163">
        <v>11</v>
      </c>
      <c r="K572" s="164" t="s">
        <v>589</v>
      </c>
      <c r="L572" s="165">
        <v>-1</v>
      </c>
      <c r="M572" s="166" t="s">
        <v>659</v>
      </c>
    </row>
    <row r="573" spans="1:13" ht="17.25" customHeight="1">
      <c r="A573" s="179"/>
      <c r="C573" s="181"/>
      <c r="D573" s="181"/>
      <c r="E573" s="181"/>
      <c r="F573" s="181"/>
      <c r="G573" s="181"/>
      <c r="H573" s="181"/>
      <c r="I573" s="181"/>
      <c r="J573" s="163">
        <v>17</v>
      </c>
      <c r="K573" s="164" t="s">
        <v>641</v>
      </c>
      <c r="L573" s="165">
        <v>-85</v>
      </c>
      <c r="M573" s="166" t="s">
        <v>988</v>
      </c>
    </row>
    <row r="574" spans="1:13" ht="17.25" customHeight="1">
      <c r="A574" s="179"/>
      <c r="C574" s="181"/>
      <c r="D574" s="181"/>
      <c r="E574" s="181"/>
      <c r="F574" s="181"/>
      <c r="G574" s="181"/>
      <c r="H574" s="181"/>
      <c r="I574" s="181"/>
      <c r="J574" s="176">
        <v>18</v>
      </c>
      <c r="K574" s="160" t="s">
        <v>584</v>
      </c>
      <c r="L574" s="161">
        <v>-60</v>
      </c>
      <c r="M574" s="177" t="s">
        <v>989</v>
      </c>
    </row>
    <row r="575" spans="1:13" ht="17.25" customHeight="1">
      <c r="A575" s="179"/>
      <c r="C575" s="181"/>
      <c r="D575" s="181"/>
      <c r="E575" s="181"/>
      <c r="F575" s="181"/>
      <c r="G575" s="181"/>
      <c r="H575" s="181"/>
      <c r="I575" s="181"/>
      <c r="J575" s="178"/>
      <c r="K575" s="164" t="s">
        <v>586</v>
      </c>
      <c r="L575" s="178"/>
      <c r="M575" s="158"/>
    </row>
    <row r="576" spans="1:13" ht="17.25" customHeight="1">
      <c r="A576" s="182"/>
      <c r="B576" s="183"/>
      <c r="C576" s="173"/>
      <c r="D576" s="173"/>
      <c r="E576" s="173"/>
      <c r="F576" s="173"/>
      <c r="G576" s="173"/>
      <c r="H576" s="173"/>
      <c r="I576" s="173"/>
      <c r="J576" s="184">
        <v>19</v>
      </c>
      <c r="K576" s="185" t="s">
        <v>683</v>
      </c>
      <c r="L576" s="171">
        <v>-446</v>
      </c>
      <c r="M576" s="186" t="s">
        <v>990</v>
      </c>
    </row>
    <row r="580" spans="1:16" ht="17.25" customHeight="1">
      <c r="A580" s="183"/>
      <c r="B580" s="183"/>
      <c r="C580" s="183"/>
      <c r="D580" s="183"/>
      <c r="E580" s="183"/>
      <c r="F580" s="183"/>
      <c r="G580" s="183"/>
      <c r="H580" s="183"/>
      <c r="I580" s="183"/>
      <c r="J580" s="183"/>
      <c r="K580" s="183"/>
      <c r="L580" s="183"/>
      <c r="M580" s="183"/>
    </row>
    <row r="581" spans="1:16" ht="17.25" customHeight="1">
      <c r="A581" s="155"/>
      <c r="B581" s="167"/>
      <c r="C581" s="178"/>
      <c r="D581" s="178"/>
      <c r="E581" s="178"/>
      <c r="F581" s="178"/>
      <c r="G581" s="178"/>
      <c r="H581" s="178"/>
      <c r="I581" s="178"/>
      <c r="J581" s="178"/>
      <c r="K581" s="167"/>
      <c r="L581" s="178"/>
      <c r="M581" s="166" t="s">
        <v>991</v>
      </c>
    </row>
    <row r="582" spans="1:16" ht="17.25" customHeight="1">
      <c r="A582" s="302" t="s">
        <v>237</v>
      </c>
      <c r="B582" s="303"/>
      <c r="C582" s="171">
        <v>396471</v>
      </c>
      <c r="D582" s="171">
        <v>-1704</v>
      </c>
      <c r="E582" s="339">
        <f>C582+D582</f>
        <v>394767</v>
      </c>
      <c r="F582" s="347">
        <v>4734</v>
      </c>
      <c r="G582" s="347">
        <v>5000</v>
      </c>
      <c r="H582" s="347">
        <v>11903</v>
      </c>
      <c r="I582" s="342">
        <v>-23341</v>
      </c>
      <c r="J582" s="173"/>
      <c r="K582" s="183"/>
      <c r="L582" s="339"/>
      <c r="M582" s="175"/>
      <c r="P582" s="140"/>
    </row>
    <row r="584" spans="1:16" ht="17.25" customHeight="1">
      <c r="A584" s="140" t="s">
        <v>960</v>
      </c>
      <c r="B584" s="142"/>
      <c r="C584" s="141"/>
      <c r="D584" s="141"/>
      <c r="E584" s="141"/>
      <c r="F584" s="141" t="s">
        <v>992</v>
      </c>
      <c r="G584" s="141"/>
      <c r="H584" s="141"/>
      <c r="I584" s="141"/>
      <c r="K584" s="141"/>
      <c r="L584" s="141"/>
      <c r="M584" s="144" t="s">
        <v>565</v>
      </c>
      <c r="P584" s="140"/>
    </row>
    <row r="585" spans="1:16" ht="17.25" customHeight="1">
      <c r="A585" s="313"/>
      <c r="B585" s="314"/>
      <c r="C585" s="315"/>
      <c r="D585" s="316"/>
      <c r="E585" s="315"/>
      <c r="F585" s="317" t="s">
        <v>566</v>
      </c>
      <c r="G585" s="285"/>
      <c r="H585" s="285"/>
      <c r="I585" s="286"/>
      <c r="J585" s="148" t="s">
        <v>223</v>
      </c>
      <c r="K585" s="148"/>
      <c r="L585" s="150"/>
      <c r="M585" s="151"/>
      <c r="P585" s="140"/>
    </row>
    <row r="586" spans="1:16" ht="17.25" customHeight="1">
      <c r="A586" s="304" t="s">
        <v>224</v>
      </c>
      <c r="B586" s="318"/>
      <c r="C586" s="319" t="s">
        <v>225</v>
      </c>
      <c r="D586" s="320" t="s">
        <v>226</v>
      </c>
      <c r="E586" s="319" t="s">
        <v>227</v>
      </c>
      <c r="F586" s="321" t="s">
        <v>567</v>
      </c>
      <c r="G586" s="321"/>
      <c r="H586" s="321"/>
      <c r="I586" s="322" t="s">
        <v>568</v>
      </c>
      <c r="J586" s="323" t="s">
        <v>569</v>
      </c>
      <c r="K586" s="324"/>
      <c r="L586" s="325" t="s">
        <v>570</v>
      </c>
      <c r="M586" s="326" t="s">
        <v>571</v>
      </c>
      <c r="P586" s="140"/>
    </row>
    <row r="587" spans="1:16" ht="17.25" customHeight="1">
      <c r="A587" s="327"/>
      <c r="B587" s="328"/>
      <c r="C587" s="329"/>
      <c r="D587" s="330"/>
      <c r="E587" s="329"/>
      <c r="F587" s="331" t="s">
        <v>211</v>
      </c>
      <c r="G587" s="332" t="s">
        <v>212</v>
      </c>
      <c r="H587" s="331" t="s">
        <v>213</v>
      </c>
      <c r="I587" s="333" t="s">
        <v>214</v>
      </c>
      <c r="J587" s="334"/>
      <c r="K587" s="335"/>
      <c r="L587" s="336"/>
      <c r="M587" s="158"/>
      <c r="P587" s="140"/>
    </row>
    <row r="588" spans="1:16" ht="17.25" customHeight="1">
      <c r="A588" s="159">
        <v>1</v>
      </c>
      <c r="B588" s="160" t="s">
        <v>978</v>
      </c>
      <c r="C588" s="161">
        <v>157527</v>
      </c>
      <c r="D588" s="161">
        <v>8415</v>
      </c>
      <c r="E588" s="337">
        <f>C588+D588</f>
        <v>165942</v>
      </c>
      <c r="F588" s="345">
        <v>4224</v>
      </c>
      <c r="G588" s="345">
        <v>4100</v>
      </c>
      <c r="H588" s="345">
        <v>5500</v>
      </c>
      <c r="I588" s="338">
        <v>-5409</v>
      </c>
      <c r="J588" s="176">
        <v>12</v>
      </c>
      <c r="K588" s="160" t="s">
        <v>592</v>
      </c>
      <c r="L588" s="161">
        <v>-55</v>
      </c>
      <c r="M588" s="177" t="s">
        <v>979</v>
      </c>
    </row>
    <row r="589" spans="1:16" ht="17.25" customHeight="1">
      <c r="A589" s="179"/>
      <c r="C589" s="181"/>
      <c r="D589" s="181"/>
      <c r="E589" s="181"/>
      <c r="F589" s="181"/>
      <c r="G589" s="181"/>
      <c r="H589" s="181"/>
      <c r="I589" s="181"/>
      <c r="J589" s="178"/>
      <c r="K589" s="167"/>
      <c r="L589" s="178"/>
      <c r="M589" s="166" t="s">
        <v>980</v>
      </c>
    </row>
    <row r="590" spans="1:16" ht="17.25" customHeight="1">
      <c r="A590" s="155"/>
      <c r="B590" s="167"/>
      <c r="C590" s="178"/>
      <c r="D590" s="178"/>
      <c r="E590" s="178"/>
      <c r="F590" s="178"/>
      <c r="G590" s="178"/>
      <c r="H590" s="178"/>
      <c r="I590" s="178"/>
      <c r="J590" s="163">
        <v>14</v>
      </c>
      <c r="K590" s="164" t="s">
        <v>607</v>
      </c>
      <c r="L590" s="165">
        <v>8470</v>
      </c>
      <c r="M590" s="166" t="s">
        <v>993</v>
      </c>
    </row>
    <row r="591" spans="1:16" ht="17.25" customHeight="1">
      <c r="A591" s="159">
        <v>2</v>
      </c>
      <c r="B591" s="160" t="s">
        <v>982</v>
      </c>
      <c r="C591" s="161">
        <v>66323</v>
      </c>
      <c r="D591" s="161">
        <v>-13821</v>
      </c>
      <c r="E591" s="337">
        <f>C591+D591</f>
        <v>52502</v>
      </c>
      <c r="F591" s="345">
        <v>-945</v>
      </c>
      <c r="G591" s="345">
        <v>0</v>
      </c>
      <c r="H591" s="345">
        <v>-179</v>
      </c>
      <c r="I591" s="338">
        <v>-12697</v>
      </c>
      <c r="J591" s="163">
        <v>1</v>
      </c>
      <c r="K591" s="164" t="s">
        <v>648</v>
      </c>
      <c r="L591" s="165">
        <v>-4934</v>
      </c>
      <c r="M591" s="166" t="s">
        <v>649</v>
      </c>
    </row>
    <row r="592" spans="1:16" ht="17.25" customHeight="1">
      <c r="A592" s="179"/>
      <c r="C592" s="181"/>
      <c r="D592" s="181"/>
      <c r="E592" s="181"/>
      <c r="F592" s="181"/>
      <c r="G592" s="181"/>
      <c r="H592" s="181"/>
      <c r="I592" s="181"/>
      <c r="J592" s="163">
        <v>3</v>
      </c>
      <c r="K592" s="164" t="s">
        <v>573</v>
      </c>
      <c r="L592" s="165">
        <v>-4755</v>
      </c>
      <c r="M592" s="166" t="s">
        <v>651</v>
      </c>
    </row>
    <row r="593" spans="1:16" ht="17.25" customHeight="1">
      <c r="A593" s="179"/>
      <c r="C593" s="181"/>
      <c r="D593" s="181"/>
      <c r="E593" s="181"/>
      <c r="F593" s="181"/>
      <c r="G593" s="181"/>
      <c r="H593" s="181"/>
      <c r="I593" s="181"/>
      <c r="J593" s="176">
        <v>4</v>
      </c>
      <c r="K593" s="160" t="s">
        <v>652</v>
      </c>
      <c r="L593" s="161">
        <v>-2137</v>
      </c>
      <c r="M593" s="177" t="s">
        <v>994</v>
      </c>
    </row>
    <row r="594" spans="1:16" ht="17.25" customHeight="1">
      <c r="A594" s="179"/>
      <c r="C594" s="181"/>
      <c r="D594" s="181"/>
      <c r="E594" s="181"/>
      <c r="F594" s="181"/>
      <c r="G594" s="181"/>
      <c r="H594" s="181"/>
      <c r="I594" s="181"/>
      <c r="J594" s="178"/>
      <c r="K594" s="167"/>
      <c r="L594" s="178"/>
      <c r="M594" s="166" t="s">
        <v>995</v>
      </c>
    </row>
    <row r="595" spans="1:16" ht="17.25" customHeight="1">
      <c r="A595" s="179"/>
      <c r="C595" s="181"/>
      <c r="D595" s="181"/>
      <c r="E595" s="181"/>
      <c r="F595" s="181"/>
      <c r="G595" s="181"/>
      <c r="H595" s="181"/>
      <c r="I595" s="181"/>
      <c r="J595" s="163">
        <v>7</v>
      </c>
      <c r="K595" s="164" t="s">
        <v>704</v>
      </c>
      <c r="L595" s="165">
        <v>-18</v>
      </c>
      <c r="M595" s="166" t="s">
        <v>996</v>
      </c>
    </row>
    <row r="596" spans="1:16" ht="17.25" customHeight="1">
      <c r="A596" s="179"/>
      <c r="C596" s="181"/>
      <c r="D596" s="181"/>
      <c r="E596" s="181"/>
      <c r="F596" s="181"/>
      <c r="G596" s="181"/>
      <c r="H596" s="181"/>
      <c r="I596" s="181"/>
      <c r="J596" s="163">
        <v>8</v>
      </c>
      <c r="K596" s="164" t="s">
        <v>575</v>
      </c>
      <c r="L596" s="165">
        <v>-861</v>
      </c>
      <c r="M596" s="166" t="s">
        <v>707</v>
      </c>
    </row>
    <row r="597" spans="1:16" ht="17.25" customHeight="1">
      <c r="A597" s="179"/>
      <c r="C597" s="181"/>
      <c r="D597" s="181"/>
      <c r="E597" s="181"/>
      <c r="F597" s="181"/>
      <c r="G597" s="181"/>
      <c r="H597" s="181"/>
      <c r="I597" s="181"/>
      <c r="J597" s="163">
        <v>10</v>
      </c>
      <c r="K597" s="164" t="s">
        <v>578</v>
      </c>
      <c r="L597" s="165">
        <v>-12</v>
      </c>
      <c r="M597" s="166" t="s">
        <v>669</v>
      </c>
    </row>
    <row r="598" spans="1:16" ht="17.25" customHeight="1">
      <c r="A598" s="179"/>
      <c r="C598" s="181"/>
      <c r="D598" s="181"/>
      <c r="E598" s="181"/>
      <c r="F598" s="181"/>
      <c r="G598" s="181"/>
      <c r="H598" s="181"/>
      <c r="I598" s="181"/>
      <c r="J598" s="176">
        <v>13</v>
      </c>
      <c r="K598" s="160" t="s">
        <v>604</v>
      </c>
      <c r="L598" s="161">
        <v>-394</v>
      </c>
      <c r="M598" s="177" t="s">
        <v>997</v>
      </c>
    </row>
    <row r="599" spans="1:16" ht="17.25" customHeight="1">
      <c r="A599" s="179"/>
      <c r="C599" s="181"/>
      <c r="D599" s="181"/>
      <c r="E599" s="181"/>
      <c r="F599" s="181"/>
      <c r="G599" s="181"/>
      <c r="H599" s="181"/>
      <c r="I599" s="181"/>
      <c r="J599" s="178"/>
      <c r="K599" s="164" t="s">
        <v>606</v>
      </c>
      <c r="L599" s="178"/>
      <c r="M599" s="158"/>
    </row>
    <row r="600" spans="1:16" ht="17.25" customHeight="1">
      <c r="A600" s="179"/>
      <c r="C600" s="181"/>
      <c r="D600" s="181"/>
      <c r="E600" s="181"/>
      <c r="F600" s="181"/>
      <c r="G600" s="181"/>
      <c r="H600" s="181"/>
      <c r="I600" s="181"/>
      <c r="J600" s="163">
        <v>17</v>
      </c>
      <c r="K600" s="164" t="s">
        <v>641</v>
      </c>
      <c r="L600" s="165">
        <v>-50</v>
      </c>
      <c r="M600" s="166" t="s">
        <v>998</v>
      </c>
    </row>
    <row r="601" spans="1:16" ht="17.25" customHeight="1">
      <c r="A601" s="179"/>
      <c r="C601" s="181"/>
      <c r="D601" s="181"/>
      <c r="E601" s="181"/>
      <c r="F601" s="181"/>
      <c r="G601" s="181"/>
      <c r="H601" s="181"/>
      <c r="I601" s="181"/>
      <c r="J601" s="176">
        <v>18</v>
      </c>
      <c r="K601" s="160" t="s">
        <v>584</v>
      </c>
      <c r="L601" s="161">
        <v>-129</v>
      </c>
      <c r="M601" s="177" t="s">
        <v>999</v>
      </c>
    </row>
    <row r="602" spans="1:16" ht="17.25" customHeight="1">
      <c r="A602" s="179"/>
      <c r="C602" s="181"/>
      <c r="D602" s="181"/>
      <c r="E602" s="181"/>
      <c r="F602" s="181"/>
      <c r="G602" s="181"/>
      <c r="H602" s="181"/>
      <c r="I602" s="181"/>
      <c r="J602" s="181"/>
      <c r="K602" s="160" t="s">
        <v>586</v>
      </c>
      <c r="L602" s="181"/>
      <c r="M602" s="177" t="s">
        <v>1000</v>
      </c>
    </row>
    <row r="603" spans="1:16" ht="17.25" customHeight="1">
      <c r="A603" s="179"/>
      <c r="C603" s="181"/>
      <c r="D603" s="181"/>
      <c r="E603" s="181"/>
      <c r="F603" s="181"/>
      <c r="G603" s="181"/>
      <c r="H603" s="181"/>
      <c r="I603" s="181"/>
      <c r="J603" s="178"/>
      <c r="K603" s="167"/>
      <c r="L603" s="178"/>
      <c r="M603" s="166" t="s">
        <v>1001</v>
      </c>
    </row>
    <row r="604" spans="1:16" ht="17.25" customHeight="1">
      <c r="A604" s="179"/>
      <c r="C604" s="181"/>
      <c r="D604" s="181"/>
      <c r="E604" s="181"/>
      <c r="F604" s="181"/>
      <c r="G604" s="181"/>
      <c r="H604" s="181"/>
      <c r="I604" s="181"/>
      <c r="J604" s="176">
        <v>19</v>
      </c>
      <c r="K604" s="160" t="s">
        <v>683</v>
      </c>
      <c r="L604" s="161">
        <v>-531</v>
      </c>
      <c r="M604" s="177" t="s">
        <v>1002</v>
      </c>
    </row>
    <row r="605" spans="1:16" ht="17.25" customHeight="1">
      <c r="A605" s="155"/>
      <c r="B605" s="167"/>
      <c r="C605" s="178"/>
      <c r="D605" s="178"/>
      <c r="E605" s="178"/>
      <c r="F605" s="178"/>
      <c r="G605" s="178"/>
      <c r="H605" s="178"/>
      <c r="I605" s="178"/>
      <c r="J605" s="178"/>
      <c r="K605" s="167"/>
      <c r="L605" s="178"/>
      <c r="M605" s="166" t="s">
        <v>1003</v>
      </c>
    </row>
    <row r="606" spans="1:16" ht="17.25" customHeight="1">
      <c r="A606" s="302" t="s">
        <v>237</v>
      </c>
      <c r="B606" s="303"/>
      <c r="C606" s="171">
        <v>223850</v>
      </c>
      <c r="D606" s="171">
        <v>-5406</v>
      </c>
      <c r="E606" s="339">
        <f>C606+D606</f>
        <v>218444</v>
      </c>
      <c r="F606" s="347">
        <v>3279</v>
      </c>
      <c r="G606" s="347">
        <v>4100</v>
      </c>
      <c r="H606" s="347">
        <v>5321</v>
      </c>
      <c r="I606" s="342">
        <v>-18106</v>
      </c>
      <c r="J606" s="173"/>
      <c r="K606" s="183"/>
      <c r="L606" s="339"/>
      <c r="M606" s="175"/>
      <c r="P606" s="140"/>
    </row>
    <row r="612" spans="1:16" ht="17.25" customHeight="1">
      <c r="A612" s="188" t="s">
        <v>1004</v>
      </c>
      <c r="B612" s="188"/>
      <c r="C612" s="188"/>
      <c r="D612" s="188"/>
      <c r="E612" s="188"/>
      <c r="F612" s="188"/>
      <c r="G612" s="188"/>
      <c r="H612" s="188"/>
      <c r="I612" s="188"/>
      <c r="J612" s="188"/>
      <c r="K612" s="188"/>
      <c r="L612" s="188"/>
      <c r="M612" s="188"/>
      <c r="P612" s="140"/>
    </row>
    <row r="613" spans="1:16" ht="17.25" customHeight="1">
      <c r="A613" s="188" t="s">
        <v>1005</v>
      </c>
      <c r="B613" s="188"/>
      <c r="C613" s="188"/>
      <c r="D613" s="188"/>
      <c r="E613" s="188"/>
      <c r="F613" s="188"/>
      <c r="G613" s="188"/>
      <c r="H613" s="188"/>
      <c r="I613" s="188"/>
      <c r="J613" s="188"/>
      <c r="K613" s="188"/>
      <c r="L613" s="188"/>
      <c r="M613" s="188"/>
      <c r="P613" s="140"/>
    </row>
    <row r="614" spans="1:16" ht="17.25" customHeight="1">
      <c r="A614" s="140" t="s">
        <v>971</v>
      </c>
      <c r="F614" s="140" t="s">
        <v>1006</v>
      </c>
      <c r="M614" s="144" t="s">
        <v>565</v>
      </c>
    </row>
    <row r="615" spans="1:16" ht="17.25" customHeight="1">
      <c r="A615" s="313"/>
      <c r="B615" s="314"/>
      <c r="C615" s="315"/>
      <c r="D615" s="316"/>
      <c r="E615" s="315"/>
      <c r="F615" s="317" t="s">
        <v>566</v>
      </c>
      <c r="G615" s="285"/>
      <c r="H615" s="285"/>
      <c r="I615" s="286"/>
      <c r="J615" s="148" t="s">
        <v>223</v>
      </c>
      <c r="K615" s="148"/>
      <c r="L615" s="150"/>
      <c r="M615" s="151"/>
      <c r="P615" s="140"/>
    </row>
    <row r="616" spans="1:16" ht="17.25" customHeight="1">
      <c r="A616" s="304" t="s">
        <v>224</v>
      </c>
      <c r="B616" s="318"/>
      <c r="C616" s="319" t="s">
        <v>225</v>
      </c>
      <c r="D616" s="320" t="s">
        <v>226</v>
      </c>
      <c r="E616" s="319" t="s">
        <v>227</v>
      </c>
      <c r="F616" s="321" t="s">
        <v>567</v>
      </c>
      <c r="G616" s="321"/>
      <c r="H616" s="321"/>
      <c r="I616" s="322" t="s">
        <v>568</v>
      </c>
      <c r="J616" s="323" t="s">
        <v>569</v>
      </c>
      <c r="K616" s="324"/>
      <c r="L616" s="325" t="s">
        <v>570</v>
      </c>
      <c r="M616" s="326" t="s">
        <v>571</v>
      </c>
      <c r="P616" s="140"/>
    </row>
    <row r="617" spans="1:16" ht="17.25" customHeight="1">
      <c r="A617" s="327"/>
      <c r="B617" s="328"/>
      <c r="C617" s="329"/>
      <c r="D617" s="330"/>
      <c r="E617" s="329"/>
      <c r="F617" s="331" t="s">
        <v>211</v>
      </c>
      <c r="G617" s="332" t="s">
        <v>212</v>
      </c>
      <c r="H617" s="331" t="s">
        <v>213</v>
      </c>
      <c r="I617" s="333" t="s">
        <v>214</v>
      </c>
      <c r="J617" s="334"/>
      <c r="K617" s="335"/>
      <c r="L617" s="336"/>
      <c r="M617" s="158"/>
      <c r="P617" s="140"/>
    </row>
    <row r="618" spans="1:16" ht="17.25" customHeight="1">
      <c r="A618" s="159">
        <v>1</v>
      </c>
      <c r="B618" s="160" t="s">
        <v>1007</v>
      </c>
      <c r="C618" s="161">
        <v>71327</v>
      </c>
      <c r="D618" s="161">
        <v>-789</v>
      </c>
      <c r="E618" s="337">
        <f>C618+D618</f>
        <v>70538</v>
      </c>
      <c r="F618" s="345">
        <v>-20</v>
      </c>
      <c r="G618" s="345">
        <v>-200</v>
      </c>
      <c r="H618" s="345">
        <v>0</v>
      </c>
      <c r="I618" s="338">
        <v>-569</v>
      </c>
      <c r="J618" s="176">
        <v>7</v>
      </c>
      <c r="K618" s="160" t="s">
        <v>704</v>
      </c>
      <c r="L618" s="161">
        <v>-123</v>
      </c>
      <c r="M618" s="177" t="s">
        <v>1008</v>
      </c>
    </row>
    <row r="619" spans="1:16" ht="17.25" customHeight="1">
      <c r="A619" s="179"/>
      <c r="B619" s="160" t="s">
        <v>679</v>
      </c>
      <c r="C619" s="181"/>
      <c r="D619" s="181"/>
      <c r="E619" s="181"/>
      <c r="F619" s="181"/>
      <c r="G619" s="181"/>
      <c r="H619" s="181"/>
      <c r="I619" s="181"/>
      <c r="J619" s="181"/>
      <c r="L619" s="181"/>
      <c r="M619" s="177" t="s">
        <v>1009</v>
      </c>
    </row>
    <row r="620" spans="1:16" ht="17.25" customHeight="1">
      <c r="A620" s="179"/>
      <c r="C620" s="181"/>
      <c r="D620" s="181"/>
      <c r="E620" s="181"/>
      <c r="F620" s="181"/>
      <c r="G620" s="181"/>
      <c r="H620" s="181"/>
      <c r="I620" s="181"/>
      <c r="J620" s="178"/>
      <c r="K620" s="167"/>
      <c r="L620" s="178"/>
      <c r="M620" s="166" t="s">
        <v>1010</v>
      </c>
    </row>
    <row r="621" spans="1:16" ht="17.25" customHeight="1">
      <c r="A621" s="179"/>
      <c r="C621" s="181"/>
      <c r="D621" s="181"/>
      <c r="E621" s="181"/>
      <c r="F621" s="181"/>
      <c r="G621" s="181"/>
      <c r="H621" s="181"/>
      <c r="I621" s="181"/>
      <c r="J621" s="176">
        <v>8</v>
      </c>
      <c r="K621" s="160" t="s">
        <v>575</v>
      </c>
      <c r="L621" s="161">
        <v>-512</v>
      </c>
      <c r="M621" s="177" t="s">
        <v>1011</v>
      </c>
    </row>
    <row r="622" spans="1:16" ht="17.25" customHeight="1">
      <c r="A622" s="179"/>
      <c r="C622" s="181"/>
      <c r="D622" s="181"/>
      <c r="E622" s="181"/>
      <c r="F622" s="181"/>
      <c r="G622" s="181"/>
      <c r="H622" s="181"/>
      <c r="I622" s="181"/>
      <c r="J622" s="178"/>
      <c r="K622" s="167"/>
      <c r="L622" s="178"/>
      <c r="M622" s="166" t="s">
        <v>1012</v>
      </c>
    </row>
    <row r="623" spans="1:16" ht="17.25" customHeight="1">
      <c r="A623" s="179"/>
      <c r="C623" s="181"/>
      <c r="D623" s="181"/>
      <c r="E623" s="181"/>
      <c r="F623" s="181"/>
      <c r="G623" s="181"/>
      <c r="H623" s="181"/>
      <c r="I623" s="181"/>
      <c r="J623" s="163">
        <v>11</v>
      </c>
      <c r="K623" s="164" t="s">
        <v>589</v>
      </c>
      <c r="L623" s="165">
        <v>-22</v>
      </c>
      <c r="M623" s="166" t="s">
        <v>1013</v>
      </c>
    </row>
    <row r="624" spans="1:16" ht="17.25" customHeight="1">
      <c r="A624" s="179"/>
      <c r="C624" s="181"/>
      <c r="D624" s="181"/>
      <c r="E624" s="181"/>
      <c r="F624" s="181"/>
      <c r="G624" s="181"/>
      <c r="H624" s="181"/>
      <c r="I624" s="181"/>
      <c r="J624" s="176">
        <v>13</v>
      </c>
      <c r="K624" s="160" t="s">
        <v>604</v>
      </c>
      <c r="L624" s="161">
        <v>-120</v>
      </c>
      <c r="M624" s="177" t="s">
        <v>1014</v>
      </c>
    </row>
    <row r="625" spans="1:13" ht="17.25" customHeight="1">
      <c r="A625" s="179"/>
      <c r="C625" s="181"/>
      <c r="D625" s="181"/>
      <c r="E625" s="181"/>
      <c r="F625" s="181"/>
      <c r="G625" s="181"/>
      <c r="H625" s="181"/>
      <c r="I625" s="181"/>
      <c r="J625" s="178"/>
      <c r="K625" s="164" t="s">
        <v>606</v>
      </c>
      <c r="L625" s="178"/>
      <c r="M625" s="166" t="s">
        <v>1015</v>
      </c>
    </row>
    <row r="626" spans="1:13" ht="17.25" customHeight="1">
      <c r="A626" s="179"/>
      <c r="C626" s="181"/>
      <c r="D626" s="181"/>
      <c r="E626" s="181"/>
      <c r="F626" s="181"/>
      <c r="G626" s="181"/>
      <c r="H626" s="181"/>
      <c r="I626" s="181"/>
      <c r="J626" s="176">
        <v>18</v>
      </c>
      <c r="K626" s="160" t="s">
        <v>584</v>
      </c>
      <c r="L626" s="161">
        <v>-12</v>
      </c>
      <c r="M626" s="177" t="s">
        <v>1016</v>
      </c>
    </row>
    <row r="627" spans="1:13" ht="17.25" customHeight="1">
      <c r="A627" s="155"/>
      <c r="B627" s="167"/>
      <c r="C627" s="178"/>
      <c r="D627" s="178"/>
      <c r="E627" s="178"/>
      <c r="F627" s="178"/>
      <c r="G627" s="178"/>
      <c r="H627" s="178"/>
      <c r="I627" s="178"/>
      <c r="J627" s="178"/>
      <c r="K627" s="164" t="s">
        <v>586</v>
      </c>
      <c r="L627" s="178"/>
      <c r="M627" s="158"/>
    </row>
    <row r="628" spans="1:13" ht="17.25" customHeight="1">
      <c r="A628" s="159">
        <v>2</v>
      </c>
      <c r="B628" s="160" t="s">
        <v>1017</v>
      </c>
      <c r="C628" s="161">
        <v>68364</v>
      </c>
      <c r="D628" s="161">
        <v>-1250</v>
      </c>
      <c r="E628" s="337">
        <f>C628+D628</f>
        <v>67114</v>
      </c>
      <c r="F628" s="345">
        <v>0</v>
      </c>
      <c r="G628" s="345">
        <v>-1400</v>
      </c>
      <c r="H628" s="345">
        <v>0</v>
      </c>
      <c r="I628" s="338">
        <v>150</v>
      </c>
      <c r="J628" s="163">
        <v>7</v>
      </c>
      <c r="K628" s="164" t="s">
        <v>704</v>
      </c>
      <c r="L628" s="165">
        <v>-170</v>
      </c>
      <c r="M628" s="166" t="s">
        <v>1018</v>
      </c>
    </row>
    <row r="629" spans="1:13" ht="17.25" customHeight="1">
      <c r="A629" s="179"/>
      <c r="B629" s="160" t="s">
        <v>1019</v>
      </c>
      <c r="C629" s="181"/>
      <c r="D629" s="181"/>
      <c r="E629" s="181"/>
      <c r="F629" s="181"/>
      <c r="G629" s="181"/>
      <c r="H629" s="181"/>
      <c r="I629" s="181"/>
      <c r="J629" s="163">
        <v>11</v>
      </c>
      <c r="K629" s="164" t="s">
        <v>589</v>
      </c>
      <c r="L629" s="165">
        <v>-30</v>
      </c>
      <c r="M629" s="166" t="s">
        <v>823</v>
      </c>
    </row>
    <row r="630" spans="1:13" ht="17.25" customHeight="1">
      <c r="A630" s="179"/>
      <c r="C630" s="181"/>
      <c r="D630" s="181"/>
      <c r="E630" s="181"/>
      <c r="F630" s="181"/>
      <c r="G630" s="181"/>
      <c r="H630" s="181"/>
      <c r="I630" s="181"/>
      <c r="J630" s="176">
        <v>12</v>
      </c>
      <c r="K630" s="160" t="s">
        <v>592</v>
      </c>
      <c r="L630" s="161">
        <v>-610</v>
      </c>
      <c r="M630" s="177" t="s">
        <v>1020</v>
      </c>
    </row>
    <row r="631" spans="1:13" ht="17.25" customHeight="1">
      <c r="A631" s="179"/>
      <c r="C631" s="181"/>
      <c r="D631" s="181"/>
      <c r="E631" s="181"/>
      <c r="F631" s="181"/>
      <c r="G631" s="181"/>
      <c r="H631" s="181"/>
      <c r="I631" s="181"/>
      <c r="J631" s="178"/>
      <c r="K631" s="167"/>
      <c r="L631" s="178"/>
      <c r="M631" s="166" t="s">
        <v>1021</v>
      </c>
    </row>
    <row r="632" spans="1:13" ht="17.25" customHeight="1">
      <c r="A632" s="179"/>
      <c r="C632" s="181"/>
      <c r="D632" s="181"/>
      <c r="E632" s="181"/>
      <c r="F632" s="181"/>
      <c r="G632" s="181"/>
      <c r="H632" s="181"/>
      <c r="I632" s="181"/>
      <c r="J632" s="176">
        <v>13</v>
      </c>
      <c r="K632" s="160" t="s">
        <v>604</v>
      </c>
      <c r="L632" s="161">
        <v>-340</v>
      </c>
      <c r="M632" s="177" t="s">
        <v>1022</v>
      </c>
    </row>
    <row r="633" spans="1:13" ht="17.25" customHeight="1">
      <c r="A633" s="179"/>
      <c r="C633" s="181"/>
      <c r="D633" s="181"/>
      <c r="E633" s="181"/>
      <c r="F633" s="181"/>
      <c r="G633" s="181"/>
      <c r="H633" s="181"/>
      <c r="I633" s="181"/>
      <c r="J633" s="178"/>
      <c r="K633" s="164" t="s">
        <v>606</v>
      </c>
      <c r="L633" s="178"/>
      <c r="M633" s="166" t="s">
        <v>1023</v>
      </c>
    </row>
    <row r="634" spans="1:13" ht="17.25" customHeight="1">
      <c r="A634" s="179"/>
      <c r="C634" s="181"/>
      <c r="D634" s="181"/>
      <c r="E634" s="181"/>
      <c r="F634" s="181"/>
      <c r="G634" s="181"/>
      <c r="H634" s="181"/>
      <c r="I634" s="181"/>
      <c r="J634" s="176">
        <v>18</v>
      </c>
      <c r="K634" s="160" t="s">
        <v>584</v>
      </c>
      <c r="L634" s="161">
        <v>-100</v>
      </c>
      <c r="M634" s="177" t="s">
        <v>1024</v>
      </c>
    </row>
    <row r="635" spans="1:13" ht="17.25" customHeight="1">
      <c r="A635" s="155"/>
      <c r="B635" s="167"/>
      <c r="C635" s="178"/>
      <c r="D635" s="178"/>
      <c r="E635" s="178"/>
      <c r="F635" s="178"/>
      <c r="G635" s="178"/>
      <c r="H635" s="178"/>
      <c r="I635" s="178"/>
      <c r="J635" s="178"/>
      <c r="K635" s="164" t="s">
        <v>586</v>
      </c>
      <c r="L635" s="178"/>
      <c r="M635" s="158"/>
    </row>
    <row r="636" spans="1:13" ht="17.25" customHeight="1">
      <c r="A636" s="159">
        <v>3</v>
      </c>
      <c r="B636" s="160" t="s">
        <v>1025</v>
      </c>
      <c r="C636" s="161">
        <v>11732</v>
      </c>
      <c r="D636" s="161">
        <v>-1654</v>
      </c>
      <c r="E636" s="337">
        <f>C636+D636</f>
        <v>10078</v>
      </c>
      <c r="F636" s="345">
        <v>0</v>
      </c>
      <c r="G636" s="345">
        <v>0</v>
      </c>
      <c r="H636" s="345">
        <v>696</v>
      </c>
      <c r="I636" s="338">
        <v>-2350</v>
      </c>
      <c r="J636" s="176">
        <v>7</v>
      </c>
      <c r="K636" s="160" t="s">
        <v>704</v>
      </c>
      <c r="L636" s="161">
        <v>-200</v>
      </c>
      <c r="M636" s="177" t="s">
        <v>1026</v>
      </c>
    </row>
    <row r="637" spans="1:13" ht="17.25" customHeight="1">
      <c r="A637" s="179"/>
      <c r="C637" s="181"/>
      <c r="D637" s="181"/>
      <c r="E637" s="181"/>
      <c r="F637" s="181"/>
      <c r="G637" s="181"/>
      <c r="H637" s="181"/>
      <c r="I637" s="181"/>
      <c r="J637" s="178"/>
      <c r="K637" s="167"/>
      <c r="L637" s="178"/>
      <c r="M637" s="166" t="s">
        <v>1027</v>
      </c>
    </row>
    <row r="638" spans="1:13" ht="17.25" customHeight="1">
      <c r="A638" s="179"/>
      <c r="C638" s="181"/>
      <c r="D638" s="181"/>
      <c r="E638" s="181"/>
      <c r="F638" s="181"/>
      <c r="G638" s="181"/>
      <c r="H638" s="181"/>
      <c r="I638" s="181"/>
      <c r="J638" s="176">
        <v>10</v>
      </c>
      <c r="K638" s="160" t="s">
        <v>578</v>
      </c>
      <c r="L638" s="161">
        <v>-690</v>
      </c>
      <c r="M638" s="177" t="s">
        <v>858</v>
      </c>
    </row>
    <row r="639" spans="1:13" ht="17.25" customHeight="1">
      <c r="A639" s="179"/>
      <c r="C639" s="181"/>
      <c r="D639" s="181"/>
      <c r="E639" s="181"/>
      <c r="F639" s="181"/>
      <c r="G639" s="181"/>
      <c r="H639" s="181"/>
      <c r="I639" s="181"/>
      <c r="J639" s="178"/>
      <c r="K639" s="167"/>
      <c r="L639" s="178"/>
      <c r="M639" s="166" t="s">
        <v>1028</v>
      </c>
    </row>
    <row r="640" spans="1:13" ht="17.25" customHeight="1">
      <c r="A640" s="179"/>
      <c r="C640" s="181"/>
      <c r="D640" s="181"/>
      <c r="E640" s="181"/>
      <c r="F640" s="181"/>
      <c r="G640" s="181"/>
      <c r="H640" s="181"/>
      <c r="I640" s="181"/>
      <c r="J640" s="176">
        <v>11</v>
      </c>
      <c r="K640" s="160" t="s">
        <v>589</v>
      </c>
      <c r="L640" s="161">
        <v>-70</v>
      </c>
      <c r="M640" s="177" t="s">
        <v>1029</v>
      </c>
    </row>
    <row r="641" spans="1:13" ht="17.25" customHeight="1">
      <c r="A641" s="179"/>
      <c r="C641" s="181"/>
      <c r="D641" s="181"/>
      <c r="E641" s="181"/>
      <c r="F641" s="181"/>
      <c r="G641" s="181"/>
      <c r="H641" s="181"/>
      <c r="I641" s="181"/>
      <c r="J641" s="178"/>
      <c r="K641" s="167"/>
      <c r="L641" s="178"/>
      <c r="M641" s="166" t="s">
        <v>1030</v>
      </c>
    </row>
    <row r="642" spans="1:13" ht="17.25" customHeight="1">
      <c r="A642" s="179"/>
      <c r="C642" s="181"/>
      <c r="D642" s="181"/>
      <c r="E642" s="181"/>
      <c r="F642" s="181"/>
      <c r="G642" s="181"/>
      <c r="H642" s="181"/>
      <c r="I642" s="181"/>
      <c r="J642" s="176">
        <v>13</v>
      </c>
      <c r="K642" s="160" t="s">
        <v>604</v>
      </c>
      <c r="L642" s="161">
        <v>-140</v>
      </c>
      <c r="M642" s="177" t="s">
        <v>963</v>
      </c>
    </row>
    <row r="643" spans="1:13" ht="17.25" customHeight="1">
      <c r="A643" s="182"/>
      <c r="B643" s="183"/>
      <c r="C643" s="173"/>
      <c r="D643" s="173"/>
      <c r="E643" s="173"/>
      <c r="F643" s="173"/>
      <c r="G643" s="173"/>
      <c r="H643" s="173"/>
      <c r="I643" s="173"/>
      <c r="J643" s="173"/>
      <c r="K643" s="185" t="s">
        <v>606</v>
      </c>
      <c r="L643" s="173"/>
      <c r="M643" s="175"/>
    </row>
    <row r="648" spans="1:13" ht="17.25" customHeight="1">
      <c r="A648" s="183"/>
      <c r="B648" s="183"/>
      <c r="C648" s="183"/>
      <c r="D648" s="183"/>
      <c r="E648" s="183"/>
      <c r="F648" s="183"/>
      <c r="G648" s="183"/>
      <c r="H648" s="183"/>
      <c r="I648" s="183"/>
      <c r="J648" s="183"/>
      <c r="K648" s="183"/>
      <c r="L648" s="183"/>
      <c r="M648" s="183"/>
    </row>
    <row r="649" spans="1:13" ht="17.25" customHeight="1">
      <c r="A649" s="179"/>
      <c r="C649" s="181"/>
      <c r="D649" s="181"/>
      <c r="E649" s="181"/>
      <c r="F649" s="181"/>
      <c r="G649" s="181"/>
      <c r="H649" s="181"/>
      <c r="I649" s="181"/>
      <c r="J649" s="176">
        <v>18</v>
      </c>
      <c r="K649" s="160" t="s">
        <v>584</v>
      </c>
      <c r="L649" s="161">
        <v>-554</v>
      </c>
      <c r="M649" s="177" t="s">
        <v>1031</v>
      </c>
    </row>
    <row r="650" spans="1:13" ht="17.25" customHeight="1">
      <c r="A650" s="155"/>
      <c r="B650" s="167"/>
      <c r="C650" s="178"/>
      <c r="D650" s="178"/>
      <c r="E650" s="178"/>
      <c r="F650" s="178"/>
      <c r="G650" s="178"/>
      <c r="H650" s="178"/>
      <c r="I650" s="178"/>
      <c r="J650" s="178"/>
      <c r="K650" s="164" t="s">
        <v>586</v>
      </c>
      <c r="L650" s="178"/>
      <c r="M650" s="158"/>
    </row>
    <row r="651" spans="1:13" ht="17.25" customHeight="1">
      <c r="A651" s="159">
        <v>4</v>
      </c>
      <c r="B651" s="160" t="s">
        <v>1032</v>
      </c>
      <c r="C651" s="161">
        <v>84068</v>
      </c>
      <c r="D651" s="161">
        <v>-318</v>
      </c>
      <c r="E651" s="337">
        <f>C651+D651</f>
        <v>83750</v>
      </c>
      <c r="F651" s="181"/>
      <c r="G651" s="181"/>
      <c r="H651" s="181"/>
      <c r="I651" s="338">
        <v>-318</v>
      </c>
      <c r="J651" s="163">
        <v>3</v>
      </c>
      <c r="K651" s="164" t="s">
        <v>573</v>
      </c>
      <c r="L651" s="165">
        <v>-218</v>
      </c>
      <c r="M651" s="166" t="s">
        <v>651</v>
      </c>
    </row>
    <row r="652" spans="1:13" ht="17.25" customHeight="1">
      <c r="A652" s="179"/>
      <c r="C652" s="181"/>
      <c r="D652" s="181"/>
      <c r="E652" s="181"/>
      <c r="F652" s="181"/>
      <c r="G652" s="181"/>
      <c r="H652" s="181"/>
      <c r="I652" s="181"/>
      <c r="J652" s="176">
        <v>4</v>
      </c>
      <c r="K652" s="160" t="s">
        <v>652</v>
      </c>
      <c r="L652" s="161">
        <v>-100</v>
      </c>
      <c r="M652" s="177" t="s">
        <v>1033</v>
      </c>
    </row>
    <row r="653" spans="1:13" ht="17.25" customHeight="1">
      <c r="A653" s="155"/>
      <c r="B653" s="167"/>
      <c r="C653" s="178"/>
      <c r="D653" s="178"/>
      <c r="E653" s="178"/>
      <c r="F653" s="178"/>
      <c r="G653" s="178"/>
      <c r="H653" s="178"/>
      <c r="I653" s="178"/>
      <c r="J653" s="178"/>
      <c r="K653" s="167"/>
      <c r="L653" s="178"/>
      <c r="M653" s="166" t="s">
        <v>1034</v>
      </c>
    </row>
    <row r="654" spans="1:13" ht="17.25" customHeight="1">
      <c r="A654" s="159">
        <v>5</v>
      </c>
      <c r="B654" s="160" t="s">
        <v>1035</v>
      </c>
      <c r="C654" s="161">
        <v>81932</v>
      </c>
      <c r="D654" s="161">
        <v>-870</v>
      </c>
      <c r="E654" s="337">
        <f>C654+D654</f>
        <v>81062</v>
      </c>
      <c r="F654" s="345">
        <v>0</v>
      </c>
      <c r="G654" s="345">
        <v>-500</v>
      </c>
      <c r="H654" s="345">
        <v>0</v>
      </c>
      <c r="I654" s="338">
        <v>-370</v>
      </c>
      <c r="J654" s="163">
        <v>8</v>
      </c>
      <c r="K654" s="164" t="s">
        <v>575</v>
      </c>
      <c r="L654" s="165">
        <v>-133</v>
      </c>
      <c r="M654" s="166" t="s">
        <v>583</v>
      </c>
    </row>
    <row r="655" spans="1:13" ht="17.25" customHeight="1">
      <c r="A655" s="179"/>
      <c r="C655" s="181"/>
      <c r="D655" s="181"/>
      <c r="E655" s="181"/>
      <c r="F655" s="181"/>
      <c r="G655" s="181"/>
      <c r="H655" s="181"/>
      <c r="I655" s="181"/>
      <c r="J655" s="163">
        <v>12</v>
      </c>
      <c r="K655" s="164" t="s">
        <v>592</v>
      </c>
      <c r="L655" s="165">
        <v>-219</v>
      </c>
      <c r="M655" s="166" t="s">
        <v>1036</v>
      </c>
    </row>
    <row r="656" spans="1:13" ht="17.25" customHeight="1">
      <c r="A656" s="179"/>
      <c r="C656" s="181"/>
      <c r="D656" s="181"/>
      <c r="E656" s="181"/>
      <c r="F656" s="181"/>
      <c r="G656" s="181"/>
      <c r="H656" s="181"/>
      <c r="I656" s="181"/>
      <c r="J656" s="176">
        <v>13</v>
      </c>
      <c r="K656" s="160" t="s">
        <v>604</v>
      </c>
      <c r="L656" s="161">
        <v>-17</v>
      </c>
      <c r="M656" s="177" t="s">
        <v>1037</v>
      </c>
    </row>
    <row r="657" spans="1:16" ht="17.25" customHeight="1">
      <c r="A657" s="179"/>
      <c r="C657" s="181"/>
      <c r="D657" s="181"/>
      <c r="E657" s="181"/>
      <c r="F657" s="181"/>
      <c r="G657" s="181"/>
      <c r="H657" s="181"/>
      <c r="I657" s="181"/>
      <c r="J657" s="178"/>
      <c r="K657" s="164" t="s">
        <v>606</v>
      </c>
      <c r="L657" s="178"/>
      <c r="M657" s="166" t="s">
        <v>1038</v>
      </c>
    </row>
    <row r="658" spans="1:16" ht="17.25" customHeight="1">
      <c r="A658" s="155"/>
      <c r="B658" s="167"/>
      <c r="C658" s="178"/>
      <c r="D658" s="178"/>
      <c r="E658" s="178"/>
      <c r="F658" s="178"/>
      <c r="G658" s="178"/>
      <c r="H658" s="178"/>
      <c r="I658" s="178"/>
      <c r="J658" s="163">
        <v>14</v>
      </c>
      <c r="K658" s="164" t="s">
        <v>607</v>
      </c>
      <c r="L658" s="165">
        <v>-501</v>
      </c>
      <c r="M658" s="166" t="s">
        <v>1039</v>
      </c>
    </row>
    <row r="659" spans="1:16" ht="17.25" customHeight="1">
      <c r="A659" s="159">
        <v>6</v>
      </c>
      <c r="B659" s="160" t="s">
        <v>1040</v>
      </c>
      <c r="C659" s="161">
        <v>11373</v>
      </c>
      <c r="D659" s="161">
        <v>-416</v>
      </c>
      <c r="E659" s="337">
        <f>C659+D659</f>
        <v>10957</v>
      </c>
      <c r="F659" s="345">
        <v>-243</v>
      </c>
      <c r="G659" s="345">
        <v>0</v>
      </c>
      <c r="H659" s="345">
        <v>0</v>
      </c>
      <c r="I659" s="338">
        <v>-173</v>
      </c>
      <c r="J659" s="176">
        <v>8</v>
      </c>
      <c r="K659" s="160" t="s">
        <v>575</v>
      </c>
      <c r="L659" s="161">
        <v>-152</v>
      </c>
      <c r="M659" s="177" t="s">
        <v>1041</v>
      </c>
    </row>
    <row r="660" spans="1:16" ht="17.25" customHeight="1">
      <c r="A660" s="179"/>
      <c r="B660" s="160" t="s">
        <v>623</v>
      </c>
      <c r="C660" s="181"/>
      <c r="D660" s="181"/>
      <c r="E660" s="181"/>
      <c r="F660" s="181"/>
      <c r="G660" s="181"/>
      <c r="H660" s="181"/>
      <c r="I660" s="181"/>
      <c r="J660" s="178"/>
      <c r="K660" s="167"/>
      <c r="L660" s="178"/>
      <c r="M660" s="166" t="s">
        <v>1042</v>
      </c>
    </row>
    <row r="661" spans="1:16" ht="17.25" customHeight="1">
      <c r="A661" s="155"/>
      <c r="B661" s="167"/>
      <c r="C661" s="178"/>
      <c r="D661" s="178"/>
      <c r="E661" s="178"/>
      <c r="F661" s="178"/>
      <c r="G661" s="178"/>
      <c r="H661" s="178"/>
      <c r="I661" s="178"/>
      <c r="J661" s="163">
        <v>12</v>
      </c>
      <c r="K661" s="164" t="s">
        <v>592</v>
      </c>
      <c r="L661" s="165">
        <v>-264</v>
      </c>
      <c r="M661" s="166" t="s">
        <v>1043</v>
      </c>
    </row>
    <row r="662" spans="1:16" ht="17.25" customHeight="1">
      <c r="A662" s="302" t="s">
        <v>237</v>
      </c>
      <c r="B662" s="303"/>
      <c r="C662" s="171">
        <v>328796</v>
      </c>
      <c r="D662" s="171">
        <v>-5297</v>
      </c>
      <c r="E662" s="339">
        <f>C662+D662</f>
        <v>323499</v>
      </c>
      <c r="F662" s="347">
        <v>-263</v>
      </c>
      <c r="G662" s="347">
        <v>-2100</v>
      </c>
      <c r="H662" s="347">
        <v>696</v>
      </c>
      <c r="I662" s="342">
        <v>-3630</v>
      </c>
      <c r="J662" s="173"/>
      <c r="K662" s="183"/>
      <c r="L662" s="339"/>
      <c r="M662" s="175"/>
      <c r="P662" s="140"/>
    </row>
    <row r="664" spans="1:16" ht="17.25" customHeight="1">
      <c r="A664" s="140" t="s">
        <v>960</v>
      </c>
      <c r="B664" s="142"/>
      <c r="C664" s="141"/>
      <c r="D664" s="141"/>
      <c r="E664" s="141"/>
      <c r="F664" s="141" t="s">
        <v>1044</v>
      </c>
      <c r="G664" s="141"/>
      <c r="H664" s="141"/>
      <c r="I664" s="141"/>
      <c r="K664" s="141"/>
      <c r="L664" s="141"/>
      <c r="M664" s="144" t="s">
        <v>565</v>
      </c>
      <c r="P664" s="140"/>
    </row>
    <row r="665" spans="1:16" ht="17.25" customHeight="1">
      <c r="A665" s="313"/>
      <c r="B665" s="314"/>
      <c r="C665" s="315"/>
      <c r="D665" s="316"/>
      <c r="E665" s="315"/>
      <c r="F665" s="317" t="s">
        <v>566</v>
      </c>
      <c r="G665" s="285"/>
      <c r="H665" s="285"/>
      <c r="I665" s="286"/>
      <c r="J665" s="148" t="s">
        <v>223</v>
      </c>
      <c r="K665" s="148"/>
      <c r="L665" s="150"/>
      <c r="M665" s="151"/>
      <c r="P665" s="140"/>
    </row>
    <row r="666" spans="1:16" ht="17.25" customHeight="1">
      <c r="A666" s="304" t="s">
        <v>224</v>
      </c>
      <c r="B666" s="318"/>
      <c r="C666" s="319" t="s">
        <v>225</v>
      </c>
      <c r="D666" s="320" t="s">
        <v>226</v>
      </c>
      <c r="E666" s="319" t="s">
        <v>227</v>
      </c>
      <c r="F666" s="321" t="s">
        <v>567</v>
      </c>
      <c r="G666" s="321"/>
      <c r="H666" s="321"/>
      <c r="I666" s="322" t="s">
        <v>568</v>
      </c>
      <c r="J666" s="323" t="s">
        <v>569</v>
      </c>
      <c r="K666" s="324"/>
      <c r="L666" s="325" t="s">
        <v>570</v>
      </c>
      <c r="M666" s="326" t="s">
        <v>571</v>
      </c>
      <c r="P666" s="140"/>
    </row>
    <row r="667" spans="1:16" ht="17.25" customHeight="1">
      <c r="A667" s="327"/>
      <c r="B667" s="328"/>
      <c r="C667" s="329"/>
      <c r="D667" s="330"/>
      <c r="E667" s="329"/>
      <c r="F667" s="331" t="s">
        <v>211</v>
      </c>
      <c r="G667" s="332" t="s">
        <v>212</v>
      </c>
      <c r="H667" s="331" t="s">
        <v>213</v>
      </c>
      <c r="I667" s="333" t="s">
        <v>214</v>
      </c>
      <c r="J667" s="334"/>
      <c r="K667" s="335"/>
      <c r="L667" s="336"/>
      <c r="M667" s="158"/>
      <c r="P667" s="140"/>
    </row>
    <row r="668" spans="1:16" ht="17.25" customHeight="1">
      <c r="A668" s="159">
        <v>1</v>
      </c>
      <c r="B668" s="160" t="s">
        <v>1045</v>
      </c>
      <c r="C668" s="161">
        <v>47381</v>
      </c>
      <c r="D668" s="161">
        <v>-180</v>
      </c>
      <c r="E668" s="337">
        <f>C668+D668</f>
        <v>47201</v>
      </c>
      <c r="F668" s="181"/>
      <c r="G668" s="181"/>
      <c r="H668" s="181"/>
      <c r="I668" s="338">
        <v>-180</v>
      </c>
      <c r="J668" s="163">
        <v>8</v>
      </c>
      <c r="K668" s="164" t="s">
        <v>575</v>
      </c>
      <c r="L668" s="165">
        <v>-170</v>
      </c>
      <c r="M668" s="166" t="s">
        <v>788</v>
      </c>
    </row>
    <row r="669" spans="1:16" ht="17.25" customHeight="1">
      <c r="A669" s="155"/>
      <c r="B669" s="164" t="s">
        <v>679</v>
      </c>
      <c r="C669" s="178"/>
      <c r="D669" s="178"/>
      <c r="E669" s="178"/>
      <c r="F669" s="178"/>
      <c r="G669" s="178"/>
      <c r="H669" s="178"/>
      <c r="I669" s="178"/>
      <c r="J669" s="163">
        <v>17</v>
      </c>
      <c r="K669" s="164" t="s">
        <v>641</v>
      </c>
      <c r="L669" s="165">
        <v>-10</v>
      </c>
      <c r="M669" s="166" t="s">
        <v>1046</v>
      </c>
    </row>
    <row r="670" spans="1:16" ht="17.25" customHeight="1">
      <c r="A670" s="169">
        <v>2</v>
      </c>
      <c r="B670" s="164" t="s">
        <v>1047</v>
      </c>
      <c r="C670" s="165">
        <v>36010</v>
      </c>
      <c r="D670" s="165">
        <v>-330</v>
      </c>
      <c r="E670" s="329">
        <f>C670+D670</f>
        <v>35680</v>
      </c>
      <c r="F670" s="343">
        <v>0</v>
      </c>
      <c r="G670" s="343">
        <v>-900</v>
      </c>
      <c r="H670" s="343">
        <v>0</v>
      </c>
      <c r="I670" s="344">
        <v>570</v>
      </c>
      <c r="J670" s="163">
        <v>7</v>
      </c>
      <c r="K670" s="164" t="s">
        <v>704</v>
      </c>
      <c r="L670" s="165">
        <v>-330</v>
      </c>
      <c r="M670" s="166" t="s">
        <v>1048</v>
      </c>
    </row>
    <row r="671" spans="1:16" ht="17.25" customHeight="1">
      <c r="A671" s="159">
        <v>3</v>
      </c>
      <c r="B671" s="160" t="s">
        <v>1049</v>
      </c>
      <c r="C671" s="161">
        <v>13363</v>
      </c>
      <c r="D671" s="161">
        <v>-3252</v>
      </c>
      <c r="E671" s="337">
        <f>C671+D671</f>
        <v>10111</v>
      </c>
      <c r="F671" s="345">
        <v>0</v>
      </c>
      <c r="G671" s="345">
        <v>-500</v>
      </c>
      <c r="H671" s="345">
        <v>-1263</v>
      </c>
      <c r="I671" s="338">
        <v>-1489</v>
      </c>
      <c r="J671" s="176">
        <v>7</v>
      </c>
      <c r="K671" s="160" t="s">
        <v>704</v>
      </c>
      <c r="L671" s="161">
        <v>-300</v>
      </c>
      <c r="M671" s="177" t="s">
        <v>1050</v>
      </c>
    </row>
    <row r="672" spans="1:16" ht="17.25" customHeight="1">
      <c r="A672" s="179"/>
      <c r="B672" s="160" t="s">
        <v>1051</v>
      </c>
      <c r="C672" s="181"/>
      <c r="D672" s="181"/>
      <c r="E672" s="181"/>
      <c r="F672" s="181"/>
      <c r="G672" s="181"/>
      <c r="H672" s="181"/>
      <c r="I672" s="181"/>
      <c r="J672" s="181"/>
      <c r="L672" s="181"/>
      <c r="M672" s="177" t="s">
        <v>1052</v>
      </c>
    </row>
    <row r="673" spans="1:16" ht="17.25" customHeight="1">
      <c r="A673" s="179"/>
      <c r="C673" s="181"/>
      <c r="D673" s="181"/>
      <c r="E673" s="181"/>
      <c r="F673" s="181"/>
      <c r="G673" s="181"/>
      <c r="H673" s="181"/>
      <c r="I673" s="181"/>
      <c r="J673" s="178"/>
      <c r="K673" s="167"/>
      <c r="L673" s="178"/>
      <c r="M673" s="166" t="s">
        <v>1053</v>
      </c>
    </row>
    <row r="674" spans="1:16" ht="17.25" customHeight="1">
      <c r="A674" s="179"/>
      <c r="C674" s="181"/>
      <c r="D674" s="181"/>
      <c r="E674" s="181"/>
      <c r="F674" s="181"/>
      <c r="G674" s="181"/>
      <c r="H674" s="181"/>
      <c r="I674" s="181"/>
      <c r="J674" s="163">
        <v>8</v>
      </c>
      <c r="K674" s="164" t="s">
        <v>575</v>
      </c>
      <c r="L674" s="165">
        <v>-250</v>
      </c>
      <c r="M674" s="166" t="s">
        <v>583</v>
      </c>
    </row>
    <row r="675" spans="1:16" ht="17.25" customHeight="1">
      <c r="A675" s="179"/>
      <c r="C675" s="181"/>
      <c r="D675" s="181"/>
      <c r="E675" s="181"/>
      <c r="F675" s="181"/>
      <c r="G675" s="181"/>
      <c r="H675" s="181"/>
      <c r="I675" s="181"/>
      <c r="J675" s="176">
        <v>10</v>
      </c>
      <c r="K675" s="160" t="s">
        <v>578</v>
      </c>
      <c r="L675" s="161">
        <v>-148</v>
      </c>
      <c r="M675" s="177" t="s">
        <v>1054</v>
      </c>
    </row>
    <row r="676" spans="1:16" ht="17.25" customHeight="1">
      <c r="A676" s="179"/>
      <c r="C676" s="181"/>
      <c r="D676" s="181"/>
      <c r="E676" s="181"/>
      <c r="F676" s="181"/>
      <c r="G676" s="181"/>
      <c r="H676" s="181"/>
      <c r="I676" s="181"/>
      <c r="J676" s="178"/>
      <c r="K676" s="167"/>
      <c r="L676" s="178"/>
      <c r="M676" s="166" t="s">
        <v>1055</v>
      </c>
    </row>
    <row r="677" spans="1:16" ht="17.25" customHeight="1">
      <c r="A677" s="182"/>
      <c r="B677" s="183"/>
      <c r="C677" s="173"/>
      <c r="D677" s="173"/>
      <c r="E677" s="173"/>
      <c r="F677" s="173"/>
      <c r="G677" s="173"/>
      <c r="H677" s="173"/>
      <c r="I677" s="173"/>
      <c r="J677" s="184">
        <v>11</v>
      </c>
      <c r="K677" s="185" t="s">
        <v>589</v>
      </c>
      <c r="L677" s="171">
        <v>-11</v>
      </c>
      <c r="M677" s="186" t="s">
        <v>590</v>
      </c>
    </row>
    <row r="680" spans="1:16" ht="17.25" customHeight="1">
      <c r="A680" s="188" t="s">
        <v>1056</v>
      </c>
      <c r="B680" s="188"/>
      <c r="C680" s="188"/>
      <c r="D680" s="188"/>
      <c r="E680" s="188"/>
      <c r="F680" s="188"/>
      <c r="G680" s="188"/>
      <c r="H680" s="188"/>
      <c r="I680" s="188"/>
      <c r="J680" s="188"/>
      <c r="K680" s="188"/>
      <c r="L680" s="188"/>
      <c r="M680" s="188"/>
      <c r="P680" s="140"/>
    </row>
    <row r="681" spans="1:16" ht="17.25" customHeight="1">
      <c r="A681" s="188" t="s">
        <v>1057</v>
      </c>
      <c r="B681" s="188"/>
      <c r="C681" s="188"/>
      <c r="D681" s="188"/>
      <c r="E681" s="188"/>
      <c r="F681" s="188"/>
      <c r="G681" s="188"/>
      <c r="H681" s="188"/>
      <c r="I681" s="188"/>
      <c r="J681" s="188"/>
      <c r="K681" s="188"/>
      <c r="L681" s="188"/>
      <c r="M681" s="188"/>
      <c r="P681" s="140"/>
    </row>
    <row r="682" spans="1:16" ht="17.25" customHeight="1">
      <c r="A682" s="140" t="s">
        <v>971</v>
      </c>
      <c r="F682" s="140" t="s">
        <v>1058</v>
      </c>
      <c r="M682" s="144" t="s">
        <v>565</v>
      </c>
    </row>
    <row r="683" spans="1:16" ht="17.25" customHeight="1">
      <c r="A683" s="313"/>
      <c r="B683" s="314"/>
      <c r="C683" s="315"/>
      <c r="D683" s="316"/>
      <c r="E683" s="315"/>
      <c r="F683" s="317" t="s">
        <v>566</v>
      </c>
      <c r="G683" s="285"/>
      <c r="H683" s="285"/>
      <c r="I683" s="286"/>
      <c r="J683" s="148" t="s">
        <v>223</v>
      </c>
      <c r="K683" s="148"/>
      <c r="L683" s="150"/>
      <c r="M683" s="151"/>
      <c r="P683" s="140"/>
    </row>
    <row r="684" spans="1:16" ht="17.25" customHeight="1">
      <c r="A684" s="304" t="s">
        <v>224</v>
      </c>
      <c r="B684" s="318"/>
      <c r="C684" s="319" t="s">
        <v>225</v>
      </c>
      <c r="D684" s="320" t="s">
        <v>226</v>
      </c>
      <c r="E684" s="319" t="s">
        <v>227</v>
      </c>
      <c r="F684" s="321" t="s">
        <v>567</v>
      </c>
      <c r="G684" s="321"/>
      <c r="H684" s="321"/>
      <c r="I684" s="322" t="s">
        <v>568</v>
      </c>
      <c r="J684" s="323" t="s">
        <v>569</v>
      </c>
      <c r="K684" s="324"/>
      <c r="L684" s="325" t="s">
        <v>570</v>
      </c>
      <c r="M684" s="326" t="s">
        <v>571</v>
      </c>
      <c r="P684" s="140"/>
    </row>
    <row r="685" spans="1:16" ht="17.25" customHeight="1">
      <c r="A685" s="327"/>
      <c r="B685" s="328"/>
      <c r="C685" s="329"/>
      <c r="D685" s="330"/>
      <c r="E685" s="329"/>
      <c r="F685" s="331" t="s">
        <v>211</v>
      </c>
      <c r="G685" s="332" t="s">
        <v>212</v>
      </c>
      <c r="H685" s="331" t="s">
        <v>213</v>
      </c>
      <c r="I685" s="333" t="s">
        <v>214</v>
      </c>
      <c r="J685" s="334"/>
      <c r="K685" s="335"/>
      <c r="L685" s="336"/>
      <c r="M685" s="158"/>
      <c r="P685" s="140"/>
    </row>
    <row r="686" spans="1:16" ht="17.25" customHeight="1">
      <c r="A686" s="179"/>
      <c r="C686" s="181"/>
      <c r="D686" s="181"/>
      <c r="E686" s="181"/>
      <c r="F686" s="181"/>
      <c r="G686" s="181"/>
      <c r="H686" s="181"/>
      <c r="I686" s="181"/>
      <c r="J686" s="176">
        <v>12</v>
      </c>
      <c r="K686" s="160" t="s">
        <v>592</v>
      </c>
      <c r="L686" s="161">
        <v>-480</v>
      </c>
      <c r="M686" s="177" t="s">
        <v>1059</v>
      </c>
    </row>
    <row r="687" spans="1:16" ht="17.25" customHeight="1">
      <c r="A687" s="179"/>
      <c r="C687" s="181"/>
      <c r="D687" s="181"/>
      <c r="E687" s="181"/>
      <c r="F687" s="181"/>
      <c r="G687" s="181"/>
      <c r="H687" s="181"/>
      <c r="I687" s="181"/>
      <c r="J687" s="181"/>
      <c r="L687" s="181"/>
      <c r="M687" s="177" t="s">
        <v>1060</v>
      </c>
    </row>
    <row r="688" spans="1:16" ht="17.25" customHeight="1">
      <c r="A688" s="179"/>
      <c r="C688" s="181"/>
      <c r="D688" s="181"/>
      <c r="E688" s="181"/>
      <c r="F688" s="181"/>
      <c r="G688" s="181"/>
      <c r="H688" s="181"/>
      <c r="I688" s="181"/>
      <c r="J688" s="181"/>
      <c r="L688" s="181"/>
      <c r="M688" s="177" t="s">
        <v>1061</v>
      </c>
    </row>
    <row r="689" spans="1:16" ht="17.25" customHeight="1">
      <c r="A689" s="179"/>
      <c r="C689" s="181"/>
      <c r="D689" s="181"/>
      <c r="E689" s="181"/>
      <c r="F689" s="181"/>
      <c r="G689" s="181"/>
      <c r="H689" s="181"/>
      <c r="I689" s="181"/>
      <c r="J689" s="178"/>
      <c r="K689" s="167"/>
      <c r="L689" s="178"/>
      <c r="M689" s="166" t="s">
        <v>1062</v>
      </c>
    </row>
    <row r="690" spans="1:16" ht="17.25" customHeight="1">
      <c r="A690" s="179"/>
      <c r="C690" s="181"/>
      <c r="D690" s="181"/>
      <c r="E690" s="181"/>
      <c r="F690" s="181"/>
      <c r="G690" s="181"/>
      <c r="H690" s="181"/>
      <c r="I690" s="181"/>
      <c r="J690" s="163">
        <v>14</v>
      </c>
      <c r="K690" s="164" t="s">
        <v>607</v>
      </c>
      <c r="L690" s="165">
        <v>-1430</v>
      </c>
      <c r="M690" s="166" t="s">
        <v>1063</v>
      </c>
    </row>
    <row r="691" spans="1:16" ht="17.25" customHeight="1">
      <c r="A691" s="179"/>
      <c r="C691" s="181"/>
      <c r="D691" s="181"/>
      <c r="E691" s="181"/>
      <c r="F691" s="181"/>
      <c r="G691" s="181"/>
      <c r="H691" s="181"/>
      <c r="I691" s="181"/>
      <c r="J691" s="163">
        <v>17</v>
      </c>
      <c r="K691" s="164" t="s">
        <v>641</v>
      </c>
      <c r="L691" s="165">
        <v>-263</v>
      </c>
      <c r="M691" s="166" t="s">
        <v>1064</v>
      </c>
    </row>
    <row r="692" spans="1:16" ht="17.25" customHeight="1">
      <c r="A692" s="179"/>
      <c r="C692" s="181"/>
      <c r="D692" s="181"/>
      <c r="E692" s="181"/>
      <c r="F692" s="181"/>
      <c r="G692" s="181"/>
      <c r="H692" s="181"/>
      <c r="I692" s="181"/>
      <c r="J692" s="176">
        <v>18</v>
      </c>
      <c r="K692" s="160" t="s">
        <v>584</v>
      </c>
      <c r="L692" s="161">
        <v>-370</v>
      </c>
      <c r="M692" s="177" t="s">
        <v>1065</v>
      </c>
    </row>
    <row r="693" spans="1:16" ht="17.25" customHeight="1">
      <c r="A693" s="179"/>
      <c r="C693" s="181"/>
      <c r="D693" s="181"/>
      <c r="E693" s="181"/>
      <c r="F693" s="181"/>
      <c r="G693" s="181"/>
      <c r="H693" s="181"/>
      <c r="I693" s="181"/>
      <c r="J693" s="181"/>
      <c r="K693" s="160" t="s">
        <v>586</v>
      </c>
      <c r="L693" s="181"/>
      <c r="M693" s="177" t="s">
        <v>1066</v>
      </c>
    </row>
    <row r="694" spans="1:16" ht="17.25" customHeight="1">
      <c r="A694" s="155"/>
      <c r="B694" s="167"/>
      <c r="C694" s="178"/>
      <c r="D694" s="178"/>
      <c r="E694" s="178"/>
      <c r="F694" s="178"/>
      <c r="G694" s="178"/>
      <c r="H694" s="178"/>
      <c r="I694" s="178"/>
      <c r="J694" s="178"/>
      <c r="K694" s="167"/>
      <c r="L694" s="178"/>
      <c r="M694" s="166" t="s">
        <v>1067</v>
      </c>
    </row>
    <row r="695" spans="1:16" ht="17.25" customHeight="1">
      <c r="A695" s="302" t="s">
        <v>237</v>
      </c>
      <c r="B695" s="303"/>
      <c r="C695" s="171">
        <v>96754</v>
      </c>
      <c r="D695" s="171">
        <v>-3762</v>
      </c>
      <c r="E695" s="339">
        <f>C695+D695</f>
        <v>92992</v>
      </c>
      <c r="F695" s="347">
        <v>0</v>
      </c>
      <c r="G695" s="347">
        <v>-1400</v>
      </c>
      <c r="H695" s="347">
        <v>-1263</v>
      </c>
      <c r="I695" s="342">
        <v>-1099</v>
      </c>
      <c r="J695" s="173"/>
      <c r="K695" s="183"/>
      <c r="L695" s="339"/>
      <c r="M695" s="175"/>
      <c r="P695" s="140"/>
    </row>
    <row r="697" spans="1:16" ht="17.25" customHeight="1">
      <c r="A697" s="140" t="s">
        <v>960</v>
      </c>
      <c r="B697" s="142"/>
      <c r="C697" s="141"/>
      <c r="D697" s="141"/>
      <c r="E697" s="141"/>
      <c r="F697" s="141" t="s">
        <v>1068</v>
      </c>
      <c r="G697" s="141"/>
      <c r="H697" s="141"/>
      <c r="I697" s="141"/>
      <c r="K697" s="141"/>
      <c r="L697" s="141"/>
      <c r="M697" s="144" t="s">
        <v>565</v>
      </c>
      <c r="P697" s="140"/>
    </row>
    <row r="698" spans="1:16" ht="17.25" customHeight="1">
      <c r="A698" s="313"/>
      <c r="B698" s="314"/>
      <c r="C698" s="315"/>
      <c r="D698" s="316"/>
      <c r="E698" s="315"/>
      <c r="F698" s="317" t="s">
        <v>566</v>
      </c>
      <c r="G698" s="285"/>
      <c r="H698" s="285"/>
      <c r="I698" s="286"/>
      <c r="J698" s="148" t="s">
        <v>223</v>
      </c>
      <c r="K698" s="148"/>
      <c r="L698" s="150"/>
      <c r="M698" s="151"/>
      <c r="P698" s="140"/>
    </row>
    <row r="699" spans="1:16" ht="17.25" customHeight="1">
      <c r="A699" s="304" t="s">
        <v>224</v>
      </c>
      <c r="B699" s="318"/>
      <c r="C699" s="319" t="s">
        <v>225</v>
      </c>
      <c r="D699" s="320" t="s">
        <v>226</v>
      </c>
      <c r="E699" s="319" t="s">
        <v>227</v>
      </c>
      <c r="F699" s="321" t="s">
        <v>567</v>
      </c>
      <c r="G699" s="321"/>
      <c r="H699" s="321"/>
      <c r="I699" s="322" t="s">
        <v>568</v>
      </c>
      <c r="J699" s="323" t="s">
        <v>569</v>
      </c>
      <c r="K699" s="324"/>
      <c r="L699" s="325" t="s">
        <v>570</v>
      </c>
      <c r="M699" s="326" t="s">
        <v>571</v>
      </c>
      <c r="P699" s="140"/>
    </row>
    <row r="700" spans="1:16" ht="17.25" customHeight="1">
      <c r="A700" s="327"/>
      <c r="B700" s="328"/>
      <c r="C700" s="329"/>
      <c r="D700" s="330"/>
      <c r="E700" s="329"/>
      <c r="F700" s="331" t="s">
        <v>211</v>
      </c>
      <c r="G700" s="332" t="s">
        <v>212</v>
      </c>
      <c r="H700" s="331" t="s">
        <v>213</v>
      </c>
      <c r="I700" s="333" t="s">
        <v>214</v>
      </c>
      <c r="J700" s="334"/>
      <c r="K700" s="335"/>
      <c r="L700" s="336"/>
      <c r="M700" s="158"/>
      <c r="P700" s="140"/>
    </row>
    <row r="701" spans="1:16" ht="17.25" customHeight="1">
      <c r="A701" s="159">
        <v>1</v>
      </c>
      <c r="B701" s="160" t="s">
        <v>1069</v>
      </c>
      <c r="C701" s="161">
        <v>266251</v>
      </c>
      <c r="D701" s="161">
        <v>-1087</v>
      </c>
      <c r="E701" s="337">
        <f>C701+D701</f>
        <v>265164</v>
      </c>
      <c r="F701" s="345">
        <v>-158</v>
      </c>
      <c r="G701" s="345">
        <v>0</v>
      </c>
      <c r="H701" s="345">
        <v>0</v>
      </c>
      <c r="I701" s="338">
        <v>-929</v>
      </c>
      <c r="J701" s="163">
        <v>1</v>
      </c>
      <c r="K701" s="164" t="s">
        <v>648</v>
      </c>
      <c r="L701" s="165">
        <v>-400</v>
      </c>
      <c r="M701" s="166" t="s">
        <v>649</v>
      </c>
    </row>
    <row r="702" spans="1:16" ht="17.25" customHeight="1">
      <c r="A702" s="179"/>
      <c r="C702" s="181"/>
      <c r="D702" s="181"/>
      <c r="E702" s="181"/>
      <c r="F702" s="181"/>
      <c r="G702" s="181"/>
      <c r="H702" s="181"/>
      <c r="I702" s="181"/>
      <c r="J702" s="163">
        <v>3</v>
      </c>
      <c r="K702" s="164" t="s">
        <v>573</v>
      </c>
      <c r="L702" s="165">
        <v>-40</v>
      </c>
      <c r="M702" s="166" t="s">
        <v>651</v>
      </c>
    </row>
    <row r="703" spans="1:16" ht="17.25" customHeight="1">
      <c r="A703" s="179"/>
      <c r="C703" s="181"/>
      <c r="D703" s="181"/>
      <c r="E703" s="181"/>
      <c r="F703" s="181"/>
      <c r="G703" s="181"/>
      <c r="H703" s="181"/>
      <c r="I703" s="181"/>
      <c r="J703" s="176">
        <v>10</v>
      </c>
      <c r="K703" s="160" t="s">
        <v>578</v>
      </c>
      <c r="L703" s="161">
        <v>-1185</v>
      </c>
      <c r="M703" s="177" t="s">
        <v>1070</v>
      </c>
    </row>
    <row r="704" spans="1:16" ht="17.25" customHeight="1">
      <c r="A704" s="179"/>
      <c r="C704" s="181"/>
      <c r="D704" s="181"/>
      <c r="E704" s="181"/>
      <c r="F704" s="181"/>
      <c r="G704" s="181"/>
      <c r="H704" s="181"/>
      <c r="I704" s="181"/>
      <c r="J704" s="178"/>
      <c r="K704" s="167"/>
      <c r="L704" s="178"/>
      <c r="M704" s="166" t="s">
        <v>1071</v>
      </c>
    </row>
    <row r="705" spans="1:16" ht="17.25" customHeight="1">
      <c r="A705" s="179"/>
      <c r="C705" s="181"/>
      <c r="D705" s="181"/>
      <c r="E705" s="181"/>
      <c r="F705" s="181"/>
      <c r="G705" s="181"/>
      <c r="H705" s="181"/>
      <c r="I705" s="181"/>
      <c r="J705" s="176">
        <v>13</v>
      </c>
      <c r="K705" s="160" t="s">
        <v>604</v>
      </c>
      <c r="L705" s="161">
        <v>-100</v>
      </c>
      <c r="M705" s="177" t="s">
        <v>1072</v>
      </c>
    </row>
    <row r="706" spans="1:16" ht="17.25" customHeight="1">
      <c r="A706" s="179"/>
      <c r="C706" s="181"/>
      <c r="D706" s="181"/>
      <c r="E706" s="181"/>
      <c r="F706" s="181"/>
      <c r="G706" s="181"/>
      <c r="H706" s="181"/>
      <c r="I706" s="181"/>
      <c r="J706" s="178"/>
      <c r="K706" s="164" t="s">
        <v>606</v>
      </c>
      <c r="L706" s="178"/>
      <c r="M706" s="158"/>
    </row>
    <row r="707" spans="1:16" ht="17.25" customHeight="1">
      <c r="A707" s="179"/>
      <c r="C707" s="181"/>
      <c r="D707" s="181"/>
      <c r="E707" s="181"/>
      <c r="F707" s="181"/>
      <c r="G707" s="181"/>
      <c r="H707" s="181"/>
      <c r="I707" s="181"/>
      <c r="J707" s="176">
        <v>18</v>
      </c>
      <c r="K707" s="160" t="s">
        <v>584</v>
      </c>
      <c r="L707" s="161">
        <v>638</v>
      </c>
      <c r="M707" s="177" t="s">
        <v>1073</v>
      </c>
    </row>
    <row r="708" spans="1:16" ht="17.25" customHeight="1">
      <c r="A708" s="155"/>
      <c r="B708" s="167"/>
      <c r="C708" s="178"/>
      <c r="D708" s="178"/>
      <c r="E708" s="178"/>
      <c r="F708" s="178"/>
      <c r="G708" s="178"/>
      <c r="H708" s="178"/>
      <c r="I708" s="178"/>
      <c r="J708" s="178"/>
      <c r="K708" s="164" t="s">
        <v>586</v>
      </c>
      <c r="L708" s="178"/>
      <c r="M708" s="158"/>
    </row>
    <row r="709" spans="1:16" ht="17.25" customHeight="1">
      <c r="A709" s="302" t="s">
        <v>237</v>
      </c>
      <c r="B709" s="303"/>
      <c r="C709" s="171">
        <v>266251</v>
      </c>
      <c r="D709" s="171">
        <v>-1087</v>
      </c>
      <c r="E709" s="339">
        <f>C709+D709</f>
        <v>265164</v>
      </c>
      <c r="F709" s="347">
        <v>-158</v>
      </c>
      <c r="G709" s="347">
        <v>0</v>
      </c>
      <c r="H709" s="347">
        <v>0</v>
      </c>
      <c r="I709" s="342">
        <v>-929</v>
      </c>
      <c r="J709" s="173"/>
      <c r="K709" s="183"/>
      <c r="L709" s="339"/>
      <c r="M709" s="175"/>
      <c r="P709" s="140"/>
    </row>
    <row r="717" spans="1:16" ht="17.25" customHeight="1">
      <c r="A717" s="140" t="s">
        <v>1074</v>
      </c>
      <c r="F717" s="140" t="s">
        <v>1075</v>
      </c>
      <c r="M717" s="144" t="s">
        <v>565</v>
      </c>
    </row>
    <row r="718" spans="1:16" ht="17.25" customHeight="1">
      <c r="A718" s="313"/>
      <c r="B718" s="314"/>
      <c r="C718" s="315"/>
      <c r="D718" s="316"/>
      <c r="E718" s="315"/>
      <c r="F718" s="317" t="s">
        <v>566</v>
      </c>
      <c r="G718" s="285"/>
      <c r="H718" s="285"/>
      <c r="I718" s="286"/>
      <c r="J718" s="148" t="s">
        <v>223</v>
      </c>
      <c r="K718" s="148"/>
      <c r="L718" s="150"/>
      <c r="M718" s="151"/>
      <c r="P718" s="140"/>
    </row>
    <row r="719" spans="1:16" ht="17.25" customHeight="1">
      <c r="A719" s="304" t="s">
        <v>224</v>
      </c>
      <c r="B719" s="318"/>
      <c r="C719" s="319" t="s">
        <v>225</v>
      </c>
      <c r="D719" s="320" t="s">
        <v>226</v>
      </c>
      <c r="E719" s="319" t="s">
        <v>227</v>
      </c>
      <c r="F719" s="321" t="s">
        <v>567</v>
      </c>
      <c r="G719" s="321"/>
      <c r="H719" s="321"/>
      <c r="I719" s="322" t="s">
        <v>568</v>
      </c>
      <c r="J719" s="323" t="s">
        <v>569</v>
      </c>
      <c r="K719" s="324"/>
      <c r="L719" s="325" t="s">
        <v>570</v>
      </c>
      <c r="M719" s="326" t="s">
        <v>571</v>
      </c>
      <c r="P719" s="140"/>
    </row>
    <row r="720" spans="1:16" ht="17.25" customHeight="1">
      <c r="A720" s="327"/>
      <c r="B720" s="328"/>
      <c r="C720" s="329"/>
      <c r="D720" s="330"/>
      <c r="E720" s="329"/>
      <c r="F720" s="331" t="s">
        <v>211</v>
      </c>
      <c r="G720" s="332" t="s">
        <v>212</v>
      </c>
      <c r="H720" s="331" t="s">
        <v>213</v>
      </c>
      <c r="I720" s="333" t="s">
        <v>214</v>
      </c>
      <c r="J720" s="334"/>
      <c r="K720" s="335"/>
      <c r="L720" s="336"/>
      <c r="M720" s="158"/>
      <c r="P720" s="140"/>
    </row>
    <row r="721" spans="1:16" ht="17.25" customHeight="1">
      <c r="A721" s="169">
        <v>1</v>
      </c>
      <c r="B721" s="164" t="s">
        <v>1076</v>
      </c>
      <c r="C721" s="165">
        <v>1340100</v>
      </c>
      <c r="D721" s="165">
        <v>0</v>
      </c>
      <c r="E721" s="329">
        <f>C721+D721</f>
        <v>1340100</v>
      </c>
      <c r="F721" s="343">
        <v>0</v>
      </c>
      <c r="G721" s="343">
        <v>0</v>
      </c>
      <c r="H721" s="343">
        <v>-50000</v>
      </c>
      <c r="I721" s="344">
        <v>50000</v>
      </c>
      <c r="J721" s="178"/>
      <c r="K721" s="167"/>
      <c r="L721" s="178"/>
      <c r="M721" s="158"/>
    </row>
    <row r="722" spans="1:16" ht="17.25" customHeight="1">
      <c r="A722" s="302" t="s">
        <v>237</v>
      </c>
      <c r="B722" s="303"/>
      <c r="C722" s="171">
        <v>1389184</v>
      </c>
      <c r="D722" s="171">
        <v>0</v>
      </c>
      <c r="E722" s="339">
        <f>C722+D722</f>
        <v>1389184</v>
      </c>
      <c r="F722" s="347">
        <v>0</v>
      </c>
      <c r="G722" s="347">
        <v>0</v>
      </c>
      <c r="H722" s="347">
        <v>-50000</v>
      </c>
      <c r="I722" s="342">
        <v>50000</v>
      </c>
      <c r="J722" s="173"/>
      <c r="K722" s="183"/>
      <c r="L722" s="339"/>
      <c r="M722" s="175"/>
      <c r="P722" s="140"/>
    </row>
    <row r="724" spans="1:16" ht="17.25" customHeight="1">
      <c r="A724" s="140" t="s">
        <v>1077</v>
      </c>
      <c r="B724" s="142"/>
      <c r="C724" s="141"/>
      <c r="D724" s="141"/>
      <c r="E724" s="141"/>
      <c r="F724" s="141" t="s">
        <v>1078</v>
      </c>
      <c r="G724" s="141"/>
      <c r="H724" s="141"/>
      <c r="I724" s="141"/>
      <c r="K724" s="141"/>
      <c r="L724" s="141"/>
      <c r="M724" s="144" t="s">
        <v>565</v>
      </c>
      <c r="P724" s="140"/>
    </row>
    <row r="725" spans="1:16" ht="17.25" customHeight="1">
      <c r="A725" s="313"/>
      <c r="B725" s="314"/>
      <c r="C725" s="315"/>
      <c r="D725" s="316"/>
      <c r="E725" s="315"/>
      <c r="F725" s="317" t="s">
        <v>566</v>
      </c>
      <c r="G725" s="285"/>
      <c r="H725" s="285"/>
      <c r="I725" s="286"/>
      <c r="J725" s="148" t="s">
        <v>223</v>
      </c>
      <c r="K725" s="148"/>
      <c r="L725" s="150"/>
      <c r="M725" s="151"/>
      <c r="P725" s="140"/>
    </row>
    <row r="726" spans="1:16" ht="17.25" customHeight="1">
      <c r="A726" s="304" t="s">
        <v>224</v>
      </c>
      <c r="B726" s="318"/>
      <c r="C726" s="319" t="s">
        <v>225</v>
      </c>
      <c r="D726" s="320" t="s">
        <v>226</v>
      </c>
      <c r="E726" s="319" t="s">
        <v>227</v>
      </c>
      <c r="F726" s="321" t="s">
        <v>567</v>
      </c>
      <c r="G726" s="321"/>
      <c r="H726" s="321"/>
      <c r="I726" s="322" t="s">
        <v>568</v>
      </c>
      <c r="J726" s="323" t="s">
        <v>569</v>
      </c>
      <c r="K726" s="324"/>
      <c r="L726" s="325" t="s">
        <v>570</v>
      </c>
      <c r="M726" s="326" t="s">
        <v>571</v>
      </c>
      <c r="P726" s="140"/>
    </row>
    <row r="727" spans="1:16" ht="17.25" customHeight="1">
      <c r="A727" s="327"/>
      <c r="B727" s="328"/>
      <c r="C727" s="329"/>
      <c r="D727" s="330"/>
      <c r="E727" s="329"/>
      <c r="F727" s="331" t="s">
        <v>211</v>
      </c>
      <c r="G727" s="332" t="s">
        <v>212</v>
      </c>
      <c r="H727" s="331" t="s">
        <v>213</v>
      </c>
      <c r="I727" s="333" t="s">
        <v>214</v>
      </c>
      <c r="J727" s="334"/>
      <c r="K727" s="335"/>
      <c r="L727" s="336"/>
      <c r="M727" s="158"/>
      <c r="P727" s="140"/>
    </row>
    <row r="728" spans="1:16" ht="17.25" customHeight="1">
      <c r="A728" s="159">
        <v>1</v>
      </c>
      <c r="B728" s="160" t="s">
        <v>1079</v>
      </c>
      <c r="C728" s="161">
        <v>6730</v>
      </c>
      <c r="D728" s="161">
        <v>374196</v>
      </c>
      <c r="E728" s="337">
        <f>C728+D728</f>
        <v>380926</v>
      </c>
      <c r="F728" s="345">
        <v>0</v>
      </c>
      <c r="G728" s="345">
        <v>0</v>
      </c>
      <c r="H728" s="345">
        <v>5914</v>
      </c>
      <c r="I728" s="338">
        <v>368282</v>
      </c>
      <c r="J728" s="176">
        <v>24</v>
      </c>
      <c r="K728" s="160" t="s">
        <v>615</v>
      </c>
      <c r="L728" s="161">
        <v>374196</v>
      </c>
      <c r="M728" s="177" t="s">
        <v>1080</v>
      </c>
    </row>
    <row r="729" spans="1:16" ht="17.25" customHeight="1">
      <c r="A729" s="155"/>
      <c r="B729" s="164" t="s">
        <v>1081</v>
      </c>
      <c r="C729" s="178"/>
      <c r="D729" s="178"/>
      <c r="E729" s="178"/>
      <c r="F729" s="178"/>
      <c r="G729" s="178"/>
      <c r="H729" s="178"/>
      <c r="I729" s="178"/>
      <c r="J729" s="178"/>
      <c r="K729" s="167"/>
      <c r="L729" s="178"/>
      <c r="M729" s="158"/>
    </row>
    <row r="730" spans="1:16" ht="17.25" customHeight="1">
      <c r="A730" s="169">
        <v>2</v>
      </c>
      <c r="B730" s="164" t="s">
        <v>1082</v>
      </c>
      <c r="C730" s="165">
        <v>241</v>
      </c>
      <c r="D730" s="165">
        <v>429</v>
      </c>
      <c r="E730" s="329">
        <f>C730+D730</f>
        <v>670</v>
      </c>
      <c r="F730" s="343">
        <v>0</v>
      </c>
      <c r="G730" s="343">
        <v>0</v>
      </c>
      <c r="H730" s="343">
        <v>429</v>
      </c>
      <c r="I730" s="344">
        <v>0</v>
      </c>
      <c r="J730" s="163">
        <v>24</v>
      </c>
      <c r="K730" s="164" t="s">
        <v>615</v>
      </c>
      <c r="L730" s="165">
        <v>429</v>
      </c>
      <c r="M730" s="166" t="s">
        <v>1083</v>
      </c>
    </row>
    <row r="731" spans="1:16" ht="17.25" customHeight="1">
      <c r="A731" s="159">
        <v>3</v>
      </c>
      <c r="B731" s="160" t="s">
        <v>1084</v>
      </c>
      <c r="C731" s="161">
        <v>62</v>
      </c>
      <c r="D731" s="161">
        <v>84</v>
      </c>
      <c r="E731" s="337">
        <f>C731+D731</f>
        <v>146</v>
      </c>
      <c r="F731" s="345">
        <v>0</v>
      </c>
      <c r="G731" s="345">
        <v>0</v>
      </c>
      <c r="H731" s="345">
        <v>84</v>
      </c>
      <c r="I731" s="338">
        <v>0</v>
      </c>
      <c r="J731" s="176">
        <v>27</v>
      </c>
      <c r="K731" s="160" t="s">
        <v>617</v>
      </c>
      <c r="L731" s="161">
        <v>84</v>
      </c>
      <c r="M731" s="177" t="s">
        <v>1085</v>
      </c>
    </row>
    <row r="732" spans="1:16" ht="17.25" customHeight="1">
      <c r="A732" s="155"/>
      <c r="B732" s="164" t="s">
        <v>1081</v>
      </c>
      <c r="C732" s="178"/>
      <c r="D732" s="178"/>
      <c r="E732" s="178"/>
      <c r="F732" s="178"/>
      <c r="G732" s="178"/>
      <c r="H732" s="178"/>
      <c r="I732" s="178"/>
      <c r="J732" s="178"/>
      <c r="K732" s="167"/>
      <c r="L732" s="178"/>
      <c r="M732" s="158"/>
    </row>
    <row r="733" spans="1:16" ht="17.25" customHeight="1">
      <c r="A733" s="159">
        <v>4</v>
      </c>
      <c r="B733" s="160" t="s">
        <v>1086</v>
      </c>
      <c r="C733" s="161">
        <v>28379</v>
      </c>
      <c r="D733" s="161">
        <v>28194</v>
      </c>
      <c r="E733" s="337">
        <f>C733+D733</f>
        <v>56573</v>
      </c>
      <c r="F733" s="345">
        <v>0</v>
      </c>
      <c r="G733" s="345">
        <v>0</v>
      </c>
      <c r="H733" s="345">
        <v>28194</v>
      </c>
      <c r="I733" s="338">
        <v>0</v>
      </c>
      <c r="J733" s="176">
        <v>24</v>
      </c>
      <c r="K733" s="160" t="s">
        <v>615</v>
      </c>
      <c r="L733" s="161">
        <v>28194</v>
      </c>
      <c r="M733" s="177" t="s">
        <v>1087</v>
      </c>
    </row>
    <row r="734" spans="1:16" ht="17.25" customHeight="1">
      <c r="A734" s="155"/>
      <c r="B734" s="164" t="s">
        <v>1081</v>
      </c>
      <c r="C734" s="178"/>
      <c r="D734" s="178"/>
      <c r="E734" s="178"/>
      <c r="F734" s="178"/>
      <c r="G734" s="178"/>
      <c r="H734" s="178"/>
      <c r="I734" s="178"/>
      <c r="J734" s="178"/>
      <c r="K734" s="167"/>
      <c r="L734" s="178"/>
      <c r="M734" s="158"/>
    </row>
    <row r="735" spans="1:16" ht="17.25" customHeight="1">
      <c r="A735" s="159">
        <v>5</v>
      </c>
      <c r="B735" s="160" t="s">
        <v>1088</v>
      </c>
      <c r="C735" s="161">
        <v>950461</v>
      </c>
      <c r="D735" s="161">
        <v>1410</v>
      </c>
      <c r="E735" s="337">
        <f>C735+D735</f>
        <v>951871</v>
      </c>
      <c r="F735" s="345">
        <v>0</v>
      </c>
      <c r="G735" s="345">
        <v>0</v>
      </c>
      <c r="H735" s="345">
        <v>1410</v>
      </c>
      <c r="I735" s="338">
        <v>0</v>
      </c>
      <c r="J735" s="176">
        <v>24</v>
      </c>
      <c r="K735" s="160" t="s">
        <v>615</v>
      </c>
      <c r="L735" s="161">
        <v>1410</v>
      </c>
      <c r="M735" s="177" t="s">
        <v>1089</v>
      </c>
    </row>
    <row r="736" spans="1:16" ht="17.25" customHeight="1">
      <c r="A736" s="155"/>
      <c r="B736" s="164" t="s">
        <v>1090</v>
      </c>
      <c r="C736" s="178"/>
      <c r="D736" s="178"/>
      <c r="E736" s="178"/>
      <c r="F736" s="178"/>
      <c r="G736" s="178"/>
      <c r="H736" s="178"/>
      <c r="I736" s="178"/>
      <c r="J736" s="178"/>
      <c r="K736" s="167"/>
      <c r="L736" s="178"/>
      <c r="M736" s="158"/>
    </row>
    <row r="737" spans="1:16" ht="17.25" customHeight="1">
      <c r="A737" s="302" t="s">
        <v>237</v>
      </c>
      <c r="B737" s="303"/>
      <c r="C737" s="171">
        <v>985873</v>
      </c>
      <c r="D737" s="171">
        <v>404313</v>
      </c>
      <c r="E737" s="339">
        <f>C737+D737</f>
        <v>1390186</v>
      </c>
      <c r="F737" s="347">
        <v>0</v>
      </c>
      <c r="G737" s="347">
        <v>0</v>
      </c>
      <c r="H737" s="347">
        <v>36031</v>
      </c>
      <c r="I737" s="342">
        <v>368282</v>
      </c>
      <c r="J737" s="173"/>
      <c r="K737" s="183"/>
      <c r="L737" s="339"/>
      <c r="M737" s="175"/>
      <c r="P737" s="140"/>
    </row>
    <row r="748" spans="1:16" ht="17.25" customHeight="1">
      <c r="A748" s="188" t="s">
        <v>1091</v>
      </c>
      <c r="B748" s="188"/>
      <c r="C748" s="188"/>
      <c r="D748" s="188"/>
      <c r="E748" s="188"/>
      <c r="F748" s="188"/>
      <c r="G748" s="188"/>
      <c r="H748" s="188"/>
      <c r="I748" s="188"/>
      <c r="J748" s="188"/>
      <c r="K748" s="188"/>
      <c r="L748" s="188"/>
      <c r="M748" s="188"/>
      <c r="P748" s="140"/>
    </row>
  </sheetData>
  <mergeCells count="313">
    <mergeCell ref="A737:B737"/>
    <mergeCell ref="A748:M748"/>
    <mergeCell ref="L719:L720"/>
    <mergeCell ref="A720:B720"/>
    <mergeCell ref="A722:B722"/>
    <mergeCell ref="A725:B725"/>
    <mergeCell ref="F725:I725"/>
    <mergeCell ref="A726:B726"/>
    <mergeCell ref="F726:H726"/>
    <mergeCell ref="J726:K727"/>
    <mergeCell ref="L726:L727"/>
    <mergeCell ref="A727:B727"/>
    <mergeCell ref="A709:B709"/>
    <mergeCell ref="A718:B718"/>
    <mergeCell ref="F718:I718"/>
    <mergeCell ref="A719:B719"/>
    <mergeCell ref="F719:H719"/>
    <mergeCell ref="J719:K720"/>
    <mergeCell ref="A698:B698"/>
    <mergeCell ref="F698:I698"/>
    <mergeCell ref="A699:B699"/>
    <mergeCell ref="F699:H699"/>
    <mergeCell ref="J699:K700"/>
    <mergeCell ref="L699:L700"/>
    <mergeCell ref="A700:B700"/>
    <mergeCell ref="A684:B684"/>
    <mergeCell ref="F684:H684"/>
    <mergeCell ref="J684:K685"/>
    <mergeCell ref="L684:L685"/>
    <mergeCell ref="A685:B685"/>
    <mergeCell ref="A695:B695"/>
    <mergeCell ref="L666:L667"/>
    <mergeCell ref="A667:B667"/>
    <mergeCell ref="A680:M680"/>
    <mergeCell ref="A681:M681"/>
    <mergeCell ref="A683:B683"/>
    <mergeCell ref="F683:I683"/>
    <mergeCell ref="A662:B662"/>
    <mergeCell ref="A665:B665"/>
    <mergeCell ref="F665:I665"/>
    <mergeCell ref="A666:B666"/>
    <mergeCell ref="F666:H666"/>
    <mergeCell ref="J666:K667"/>
    <mergeCell ref="A606:B606"/>
    <mergeCell ref="A612:M612"/>
    <mergeCell ref="A613:M613"/>
    <mergeCell ref="A615:B615"/>
    <mergeCell ref="F615:I615"/>
    <mergeCell ref="A616:B616"/>
    <mergeCell ref="F616:H616"/>
    <mergeCell ref="J616:K617"/>
    <mergeCell ref="L616:L617"/>
    <mergeCell ref="A617:B617"/>
    <mergeCell ref="L559:L560"/>
    <mergeCell ref="A560:B560"/>
    <mergeCell ref="A582:B582"/>
    <mergeCell ref="A585:B585"/>
    <mergeCell ref="F585:I585"/>
    <mergeCell ref="A586:B586"/>
    <mergeCell ref="F586:H586"/>
    <mergeCell ref="J586:K587"/>
    <mergeCell ref="L586:L587"/>
    <mergeCell ref="A587:B587"/>
    <mergeCell ref="A555:B555"/>
    <mergeCell ref="A558:B558"/>
    <mergeCell ref="F558:I558"/>
    <mergeCell ref="A559:B559"/>
    <mergeCell ref="F559:H559"/>
    <mergeCell ref="J559:K560"/>
    <mergeCell ref="A544:M544"/>
    <mergeCell ref="A545:M545"/>
    <mergeCell ref="A547:B547"/>
    <mergeCell ref="F547:I547"/>
    <mergeCell ref="A548:B548"/>
    <mergeCell ref="F548:H548"/>
    <mergeCell ref="J548:K549"/>
    <mergeCell ref="L548:L549"/>
    <mergeCell ref="A549:B549"/>
    <mergeCell ref="L523:L524"/>
    <mergeCell ref="A524:B524"/>
    <mergeCell ref="A530:B530"/>
    <mergeCell ref="A533:B533"/>
    <mergeCell ref="F533:I533"/>
    <mergeCell ref="A534:B534"/>
    <mergeCell ref="F534:H534"/>
    <mergeCell ref="J534:K535"/>
    <mergeCell ref="L534:L535"/>
    <mergeCell ref="A535:B535"/>
    <mergeCell ref="A519:B519"/>
    <mergeCell ref="A522:B522"/>
    <mergeCell ref="F522:I522"/>
    <mergeCell ref="A523:B523"/>
    <mergeCell ref="F523:H523"/>
    <mergeCell ref="J523:K524"/>
    <mergeCell ref="A489:B489"/>
    <mergeCell ref="F489:I489"/>
    <mergeCell ref="A490:B490"/>
    <mergeCell ref="F490:H490"/>
    <mergeCell ref="J490:K491"/>
    <mergeCell ref="L490:L491"/>
    <mergeCell ref="A491:B491"/>
    <mergeCell ref="A480:B480"/>
    <mergeCell ref="F480:H480"/>
    <mergeCell ref="J480:K481"/>
    <mergeCell ref="L480:L481"/>
    <mergeCell ref="A481:B481"/>
    <mergeCell ref="A486:B486"/>
    <mergeCell ref="L466:L467"/>
    <mergeCell ref="A467:B467"/>
    <mergeCell ref="A472:B472"/>
    <mergeCell ref="A476:M476"/>
    <mergeCell ref="A477:M477"/>
    <mergeCell ref="A479:B479"/>
    <mergeCell ref="F479:I479"/>
    <mergeCell ref="A462:B462"/>
    <mergeCell ref="A465:B465"/>
    <mergeCell ref="F465:I465"/>
    <mergeCell ref="A466:B466"/>
    <mergeCell ref="F466:H466"/>
    <mergeCell ref="J466:K467"/>
    <mergeCell ref="L425:L426"/>
    <mergeCell ref="A426:B426"/>
    <mergeCell ref="A448:B448"/>
    <mergeCell ref="A451:B451"/>
    <mergeCell ref="F451:I451"/>
    <mergeCell ref="A452:B452"/>
    <mergeCell ref="F452:H452"/>
    <mergeCell ref="J452:K453"/>
    <mergeCell ref="L452:L453"/>
    <mergeCell ref="A453:B453"/>
    <mergeCell ref="A421:B421"/>
    <mergeCell ref="A424:B424"/>
    <mergeCell ref="F424:I424"/>
    <mergeCell ref="A425:B425"/>
    <mergeCell ref="F425:H425"/>
    <mergeCell ref="J425:K426"/>
    <mergeCell ref="A402:B402"/>
    <mergeCell ref="A408:M408"/>
    <mergeCell ref="A409:M409"/>
    <mergeCell ref="A411:B411"/>
    <mergeCell ref="F411:I411"/>
    <mergeCell ref="A412:B412"/>
    <mergeCell ref="F412:H412"/>
    <mergeCell ref="J412:K413"/>
    <mergeCell ref="L412:L413"/>
    <mergeCell ref="A413:B413"/>
    <mergeCell ref="A356:B356"/>
    <mergeCell ref="F356:I356"/>
    <mergeCell ref="A357:B357"/>
    <mergeCell ref="F357:H357"/>
    <mergeCell ref="J357:K358"/>
    <mergeCell ref="L357:L358"/>
    <mergeCell ref="A358:B358"/>
    <mergeCell ref="A344:B344"/>
    <mergeCell ref="F344:H344"/>
    <mergeCell ref="J344:K345"/>
    <mergeCell ref="L344:L345"/>
    <mergeCell ref="A345:B345"/>
    <mergeCell ref="A353:B353"/>
    <mergeCell ref="L318:L319"/>
    <mergeCell ref="A319:B319"/>
    <mergeCell ref="A333:B333"/>
    <mergeCell ref="A340:M340"/>
    <mergeCell ref="A341:M341"/>
    <mergeCell ref="A343:B343"/>
    <mergeCell ref="F343:I343"/>
    <mergeCell ref="A314:B314"/>
    <mergeCell ref="A317:B317"/>
    <mergeCell ref="F317:I317"/>
    <mergeCell ref="A318:B318"/>
    <mergeCell ref="F318:H318"/>
    <mergeCell ref="J318:K319"/>
    <mergeCell ref="A286:B286"/>
    <mergeCell ref="F286:I286"/>
    <mergeCell ref="A287:B287"/>
    <mergeCell ref="F287:H287"/>
    <mergeCell ref="J287:K288"/>
    <mergeCell ref="L287:L288"/>
    <mergeCell ref="A288:B288"/>
    <mergeCell ref="A276:B276"/>
    <mergeCell ref="F276:H276"/>
    <mergeCell ref="J276:K277"/>
    <mergeCell ref="L276:L277"/>
    <mergeCell ref="A277:B277"/>
    <mergeCell ref="A283:B283"/>
    <mergeCell ref="L265:L266"/>
    <mergeCell ref="A266:B266"/>
    <mergeCell ref="A269:B269"/>
    <mergeCell ref="A272:M272"/>
    <mergeCell ref="A273:M273"/>
    <mergeCell ref="A275:B275"/>
    <mergeCell ref="F275:I275"/>
    <mergeCell ref="A261:B261"/>
    <mergeCell ref="A264:B264"/>
    <mergeCell ref="F264:I264"/>
    <mergeCell ref="A265:B265"/>
    <mergeCell ref="F265:H265"/>
    <mergeCell ref="J265:K266"/>
    <mergeCell ref="L248:L249"/>
    <mergeCell ref="A249:B249"/>
    <mergeCell ref="A253:B253"/>
    <mergeCell ref="A256:B256"/>
    <mergeCell ref="F256:I256"/>
    <mergeCell ref="A257:B257"/>
    <mergeCell ref="F257:H257"/>
    <mergeCell ref="J257:K258"/>
    <mergeCell ref="L257:L258"/>
    <mergeCell ref="A258:B258"/>
    <mergeCell ref="A244:B244"/>
    <mergeCell ref="A247:B247"/>
    <mergeCell ref="F247:I247"/>
    <mergeCell ref="A248:B248"/>
    <mergeCell ref="F248:H248"/>
    <mergeCell ref="J248:K249"/>
    <mergeCell ref="A214:B214"/>
    <mergeCell ref="F214:I214"/>
    <mergeCell ref="A215:B215"/>
    <mergeCell ref="F215:H215"/>
    <mergeCell ref="J215:K216"/>
    <mergeCell ref="L215:L216"/>
    <mergeCell ref="A216:B216"/>
    <mergeCell ref="A208:B208"/>
    <mergeCell ref="F208:H208"/>
    <mergeCell ref="J208:K209"/>
    <mergeCell ref="L208:L209"/>
    <mergeCell ref="A209:B209"/>
    <mergeCell ref="A211:B211"/>
    <mergeCell ref="L155:L156"/>
    <mergeCell ref="A156:B156"/>
    <mergeCell ref="A204:M204"/>
    <mergeCell ref="A205:M205"/>
    <mergeCell ref="A207:B207"/>
    <mergeCell ref="F207:I207"/>
    <mergeCell ref="A151:B151"/>
    <mergeCell ref="A154:B154"/>
    <mergeCell ref="F154:I154"/>
    <mergeCell ref="A155:B155"/>
    <mergeCell ref="F155:H155"/>
    <mergeCell ref="J155:K156"/>
    <mergeCell ref="A136:M136"/>
    <mergeCell ref="A137:M137"/>
    <mergeCell ref="A139:B139"/>
    <mergeCell ref="F139:I139"/>
    <mergeCell ref="A140:B140"/>
    <mergeCell ref="F140:H140"/>
    <mergeCell ref="J140:K141"/>
    <mergeCell ref="L140:L141"/>
    <mergeCell ref="A141:B141"/>
    <mergeCell ref="L116:L117"/>
    <mergeCell ref="A117:B117"/>
    <mergeCell ref="A123:B123"/>
    <mergeCell ref="A126:B126"/>
    <mergeCell ref="F126:I126"/>
    <mergeCell ref="A127:B127"/>
    <mergeCell ref="F127:H127"/>
    <mergeCell ref="J127:K128"/>
    <mergeCell ref="L127:L128"/>
    <mergeCell ref="A128:B128"/>
    <mergeCell ref="A112:B112"/>
    <mergeCell ref="A115:B115"/>
    <mergeCell ref="F115:I115"/>
    <mergeCell ref="A116:B116"/>
    <mergeCell ref="F116:H116"/>
    <mergeCell ref="J116:K117"/>
    <mergeCell ref="L84:L85"/>
    <mergeCell ref="A85:B85"/>
    <mergeCell ref="A100:B100"/>
    <mergeCell ref="A106:B106"/>
    <mergeCell ref="F106:I106"/>
    <mergeCell ref="A107:B107"/>
    <mergeCell ref="F107:H107"/>
    <mergeCell ref="J107:K108"/>
    <mergeCell ref="L107:L108"/>
    <mergeCell ref="A108:B108"/>
    <mergeCell ref="A80:B80"/>
    <mergeCell ref="A83:B83"/>
    <mergeCell ref="F83:I83"/>
    <mergeCell ref="A84:B84"/>
    <mergeCell ref="F84:H84"/>
    <mergeCell ref="J84:K85"/>
    <mergeCell ref="A68:M68"/>
    <mergeCell ref="A69:M69"/>
    <mergeCell ref="A71:B71"/>
    <mergeCell ref="F71:I71"/>
    <mergeCell ref="A72:B72"/>
    <mergeCell ref="F72:H72"/>
    <mergeCell ref="J72:K73"/>
    <mergeCell ref="L72:L73"/>
    <mergeCell ref="A73:B73"/>
    <mergeCell ref="L15:L16"/>
    <mergeCell ref="A16:B16"/>
    <mergeCell ref="A52:B52"/>
    <mergeCell ref="A55:B55"/>
    <mergeCell ref="F55:I55"/>
    <mergeCell ref="A56:B56"/>
    <mergeCell ref="F56:H56"/>
    <mergeCell ref="J56:K57"/>
    <mergeCell ref="L56:L57"/>
    <mergeCell ref="A57:B57"/>
    <mergeCell ref="A11:B11"/>
    <mergeCell ref="A14:B14"/>
    <mergeCell ref="F14:I14"/>
    <mergeCell ref="A15:B15"/>
    <mergeCell ref="F15:H15"/>
    <mergeCell ref="J15:K16"/>
    <mergeCell ref="A1:M1"/>
    <mergeCell ref="A4:B4"/>
    <mergeCell ref="F4:I4"/>
    <mergeCell ref="A5:B5"/>
    <mergeCell ref="F5:H5"/>
    <mergeCell ref="J5:K6"/>
    <mergeCell ref="L5:L6"/>
    <mergeCell ref="A6:B6"/>
  </mergeCells>
  <phoneticPr fontId="1"/>
  <printOptions horizontalCentered="1"/>
  <pageMargins left="0" right="0" top="0.35433070866141736" bottom="0.35433070866141736" header="0.19685039370078741" footer="0.19685039370078741"/>
  <pageSetup paperSize="9"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調整用</vt:lpstr>
      <vt:lpstr>第１表</vt:lpstr>
      <vt:lpstr>第２表</vt:lpstr>
      <vt:lpstr>第３表</vt:lpstr>
      <vt:lpstr>総括(歳入)</vt:lpstr>
      <vt:lpstr>総括(歳出)</vt:lpstr>
      <vt:lpstr>明細(歳入)</vt:lpstr>
      <vt:lpstr>明細(歳出)</vt:lpstr>
      <vt:lpstr>'総括(歳出)'!Print_Area</vt:lpstr>
      <vt:lpstr>'総括(歳入)'!Print_Area</vt:lpstr>
      <vt:lpstr>第１表!Print_Area</vt:lpstr>
      <vt:lpstr>第２表!Print_Area</vt:lpstr>
      <vt:lpstr>第３表!Print_Area</vt:lpstr>
      <vt:lpstr>調整用!Print_Area</vt:lpstr>
      <vt:lpstr>'明細(歳出)'!Print_Area</vt:lpstr>
      <vt:lpstr>'明細(歳入)'!Print_Area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福澤 秀一</dc:creator>
  <cp:lastModifiedBy>福澤 秀一</cp:lastModifiedBy>
  <cp:lastPrinted>2026-03-19T02:56:00Z</cp:lastPrinted>
  <dcterms:created xsi:type="dcterms:W3CDTF">2026-02-09T01:09:26Z</dcterms:created>
  <dcterms:modified xsi:type="dcterms:W3CDTF">2026-03-23T05:05:48Z</dcterms:modified>
</cp:coreProperties>
</file>