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V:\210200_財政課\07_広報広聴\04_ホームページ(予算掲載用)\01_当初\"/>
    </mc:Choice>
  </mc:AlternateContent>
  <xr:revisionPtr revIDLastSave="0" documentId="13_ncr:1_{F19313E4-989B-48E0-999B-6B856805E029}" xr6:coauthVersionLast="47" xr6:coauthVersionMax="47" xr10:uidLastSave="{00000000-0000-0000-0000-000000000000}"/>
  <bookViews>
    <workbookView xWindow="20370" yWindow="-120" windowWidth="29040" windowHeight="16440" xr2:uid="{90629DA8-ED35-4BC9-837F-52C96EF5941C}"/>
  </bookViews>
  <sheets>
    <sheet name="第１表" sheetId="1" r:id="rId1"/>
    <sheet name="第２表" sheetId="6" r:id="rId2"/>
    <sheet name="総括(歳入)" sheetId="2" r:id="rId3"/>
    <sheet name="総括(歳出)" sheetId="3" r:id="rId4"/>
    <sheet name="明細(歳入)" sheetId="4" r:id="rId5"/>
    <sheet name="明細(歳出)" sheetId="5" r:id="rId6"/>
    <sheet name="調整用" sheetId="17" r:id="rId7"/>
    <sheet name="特別職" sheetId="7" r:id="rId8"/>
    <sheet name="一般職" sheetId="8" r:id="rId9"/>
    <sheet name="（２）" sheetId="9" r:id="rId10"/>
    <sheet name="（３）" sheetId="10" r:id="rId11"/>
    <sheet name="ウ" sheetId="11" r:id="rId12"/>
    <sheet name="職内容" sheetId="12" r:id="rId13"/>
    <sheet name="エ" sheetId="13" r:id="rId14"/>
    <sheet name="期末手当" sheetId="14" r:id="rId15"/>
    <sheet name="債務負担" sheetId="15" r:id="rId16"/>
    <sheet name="地方債" sheetId="16" r:id="rId17"/>
  </sheets>
  <definedNames>
    <definedName name="_xlnm.Print_Area" localSheetId="9">'（２）'!$A$1:$P$14</definedName>
    <definedName name="_xlnm.Print_Area" localSheetId="10">'（３）'!$A$1:$L$15</definedName>
    <definedName name="_xlnm.Print_Area" localSheetId="11">ウ!$A$1:$K$17</definedName>
    <definedName name="_xlnm.Print_Area" localSheetId="13">エ!$A$1:$M$16</definedName>
    <definedName name="_xlnm.Print_Area" localSheetId="8">一般職!$A$1:$AY$66</definedName>
    <definedName name="_xlnm.Print_Area" localSheetId="14">期末手当!$A$1:$U$20</definedName>
    <definedName name="_xlnm.Print_Area" localSheetId="15">債務負担!$A$4:$J$15</definedName>
    <definedName name="_xlnm.Print_Area" localSheetId="3">'総括(歳出)'!$A:$K</definedName>
    <definedName name="_xlnm.Print_Area" localSheetId="2">'総括(歳入)'!$A:$G</definedName>
    <definedName name="_xlnm.Print_Area" localSheetId="0">第１表!$A:$J</definedName>
    <definedName name="_xlnm.Print_Area" localSheetId="1">第２表!$A$1:$F$15</definedName>
    <definedName name="_xlnm.Print_Area" localSheetId="16">地方債!$A$1:$O$23</definedName>
    <definedName name="_xlnm.Print_Area" localSheetId="6">調整用!$A$1:$O$36</definedName>
    <definedName name="_xlnm.Print_Area" localSheetId="7">特別職!$A$1:$Y$19</definedName>
    <definedName name="_xlnm.Print_Area" localSheetId="5">'明細(歳出)'!$A:$M</definedName>
    <definedName name="_xlnm.Print_Area" localSheetId="4">'明細(歳入)'!$A:$I</definedName>
    <definedName name="_xlnm.Print_Titles" localSheetId="1">第２表!$1:$14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3" i="16" l="1"/>
  <c r="R22" i="16"/>
  <c r="I22" i="16"/>
  <c r="N22" i="16" s="1"/>
  <c r="R21" i="16"/>
  <c r="I21" i="16" s="1"/>
  <c r="R20" i="16"/>
  <c r="I20" i="16"/>
  <c r="N20" i="16" s="1"/>
  <c r="L19" i="16"/>
  <c r="K19" i="16"/>
  <c r="G19" i="16"/>
  <c r="I18" i="16"/>
  <c r="N18" i="16" s="1"/>
  <c r="R17" i="16"/>
  <c r="I17" i="16" s="1"/>
  <c r="L16" i="16"/>
  <c r="K16" i="16"/>
  <c r="G16" i="16"/>
  <c r="G23" i="16" s="1"/>
  <c r="R15" i="16"/>
  <c r="I15" i="16"/>
  <c r="N15" i="16" s="1"/>
  <c r="R14" i="16"/>
  <c r="R23" i="16" s="1"/>
  <c r="R13" i="16"/>
  <c r="I13" i="16"/>
  <c r="N13" i="16" s="1"/>
  <c r="R12" i="16"/>
  <c r="I12" i="16"/>
  <c r="N12" i="16" s="1"/>
  <c r="R11" i="16"/>
  <c r="I11" i="16"/>
  <c r="N11" i="16" s="1"/>
  <c r="I10" i="16"/>
  <c r="N10" i="16" s="1"/>
  <c r="R9" i="16"/>
  <c r="I9" i="16"/>
  <c r="N9" i="16" s="1"/>
  <c r="R8" i="16"/>
  <c r="I8" i="16"/>
  <c r="N8" i="16" s="1"/>
  <c r="R7" i="16"/>
  <c r="I7" i="16"/>
  <c r="L6" i="16"/>
  <c r="L23" i="16" s="1"/>
  <c r="K6" i="16"/>
  <c r="K23" i="16" s="1"/>
  <c r="G6" i="16"/>
  <c r="N17" i="16" l="1"/>
  <c r="I16" i="16"/>
  <c r="N16" i="16" s="1"/>
  <c r="N21" i="16"/>
  <c r="I19" i="16"/>
  <c r="N19" i="16" s="1"/>
  <c r="N7" i="16"/>
  <c r="I14" i="16"/>
  <c r="N14" i="16" s="1"/>
  <c r="I6" i="16" l="1"/>
  <c r="I23" i="16" l="1"/>
  <c r="P23" i="16" s="1"/>
  <c r="N6" i="16"/>
  <c r="N23" i="16" s="1"/>
  <c r="I17" i="15" l="1"/>
  <c r="H17" i="15"/>
  <c r="G17" i="15"/>
  <c r="F15" i="15"/>
  <c r="K15" i="15" s="1"/>
  <c r="F14" i="15"/>
  <c r="K14" i="15" s="1"/>
  <c r="D13" i="15"/>
  <c r="D12" i="15"/>
  <c r="D11" i="15"/>
  <c r="K11" i="15" l="1"/>
  <c r="K12" i="15"/>
  <c r="K13" i="15"/>
  <c r="F13" i="15"/>
  <c r="J13" i="15" s="1"/>
  <c r="L13" i="15" s="1"/>
  <c r="F11" i="15"/>
  <c r="J14" i="15"/>
  <c r="L14" i="15" s="1"/>
  <c r="F12" i="15"/>
  <c r="J12" i="15" s="1"/>
  <c r="L12" i="15" s="1"/>
  <c r="J15" i="15"/>
  <c r="L15" i="15" s="1"/>
  <c r="J11" i="15" l="1"/>
  <c r="F17" i="15"/>
  <c r="L11" i="15" l="1"/>
  <c r="J17" i="15"/>
  <c r="L17" i="15" s="1"/>
  <c r="L6" i="14" l="1"/>
  <c r="L5" i="14"/>
  <c r="L4" i="14"/>
  <c r="H16" i="13"/>
  <c r="G16" i="13"/>
  <c r="F16" i="13"/>
  <c r="H15" i="13"/>
  <c r="G15" i="13"/>
  <c r="F15" i="13" s="1"/>
  <c r="F14" i="13"/>
  <c r="G11" i="13"/>
  <c r="F11" i="13"/>
  <c r="F10" i="13"/>
  <c r="H9" i="13"/>
  <c r="P9" i="13" s="1"/>
  <c r="G9" i="13"/>
  <c r="O9" i="13" s="1"/>
  <c r="P8" i="13"/>
  <c r="H8" i="13"/>
  <c r="G8" i="13"/>
  <c r="F8" i="13" s="1"/>
  <c r="P7" i="13"/>
  <c r="O7" i="13"/>
  <c r="F7" i="13"/>
  <c r="N7" i="13" s="1"/>
  <c r="P6" i="13"/>
  <c r="O6" i="13"/>
  <c r="N6" i="13"/>
  <c r="P5" i="13"/>
  <c r="O5" i="13"/>
  <c r="N5" i="13"/>
  <c r="P4" i="13"/>
  <c r="H4" i="13"/>
  <c r="G4" i="13"/>
  <c r="O4" i="13" s="1"/>
  <c r="F4" i="13"/>
  <c r="N4" i="13" s="1"/>
  <c r="P3" i="13"/>
  <c r="O3" i="13"/>
  <c r="N3" i="13"/>
  <c r="F3" i="13"/>
  <c r="H17" i="11"/>
  <c r="C17" i="11"/>
  <c r="E12" i="11" s="1"/>
  <c r="E16" i="11"/>
  <c r="E15" i="11"/>
  <c r="E14" i="11"/>
  <c r="J13" i="11"/>
  <c r="J17" i="11" s="1"/>
  <c r="M10" i="11"/>
  <c r="H10" i="11"/>
  <c r="C10" i="11"/>
  <c r="E7" i="11" s="1"/>
  <c r="M9" i="11"/>
  <c r="L9" i="11"/>
  <c r="E9" i="11"/>
  <c r="M8" i="11"/>
  <c r="L8" i="11"/>
  <c r="M7" i="11"/>
  <c r="L7" i="11"/>
  <c r="M6" i="11"/>
  <c r="L6" i="11"/>
  <c r="J6" i="11"/>
  <c r="J10" i="11" s="1"/>
  <c r="M5" i="11"/>
  <c r="L5" i="11"/>
  <c r="E5" i="11"/>
  <c r="M4" i="11"/>
  <c r="L4" i="11"/>
  <c r="N6" i="10"/>
  <c r="M6" i="10"/>
  <c r="N5" i="10"/>
  <c r="M5" i="10"/>
  <c r="N4" i="10"/>
  <c r="M4" i="10"/>
  <c r="B10" i="9"/>
  <c r="H12" i="9" s="1"/>
  <c r="B4" i="9"/>
  <c r="AQ64" i="8"/>
  <c r="AM64" i="8"/>
  <c r="AI64" i="8"/>
  <c r="AE64" i="8"/>
  <c r="AA64" i="8"/>
  <c r="W64" i="8"/>
  <c r="S64" i="8"/>
  <c r="O64" i="8"/>
  <c r="K64" i="8"/>
  <c r="G64" i="8"/>
  <c r="AZ62" i="8"/>
  <c r="AZ60" i="8"/>
  <c r="AF54" i="8"/>
  <c r="T54" i="8"/>
  <c r="N54" i="8"/>
  <c r="H54" i="8"/>
  <c r="D54" i="8"/>
  <c r="Z52" i="8"/>
  <c r="AL52" i="8" s="1"/>
  <c r="Z50" i="8"/>
  <c r="Z54" i="8" s="1"/>
  <c r="AQ42" i="8"/>
  <c r="AM42" i="8"/>
  <c r="AI42" i="8"/>
  <c r="AE42" i="8"/>
  <c r="AA42" i="8"/>
  <c r="W42" i="8"/>
  <c r="S42" i="8"/>
  <c r="O42" i="8"/>
  <c r="K42" i="8"/>
  <c r="G42" i="8"/>
  <c r="AZ40" i="8"/>
  <c r="AZ38" i="8"/>
  <c r="AF32" i="8"/>
  <c r="P32" i="8"/>
  <c r="H32" i="8"/>
  <c r="D32" i="8"/>
  <c r="X30" i="8"/>
  <c r="AL30" i="8" s="1"/>
  <c r="X28" i="8"/>
  <c r="X32" i="8" s="1"/>
  <c r="AE21" i="8"/>
  <c r="O21" i="8"/>
  <c r="K21" i="8"/>
  <c r="G21" i="8"/>
  <c r="AQ19" i="8"/>
  <c r="AM19" i="8"/>
  <c r="AZ19" i="8" s="1"/>
  <c r="AI19" i="8"/>
  <c r="AE19" i="8"/>
  <c r="AA19" i="8"/>
  <c r="W19" i="8"/>
  <c r="S19" i="8"/>
  <c r="O19" i="8"/>
  <c r="K19" i="8"/>
  <c r="G19" i="8"/>
  <c r="AQ17" i="8"/>
  <c r="AQ21" i="8" s="1"/>
  <c r="AM17" i="8"/>
  <c r="AM21" i="8" s="1"/>
  <c r="AI17" i="8"/>
  <c r="AZ17" i="8" s="1"/>
  <c r="AE17" i="8"/>
  <c r="AA17" i="8"/>
  <c r="W17" i="8"/>
  <c r="W21" i="8" s="1"/>
  <c r="S17" i="8"/>
  <c r="S21" i="8" s="1"/>
  <c r="O17" i="8"/>
  <c r="K17" i="8"/>
  <c r="G17" i="8"/>
  <c r="T11" i="8"/>
  <c r="N11" i="8"/>
  <c r="AF9" i="8"/>
  <c r="T9" i="8"/>
  <c r="N9" i="8"/>
  <c r="H9" i="8"/>
  <c r="Z9" i="8" s="1"/>
  <c r="AL9" i="8" s="1"/>
  <c r="D9" i="8"/>
  <c r="AF7" i="8"/>
  <c r="AF11" i="8" s="1"/>
  <c r="Z7" i="8"/>
  <c r="T7" i="8"/>
  <c r="N7" i="8"/>
  <c r="H7" i="8"/>
  <c r="H11" i="8" s="1"/>
  <c r="D7" i="8"/>
  <c r="D11" i="8" s="1"/>
  <c r="O19" i="7"/>
  <c r="M19" i="7"/>
  <c r="K19" i="7"/>
  <c r="I19" i="7"/>
  <c r="U18" i="7"/>
  <c r="Q18" i="7"/>
  <c r="O18" i="7"/>
  <c r="M18" i="7"/>
  <c r="K18" i="7"/>
  <c r="I18" i="7"/>
  <c r="G18" i="7"/>
  <c r="E18" i="7"/>
  <c r="U17" i="7"/>
  <c r="Q17" i="7"/>
  <c r="O17" i="7"/>
  <c r="M17" i="7"/>
  <c r="K17" i="7"/>
  <c r="I17" i="7"/>
  <c r="G17" i="7"/>
  <c r="E17" i="7"/>
  <c r="U16" i="7"/>
  <c r="Q16" i="7"/>
  <c r="O16" i="7"/>
  <c r="M16" i="7"/>
  <c r="K16" i="7"/>
  <c r="I16" i="7"/>
  <c r="G16" i="7"/>
  <c r="E16" i="7"/>
  <c r="U15" i="7"/>
  <c r="Q15" i="7"/>
  <c r="S15" i="7" s="1"/>
  <c r="W15" i="7" s="1"/>
  <c r="O15" i="7"/>
  <c r="M15" i="7"/>
  <c r="L15" i="7"/>
  <c r="K15" i="7"/>
  <c r="I15" i="7"/>
  <c r="G15" i="7"/>
  <c r="E15" i="7"/>
  <c r="S14" i="7"/>
  <c r="W14" i="7" s="1"/>
  <c r="S13" i="7"/>
  <c r="W13" i="7" s="1"/>
  <c r="W12" i="7"/>
  <c r="S12" i="7"/>
  <c r="S16" i="7" s="1"/>
  <c r="U11" i="7"/>
  <c r="U19" i="7" s="1"/>
  <c r="Q11" i="7"/>
  <c r="O11" i="7"/>
  <c r="M11" i="7"/>
  <c r="L11" i="7"/>
  <c r="K11" i="7"/>
  <c r="I11" i="7"/>
  <c r="G11" i="7"/>
  <c r="G19" i="7" s="1"/>
  <c r="E11" i="7"/>
  <c r="E19" i="7" s="1"/>
  <c r="S10" i="7"/>
  <c r="S18" i="7" s="1"/>
  <c r="E10" i="7"/>
  <c r="W9" i="7"/>
  <c r="W17" i="7" s="1"/>
  <c r="S9" i="7"/>
  <c r="S8" i="7"/>
  <c r="W8" i="7" s="1"/>
  <c r="W16" i="7" s="1"/>
  <c r="J19" i="11" l="1"/>
  <c r="N8" i="13"/>
  <c r="Z11" i="8"/>
  <c r="E4" i="11"/>
  <c r="Q19" i="7"/>
  <c r="S11" i="7"/>
  <c r="L10" i="11"/>
  <c r="S17" i="7"/>
  <c r="AI21" i="8"/>
  <c r="H8" i="9"/>
  <c r="Q9" i="9" s="1"/>
  <c r="E8" i="11"/>
  <c r="E11" i="11"/>
  <c r="AL7" i="8"/>
  <c r="AL11" i="8" s="1"/>
  <c r="Q13" i="9"/>
  <c r="W10" i="7"/>
  <c r="W18" i="7" s="1"/>
  <c r="AL50" i="8"/>
  <c r="AL54" i="8" s="1"/>
  <c r="O8" i="13"/>
  <c r="F9" i="13"/>
  <c r="N9" i="13" s="1"/>
  <c r="AL28" i="8"/>
  <c r="AL32" i="8" s="1"/>
  <c r="E6" i="11" l="1"/>
  <c r="E10" i="11" s="1"/>
  <c r="S19" i="7"/>
  <c r="W11" i="7"/>
  <c r="W19" i="7" s="1"/>
  <c r="E13" i="11"/>
  <c r="E17" i="11" s="1"/>
  <c r="E19" i="11" l="1"/>
  <c r="J14" i="6" l="1"/>
  <c r="H14" i="6"/>
  <c r="B14" i="6"/>
  <c r="H13" i="6"/>
  <c r="B13" i="6" s="1"/>
  <c r="I12" i="6"/>
  <c r="H12" i="6"/>
  <c r="B12" i="6"/>
  <c r="I11" i="6"/>
  <c r="H11" i="6"/>
  <c r="B11" i="6"/>
  <c r="H10" i="6"/>
  <c r="B10" i="6"/>
  <c r="H9" i="6"/>
  <c r="B9" i="6"/>
  <c r="H8" i="6"/>
  <c r="B8" i="6" s="1"/>
  <c r="I7" i="6"/>
  <c r="H7" i="6"/>
  <c r="B7" i="6"/>
  <c r="H6" i="6"/>
  <c r="B6" i="6"/>
  <c r="H5" i="6"/>
  <c r="B5" i="6"/>
  <c r="H4" i="6"/>
  <c r="H15" i="6" s="1"/>
  <c r="B4" i="6"/>
  <c r="B15" i="6" l="1"/>
  <c r="E2829" i="5" l="1"/>
  <c r="E2828" i="5"/>
  <c r="E2815" i="5"/>
  <c r="E2813" i="5"/>
  <c r="E2811" i="5"/>
  <c r="E2809" i="5"/>
  <c r="E2808" i="5"/>
  <c r="E2806" i="5"/>
  <c r="E2800" i="5"/>
  <c r="E2799" i="5"/>
  <c r="E2797" i="5"/>
  <c r="E2795" i="5"/>
  <c r="E2785" i="5"/>
  <c r="E2734" i="5"/>
  <c r="E2728" i="5"/>
  <c r="E2704" i="5"/>
  <c r="E2678" i="5"/>
  <c r="E2647" i="5"/>
  <c r="E2641" i="5"/>
  <c r="E2611" i="5"/>
  <c r="E2562" i="5"/>
  <c r="E2509" i="5"/>
  <c r="E2496" i="5"/>
  <c r="E2442" i="5"/>
  <c r="E2390" i="5"/>
  <c r="E2384" i="5"/>
  <c r="E2341" i="5"/>
  <c r="E2290" i="5"/>
  <c r="E2284" i="5"/>
  <c r="E2251" i="5"/>
  <c r="E2183" i="5"/>
  <c r="E2169" i="5"/>
  <c r="E2102" i="5"/>
  <c r="E2090" i="5"/>
  <c r="E2084" i="5"/>
  <c r="E2052" i="5"/>
  <c r="E2034" i="5"/>
  <c r="E2032" i="5"/>
  <c r="E2026" i="5"/>
  <c r="E2016" i="5"/>
  <c r="E1928" i="5"/>
  <c r="E1922" i="5"/>
  <c r="E1918" i="5"/>
  <c r="E1912" i="5"/>
  <c r="E1910" i="5"/>
  <c r="E1897" i="5"/>
  <c r="E1891" i="5"/>
  <c r="E1876" i="5"/>
  <c r="E1863" i="5"/>
  <c r="E1853" i="5"/>
  <c r="E1834" i="5"/>
  <c r="E1828" i="5"/>
  <c r="E1800" i="5"/>
  <c r="E1789" i="5"/>
  <c r="E1775" i="5"/>
  <c r="E1754" i="5"/>
  <c r="E1748" i="5"/>
  <c r="E1724" i="5"/>
  <c r="E1718" i="5"/>
  <c r="E1705" i="5"/>
  <c r="E1656" i="5"/>
  <c r="E1613" i="5"/>
  <c r="E1575" i="5"/>
  <c r="E1571" i="5"/>
  <c r="E1559" i="5"/>
  <c r="E1552" i="5"/>
  <c r="E1550" i="5"/>
  <c r="E1549" i="5"/>
  <c r="E1524" i="5"/>
  <c r="E1516" i="5"/>
  <c r="E1510" i="5"/>
  <c r="E1501" i="5"/>
  <c r="E1492" i="5"/>
  <c r="E1484" i="5"/>
  <c r="E1454" i="5"/>
  <c r="E1443" i="5"/>
  <c r="E1437" i="5"/>
  <c r="E1420" i="5"/>
  <c r="E1375" i="5"/>
  <c r="E1332" i="5"/>
  <c r="E1320" i="5"/>
  <c r="E1299" i="5"/>
  <c r="E1289" i="5"/>
  <c r="E1278" i="5"/>
  <c r="E1272" i="5"/>
  <c r="E1270" i="5"/>
  <c r="E1264" i="5"/>
  <c r="E1255" i="5"/>
  <c r="E1249" i="5"/>
  <c r="E1247" i="5"/>
  <c r="E1241" i="5"/>
  <c r="E1236" i="5"/>
  <c r="E1215" i="5"/>
  <c r="E1211" i="5"/>
  <c r="E1205" i="5"/>
  <c r="E1186" i="5"/>
  <c r="E1172" i="5"/>
  <c r="E1140" i="5"/>
  <c r="E1093" i="5"/>
  <c r="E1068" i="5"/>
  <c r="E1062" i="5"/>
  <c r="E1060" i="5"/>
  <c r="E1049" i="5"/>
  <c r="E1044" i="5"/>
  <c r="E1023" i="5"/>
  <c r="E974" i="5"/>
  <c r="E897" i="5"/>
  <c r="E888" i="5"/>
  <c r="E856" i="5"/>
  <c r="E842" i="5"/>
  <c r="E827" i="5"/>
  <c r="E824" i="5"/>
  <c r="E756" i="5"/>
  <c r="E658" i="5"/>
  <c r="E652" i="5"/>
  <c r="E635" i="5"/>
  <c r="E629" i="5"/>
  <c r="E627" i="5"/>
  <c r="E625" i="5"/>
  <c r="E617" i="5"/>
  <c r="E615" i="5"/>
  <c r="E608" i="5"/>
  <c r="E606" i="5"/>
  <c r="E600" i="5"/>
  <c r="E597" i="5"/>
  <c r="E567" i="5"/>
  <c r="E561" i="5"/>
  <c r="E555" i="5"/>
  <c r="E522" i="5"/>
  <c r="E516" i="5"/>
  <c r="E481" i="5"/>
  <c r="E439" i="5"/>
  <c r="E433" i="5"/>
  <c r="E422" i="5"/>
  <c r="E418" i="5"/>
  <c r="E383" i="5"/>
  <c r="E360" i="5"/>
  <c r="E318" i="5"/>
  <c r="E196" i="5"/>
  <c r="E143" i="5"/>
  <c r="E130" i="5"/>
  <c r="E127" i="5"/>
  <c r="E110" i="5"/>
  <c r="E40" i="5"/>
  <c r="E32" i="5"/>
  <c r="E8" i="5"/>
  <c r="E735" i="4"/>
  <c r="E734" i="4"/>
  <c r="E731" i="4"/>
  <c r="E729" i="4"/>
  <c r="E725" i="4"/>
  <c r="E723" i="4"/>
  <c r="E712" i="4"/>
  <c r="E708" i="4"/>
  <c r="E702" i="4"/>
  <c r="E631" i="4"/>
  <c r="E630" i="4"/>
  <c r="E629" i="4"/>
  <c r="E623" i="4"/>
  <c r="E621" i="4"/>
  <c r="E619" i="4"/>
  <c r="E610" i="4"/>
  <c r="E608" i="4"/>
  <c r="E606" i="4"/>
  <c r="E600" i="4"/>
  <c r="E599" i="4"/>
  <c r="E593" i="4"/>
  <c r="E592" i="4"/>
  <c r="E591" i="4"/>
  <c r="E585" i="4"/>
  <c r="E584" i="4"/>
  <c r="E572" i="4"/>
  <c r="E570" i="4"/>
  <c r="E569" i="4"/>
  <c r="E567" i="4"/>
  <c r="E565" i="4"/>
  <c r="E564" i="4"/>
  <c r="E562" i="4"/>
  <c r="E561" i="4"/>
  <c r="E555" i="4"/>
  <c r="E553" i="4"/>
  <c r="E547" i="4"/>
  <c r="E541" i="4"/>
  <c r="E540" i="4"/>
  <c r="E534" i="4"/>
  <c r="E533" i="4"/>
  <c r="E527" i="4"/>
  <c r="E517" i="4"/>
  <c r="E504" i="4"/>
  <c r="E498" i="4"/>
  <c r="E497" i="4"/>
  <c r="E496" i="4"/>
  <c r="E495" i="4"/>
  <c r="E483" i="4"/>
  <c r="E473" i="4"/>
  <c r="E458" i="4"/>
  <c r="E457" i="4"/>
  <c r="E450" i="4"/>
  <c r="E440" i="4"/>
  <c r="E422" i="4"/>
  <c r="E421" i="4"/>
  <c r="E403" i="4"/>
  <c r="E371" i="4"/>
  <c r="E364" i="4"/>
  <c r="E358" i="4"/>
  <c r="E357" i="4"/>
  <c r="E347" i="4"/>
  <c r="E333" i="4"/>
  <c r="E330" i="4"/>
  <c r="E327" i="4"/>
  <c r="E321" i="4"/>
  <c r="E315" i="4"/>
  <c r="E304" i="4"/>
  <c r="E302" i="4"/>
  <c r="E296" i="4"/>
  <c r="E293" i="4"/>
  <c r="E289" i="4"/>
  <c r="E283" i="4"/>
  <c r="E282" i="4"/>
  <c r="E269" i="4"/>
  <c r="E263" i="4"/>
  <c r="E262" i="4"/>
  <c r="E258" i="4"/>
  <c r="E256" i="4"/>
  <c r="E251" i="4"/>
  <c r="E245" i="4"/>
  <c r="E231" i="4"/>
  <c r="E229" i="4"/>
  <c r="E225" i="4"/>
  <c r="E216" i="4"/>
  <c r="E214" i="4"/>
  <c r="E211" i="4"/>
  <c r="E202" i="4"/>
  <c r="E197" i="4"/>
  <c r="E191" i="4"/>
  <c r="E188" i="4"/>
  <c r="E187" i="4"/>
  <c r="E186" i="4"/>
  <c r="E185" i="4"/>
  <c r="E184" i="4"/>
  <c r="E176" i="4"/>
  <c r="E162" i="4"/>
  <c r="E160" i="4"/>
  <c r="E154" i="4"/>
  <c r="E152" i="4"/>
  <c r="E146" i="4"/>
  <c r="E143" i="4"/>
  <c r="E131" i="4"/>
  <c r="E129" i="4"/>
  <c r="E123" i="4"/>
  <c r="E122" i="4"/>
  <c r="E116" i="4"/>
  <c r="E115" i="4"/>
  <c r="E109" i="4"/>
  <c r="E108" i="4"/>
  <c r="E98" i="4"/>
  <c r="E96" i="4"/>
  <c r="E90" i="4"/>
  <c r="E89" i="4"/>
  <c r="E83" i="4"/>
  <c r="E82" i="4"/>
  <c r="E76" i="4"/>
  <c r="E75" i="4"/>
  <c r="E63" i="4"/>
  <c r="E62" i="4"/>
  <c r="E56" i="4"/>
  <c r="E55" i="4"/>
  <c r="E49" i="4"/>
  <c r="E47" i="4"/>
  <c r="E41" i="4"/>
  <c r="E40" i="4"/>
  <c r="E31" i="4"/>
  <c r="E29" i="4"/>
  <c r="E28" i="4"/>
  <c r="E22" i="4"/>
  <c r="E20" i="4"/>
  <c r="E18" i="4"/>
  <c r="E12" i="4"/>
  <c r="E10" i="4"/>
  <c r="E8" i="4"/>
  <c r="K19" i="3"/>
  <c r="K18" i="3"/>
  <c r="K16" i="3"/>
  <c r="K15" i="3"/>
  <c r="K14" i="3"/>
  <c r="K13" i="3"/>
  <c r="K12" i="3"/>
  <c r="K11" i="3"/>
  <c r="K10" i="3"/>
  <c r="K9" i="3"/>
  <c r="K8" i="3"/>
  <c r="K7" i="3"/>
  <c r="K6" i="3"/>
  <c r="G28" i="2"/>
  <c r="F28" i="2"/>
  <c r="E28" i="2"/>
  <c r="W27" i="2"/>
  <c r="G27" i="2" s="1"/>
  <c r="F27" i="2"/>
  <c r="E27" i="2"/>
  <c r="W26" i="2"/>
  <c r="G26" i="2"/>
  <c r="F26" i="2"/>
  <c r="E26" i="2"/>
  <c r="W25" i="2"/>
  <c r="G25" i="2"/>
  <c r="F25" i="2"/>
  <c r="E25" i="2"/>
  <c r="W24" i="2"/>
  <c r="G24" i="2" s="1"/>
  <c r="F24" i="2"/>
  <c r="E24" i="2"/>
  <c r="W23" i="2"/>
  <c r="G23" i="2"/>
  <c r="F23" i="2"/>
  <c r="E23" i="2"/>
  <c r="W22" i="2"/>
  <c r="G22" i="2"/>
  <c r="F22" i="2"/>
  <c r="E22" i="2"/>
  <c r="W21" i="2"/>
  <c r="G21" i="2" s="1"/>
  <c r="F21" i="2"/>
  <c r="E21" i="2"/>
  <c r="W20" i="2"/>
  <c r="G20" i="2"/>
  <c r="F20" i="2"/>
  <c r="E20" i="2"/>
  <c r="W19" i="2"/>
  <c r="G19" i="2"/>
  <c r="F19" i="2"/>
  <c r="E19" i="2"/>
  <c r="W18" i="2"/>
  <c r="G18" i="2" s="1"/>
  <c r="F18" i="2"/>
  <c r="E18" i="2"/>
  <c r="W17" i="2"/>
  <c r="G17" i="2"/>
  <c r="F17" i="2"/>
  <c r="E17" i="2"/>
  <c r="W16" i="2"/>
  <c r="G16" i="2"/>
  <c r="F16" i="2"/>
  <c r="E16" i="2"/>
  <c r="W15" i="2"/>
  <c r="G15" i="2" s="1"/>
  <c r="F15" i="2"/>
  <c r="E15" i="2"/>
  <c r="W14" i="2"/>
  <c r="G14" i="2"/>
  <c r="F14" i="2"/>
  <c r="E14" i="2"/>
  <c r="W13" i="2"/>
  <c r="G13" i="2"/>
  <c r="F13" i="2"/>
  <c r="E13" i="2"/>
  <c r="W12" i="2"/>
  <c r="G12" i="2" s="1"/>
  <c r="F12" i="2"/>
  <c r="E12" i="2"/>
  <c r="W11" i="2"/>
  <c r="G11" i="2"/>
  <c r="F11" i="2"/>
  <c r="E11" i="2"/>
  <c r="W10" i="2"/>
  <c r="G10" i="2"/>
  <c r="F10" i="2"/>
  <c r="E10" i="2"/>
  <c r="W9" i="2"/>
  <c r="G9" i="2" s="1"/>
  <c r="F9" i="2"/>
  <c r="E9" i="2"/>
  <c r="W8" i="2"/>
  <c r="G8" i="2"/>
  <c r="F8" i="2"/>
  <c r="E8" i="2"/>
  <c r="W7" i="2"/>
  <c r="G7" i="2"/>
  <c r="F7" i="2"/>
  <c r="E7" i="2"/>
  <c r="I153" i="1"/>
  <c r="A153"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18" i="1"/>
  <c r="I117" i="1"/>
  <c r="I116" i="1"/>
  <c r="I115" i="1"/>
  <c r="I114" i="1"/>
  <c r="I113" i="1"/>
  <c r="I112" i="1"/>
  <c r="I111" i="1"/>
  <c r="I110" i="1"/>
  <c r="I109" i="1"/>
  <c r="I108" i="1"/>
  <c r="I107" i="1"/>
  <c r="I106" i="1"/>
  <c r="I105" i="1"/>
  <c r="I104" i="1"/>
  <c r="I103" i="1"/>
  <c r="I102" i="1"/>
  <c r="I101" i="1"/>
  <c r="I100" i="1"/>
  <c r="I99" i="1"/>
  <c r="I98" i="1"/>
  <c r="I97" i="1"/>
  <c r="I96" i="1"/>
  <c r="I95" i="1"/>
  <c r="I74" i="1"/>
  <c r="A74" i="1"/>
  <c r="I73" i="1"/>
  <c r="I72" i="1"/>
  <c r="I71" i="1"/>
  <c r="I70" i="1"/>
  <c r="I69" i="1"/>
  <c r="I68" i="1"/>
  <c r="I67" i="1"/>
  <c r="I66" i="1"/>
  <c r="I65" i="1"/>
  <c r="I64" i="1"/>
  <c r="I58" i="1"/>
  <c r="I57" i="1"/>
  <c r="I56" i="1"/>
  <c r="I55" i="1"/>
  <c r="I54" i="1"/>
  <c r="I53" i="1"/>
  <c r="I52" i="1"/>
  <c r="I51" i="1"/>
  <c r="I50" i="1"/>
  <c r="I49" i="1"/>
  <c r="I48" i="1"/>
  <c r="I47" i="1"/>
  <c r="I46" i="1"/>
  <c r="I45" i="1"/>
  <c r="I44" i="1"/>
  <c r="I43" i="1"/>
  <c r="I42" i="1"/>
  <c r="I41" i="1"/>
  <c r="I40" i="1"/>
  <c r="I39" i="1"/>
  <c r="I38" i="1"/>
  <c r="I37" i="1"/>
  <c r="I36" i="1"/>
  <c r="I35" i="1"/>
  <c r="I34" i="1"/>
  <c r="I33" i="1"/>
  <c r="I28" i="1"/>
  <c r="I27" i="1"/>
  <c r="I26" i="1"/>
  <c r="I25" i="1"/>
  <c r="I24" i="1"/>
  <c r="I23" i="1"/>
  <c r="I22" i="1"/>
  <c r="I21" i="1"/>
  <c r="I20" i="1"/>
  <c r="I19" i="1"/>
  <c r="I18" i="1"/>
  <c r="I17" i="1"/>
  <c r="I16" i="1"/>
  <c r="I15" i="1"/>
  <c r="I14" i="1"/>
  <c r="I13" i="1"/>
  <c r="I12" i="1"/>
  <c r="I11" i="1"/>
  <c r="I10" i="1"/>
  <c r="I9" i="1"/>
  <c r="I8" i="1"/>
  <c r="I7" i="1"/>
  <c r="I6" i="1"/>
  <c r="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C10" authorId="0" shapeId="0" xr:uid="{6E4DBEE2-3CCF-44AC-B9E2-ED7941D4C665}">
      <text>
        <r>
          <rPr>
            <sz val="9"/>
            <color indexed="81"/>
            <rFont val="MS P ゴシック"/>
            <family val="3"/>
            <charset val="128"/>
          </rPr>
          <t>教育長含む</t>
        </r>
      </text>
    </comment>
    <comment ref="Q12" authorId="0" shapeId="0" xr:uid="{30400D20-EBE3-4275-9601-040C29B99982}">
      <text>
        <r>
          <rPr>
            <sz val="9"/>
            <color indexed="81"/>
            <rFont val="MS P ゴシック"/>
            <family val="3"/>
            <charset val="128"/>
          </rPr>
          <t>副町長通勤手当</t>
        </r>
      </text>
    </comment>
    <comment ref="C14" authorId="0" shapeId="0" xr:uid="{392ADDCA-0E03-453A-BEE4-41FEB1782017}">
      <text>
        <r>
          <rPr>
            <sz val="9"/>
            <color indexed="81"/>
            <rFont val="MS P ゴシック"/>
            <family val="3"/>
            <charset val="128"/>
          </rPr>
          <t>教育長含む</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D28" authorId="0" shapeId="0" xr:uid="{1EF7BB7F-9EA1-4C21-B40B-6A8FCB562EE5}">
      <text>
        <r>
          <rPr>
            <sz val="9"/>
            <color indexed="81"/>
            <rFont val="MS P ゴシック"/>
            <family val="3"/>
            <charset val="128"/>
          </rPr>
          <t>238人-13人（3役＋指導主事1＋事業会計9）</t>
        </r>
      </text>
    </comment>
    <comment ref="D30" authorId="0" shapeId="0" xr:uid="{6FD2BC85-8E71-4D80-979D-09E595424E2C}">
      <text>
        <r>
          <rPr>
            <sz val="9"/>
            <color indexed="81"/>
            <rFont val="MS P ゴシック"/>
            <family val="3"/>
            <charset val="128"/>
          </rPr>
          <t>244人-16人（3役＋指導主事1＋県からの派遣1＋後期高齢1＋事業会計10）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G4" authorId="0" shapeId="0" xr:uid="{991E7CE3-2659-44FF-8C77-07A92D19B6AA}">
      <text>
        <r>
          <rPr>
            <sz val="9"/>
            <color indexed="81"/>
            <rFont val="MS P ゴシック"/>
            <family val="3"/>
            <charset val="128"/>
          </rPr>
          <t>55歳超　35名除く</t>
        </r>
      </text>
    </comment>
    <comment ref="H4" authorId="0" shapeId="0" xr:uid="{D1E3760B-580D-4592-B218-EB6AA2357654}">
      <text>
        <r>
          <rPr>
            <sz val="9"/>
            <color indexed="81"/>
            <rFont val="MS P ゴシック"/>
            <family val="3"/>
            <charset val="128"/>
          </rPr>
          <t>57歳超　3名除く</t>
        </r>
      </text>
    </comment>
    <comment ref="G7" authorId="0" shapeId="0" xr:uid="{90E689E7-FB55-4FCA-8CDA-1B40D6D3342E}">
      <text>
        <r>
          <rPr>
            <sz val="9"/>
            <color indexed="81"/>
            <rFont val="MS P ゴシック"/>
            <family val="3"/>
            <charset val="128"/>
          </rPr>
          <t>新採用8名から
企業会計1名除く</t>
        </r>
      </text>
    </comment>
    <comment ref="G11" authorId="0" shapeId="0" xr:uid="{0BC32A46-E698-42E9-B087-2B4B6C2C7314}">
      <text>
        <r>
          <rPr>
            <sz val="9"/>
            <color indexed="81"/>
            <rFont val="MS P ゴシック"/>
            <family val="3"/>
            <charset val="128"/>
          </rPr>
          <t>55歳超　22名除く</t>
        </r>
      </text>
    </comment>
    <comment ref="H11" authorId="0" shapeId="0" xr:uid="{6A2E01AC-7FD0-4869-981E-1DBE9DF0A663}">
      <text>
        <r>
          <rPr>
            <sz val="9"/>
            <color indexed="81"/>
            <rFont val="MS P ゴシック"/>
            <family val="3"/>
            <charset val="128"/>
          </rPr>
          <t>57歳超　3名除く</t>
        </r>
      </text>
    </comment>
    <comment ref="G14" authorId="0" shapeId="0" xr:uid="{01496211-C18D-488A-841B-1192DC167121}">
      <text>
        <r>
          <rPr>
            <sz val="9"/>
            <color indexed="81"/>
            <rFont val="MS P ゴシック"/>
            <family val="3"/>
            <charset val="128"/>
          </rPr>
          <t>新採用9名から
企業会計1名除く</t>
        </r>
      </text>
    </comment>
  </commentList>
</comments>
</file>

<file path=xl/sharedStrings.xml><?xml version="1.0" encoding="utf-8"?>
<sst xmlns="http://schemas.openxmlformats.org/spreadsheetml/2006/main" count="6369" uniqueCount="3300">
  <si>
    <t>- 2 -</t>
    <phoneticPr fontId="2"/>
  </si>
  <si>
    <t>第１表　歳入歳出予算</t>
  </si>
  <si>
    <t>(歳入)</t>
  </si>
  <si>
    <t>(単位 千円)</t>
    <phoneticPr fontId="2"/>
  </si>
  <si>
    <t>款</t>
    <phoneticPr fontId="2"/>
  </si>
  <si>
    <t>項</t>
    <phoneticPr fontId="2"/>
  </si>
  <si>
    <t>金       額</t>
    <phoneticPr fontId="2"/>
  </si>
  <si>
    <t>町税　　　　　　　　　　　　　　　　　　　　　　　　　　　　</t>
  </si>
  <si>
    <t>町民税　　　　　　　　　　　　　　　　　　　　　　　　　　　</t>
  </si>
  <si>
    <t>固定資産税　　　　　　　　　　　　　　　　　　　　　　　　　</t>
  </si>
  <si>
    <t>軽自動車税　　　　　　　　　　　　　　　　　　　　　　　　　</t>
  </si>
  <si>
    <t>市町村たばこ税　　　　　　　　　　　　　　　　　　　　　　　</t>
  </si>
  <si>
    <t>入湯税　　　　　　　　　　　　　　　　　　　　　　　　　　　</t>
  </si>
  <si>
    <t>地方譲与税　　　　　　　　　　　　　　　　　　　　　　　　　</t>
  </si>
  <si>
    <t>地方揮発油譲与税　　　　　　　　　　　　　　　　　　　　　　</t>
  </si>
  <si>
    <t>自動車重量譲与税　　　　　　　　　　　　　　　　　　　　　　</t>
  </si>
  <si>
    <t>森林環境譲与税　　　　　　　　　　　　　　　　　　　　　　　</t>
  </si>
  <si>
    <t>利子割交付金　　　　　　　　　　　　　　　　　　　　　　　　</t>
  </si>
  <si>
    <t>配当割交付金　　　　　　　　　　　　　　　　　　　　　　　　</t>
  </si>
  <si>
    <t>株式等譲渡所得割交付金　　　　　　　　　　　　　　　　　　　</t>
  </si>
  <si>
    <t>法人事業税交付金　　　　　　　　　　　　　　　　　　　　　　</t>
  </si>
  <si>
    <t>地方消費税交付金　　　　　　　　　　　　　　　　　　　　　　</t>
  </si>
  <si>
    <t>環境性能割交付金　　　　　　　　　　　　　　　　　　　　　　</t>
  </si>
  <si>
    <t>地方特例交付金　　　　　　　　　　　　　　　　　　　　　　　</t>
  </si>
  <si>
    <t>新型コロナウイルス感染症対策地方税減収補てん特別交付金　　　</t>
  </si>
  <si>
    <t>地方交付税　　　　　　　　　　　　　　　　　　　　　　　　　</t>
  </si>
  <si>
    <t>交通安全対策特別交付金　　　　　　　　　　　　　　　　　　　</t>
  </si>
  <si>
    <t>分担金及び負担金　　　　　　　　　　　　　　　　　　　　　　</t>
  </si>
  <si>
    <t>負担金　　　　　　　　　　　　　　　　　　　　　　　　　　　</t>
  </si>
  <si>
    <t>使用料及び手数料　　　　　　　　　　　　　　　　　　　　　　</t>
  </si>
  <si>
    <t>使用料　　　　　　　　　　　　　　　　　　　　　　　　　　　</t>
  </si>
  <si>
    <t>手数料　　　　　　　　　　　　　　　　　　　　　　　　　　　</t>
  </si>
  <si>
    <t>国庫支出金　　　　　　　　　　　　　　　　　　　　　　　　　</t>
  </si>
  <si>
    <t>国庫負担金　　　　　　　　　　　　　　　　　　　　　　　　　</t>
  </si>
  <si>
    <t>国庫補助金　　　　　　　　　　　　　　　　　　　　　　　　　</t>
  </si>
  <si>
    <t>委託金　　　　　　　　　　　　　　　　　　　　　　　　　　　</t>
  </si>
  <si>
    <t>県支出金　　　　　　　　　　　　　　　　　　　　　　　　　　</t>
  </si>
  <si>
    <t>県負担金　　　　　　　　　　　　　　　　　　　　　　　　　　</t>
  </si>
  <si>
    <t>県補助金　　　　　　　　　　　　　　　　　　　　　　　　　　</t>
  </si>
  <si>
    <t>財産収入　　　　　　　　　　　　　　　　　　　　　　　　　　</t>
  </si>
  <si>
    <t>財産運用収入　　　　　　　　　　　　　　　　　　　　　　　　</t>
  </si>
  <si>
    <t>財産売払収入　　　　　　　　　　　　　　　　　　　　　　　　</t>
  </si>
  <si>
    <t>寄附金　　　　　　　　　　　　　　　　　　　　　　　　　　　</t>
  </si>
  <si>
    <t>繰入金　　　　　　　　　　　　　　　　　　　　　　　　　　　</t>
  </si>
  <si>
    <t>特別会計繰入金　　　　　　　　　　　　　　　　　　　　　　　</t>
  </si>
  <si>
    <t>基金繰入金　　　　　　　　　　　　　　　　　　　　　　　　　</t>
  </si>
  <si>
    <t>- 3 -</t>
    <phoneticPr fontId="2"/>
  </si>
  <si>
    <t>- 4 -</t>
    <phoneticPr fontId="2"/>
  </si>
  <si>
    <t>繰越金　　　　　　　　　　　　　　　　　　　　　　　　　　　</t>
  </si>
  <si>
    <t>諸収入　　　　　　　　　　　　　　　　　　　　　　　　　　　</t>
  </si>
  <si>
    <t>延滞金、加算金及び過料　　　　　　　　　　　　　　　　　　　</t>
  </si>
  <si>
    <t>町預金利子　　　　　　　　　　　　　　　　　　　　　　　　　</t>
  </si>
  <si>
    <t>貸付金元利収入　　　　　　　　　　　　　　　　　　　　　　　</t>
  </si>
  <si>
    <t>受託事業収入　　　　　　　　　　　　　　　　　　　　　　　　</t>
  </si>
  <si>
    <t>雑入　　　　　　　　　　　　　　　　　　　　　　　　　　　　</t>
  </si>
  <si>
    <t>町債　　　　　　　　　　　　　　　　　　　　　　　　　　　　</t>
  </si>
  <si>
    <t>会計単位編集時に金額（本年度予算額）を退避 →</t>
    <rPh sb="0" eb="2">
      <t>カイケイ</t>
    </rPh>
    <rPh sb="2" eb="4">
      <t>タンイ</t>
    </rPh>
    <rPh sb="4" eb="6">
      <t>ヘンシュウ</t>
    </rPh>
    <rPh sb="6" eb="7">
      <t>ジ</t>
    </rPh>
    <rPh sb="8" eb="10">
      <t>キンガク</t>
    </rPh>
    <rPh sb="11" eb="14">
      <t>ホンネンド</t>
    </rPh>
    <rPh sb="14" eb="16">
      <t>ヨサン</t>
    </rPh>
    <rPh sb="16" eb="17">
      <t>ガク</t>
    </rPh>
    <rPh sb="19" eb="21">
      <t>タイヒ</t>
    </rPh>
    <phoneticPr fontId="2"/>
  </si>
  <si>
    <t>(歳出)</t>
  </si>
  <si>
    <t>議会費　　　　　　　　　　　　　　　　　　　　　　　　　　　</t>
  </si>
  <si>
    <t>総務費　　　　　　　　　　　　　　　　　　　　　　　　　　　</t>
  </si>
  <si>
    <t>総務管理費　　　　　　　　　　　　　　　　　　　　　　　　　</t>
  </si>
  <si>
    <t>徴税費　　　　　　　　　　　　　　　　　　　　　　　　　　　</t>
  </si>
  <si>
    <t>戸籍住民基本台帳費　　　　　　　　　　　　　　　　　　　　　</t>
  </si>
  <si>
    <t>選挙費　　　　　　　　　　　　　　　　　　　　　　　　　　　</t>
  </si>
  <si>
    <t>統計調査費　　　　　　　　　　　　　　　　　　　　　　　　　</t>
  </si>
  <si>
    <t>監査委員費　　　　　　　　　　　　　　　　　　　　　　　　　</t>
  </si>
  <si>
    <t>民生費　　　　　　　　　　　　　　　　　　　　　　　　　　　</t>
  </si>
  <si>
    <t>社会福祉費　　　　　　　　　　　　　　　　　　　　　　　　　</t>
  </si>
  <si>
    <t>児童福祉費　　　　　　　　　　　　　　　　　　　　　　　　　</t>
  </si>
  <si>
    <t>国民年金事務取扱費　　　　　　　　　　　　　　　　　　　　　</t>
  </si>
  <si>
    <t>衛生費　　　　　　　　　　　　　　　　　　　　　　　　　　　</t>
  </si>
  <si>
    <t>保健衛生費　　　　　　　　　　　　　　　　　　　　　　　　　</t>
  </si>
  <si>
    <t>清掃費　　　　　　　　　　　　　　　　　　　　　　　　　　　</t>
  </si>
  <si>
    <t>上水道費　　　　　　　　　　　　　　　　　　　　　　　　　　</t>
  </si>
  <si>
    <t>簡易水道費　　　　　　　　　　　　　　　　　　　　　　　　　</t>
  </si>
  <si>
    <t>病院費　　　　　　　　　　　　　　　　　　　　　　　　　　　</t>
  </si>
  <si>
    <t>労働費　　　　　　　　　　　　　　　　　　　　　　　　　　　</t>
  </si>
  <si>
    <t>労働諸費　　　　　　　　　　　　　　　　　　　　　　　　　　</t>
  </si>
  <si>
    <t>農林水産業費　　　　　　　　　　　　　　　　　　　　　　　　</t>
  </si>
  <si>
    <t>農業費　　　　　　　　　　　　　　　　　　　　　　　　　　　</t>
  </si>
  <si>
    <t>林業費　　　　　　　　　　　　　　　　　　　　　　　　　　　</t>
  </si>
  <si>
    <t>- 5 -</t>
    <phoneticPr fontId="2"/>
  </si>
  <si>
    <t>- 6 -</t>
    <phoneticPr fontId="2"/>
  </si>
  <si>
    <t>水産業費　　　　　　　　　　　　　　　　　　　　　　　　　　</t>
  </si>
  <si>
    <t>商工費　　　　　　　　　　　　　　　　　　　　　　　　　　　</t>
  </si>
  <si>
    <t>土木費　　　　　　　　　　　　　　　　　　　　　　　　　　　</t>
  </si>
  <si>
    <t>土木管理費　　　　　　　　　　　　　　　　　　　　　　　　　</t>
  </si>
  <si>
    <t>道路橋りょう費　　　　　　　　　　　　　　　　　　　　　　　</t>
  </si>
  <si>
    <t>河川費　　　　　　　　　　　　　　　　　　　　　　　　　　　</t>
  </si>
  <si>
    <t>都市計画費　　　　　　　　　　　　　　　　　　　　　　　　　</t>
  </si>
  <si>
    <t>下水道費　　　　　　　　　　　　　　　　　　　　　　　　　　</t>
  </si>
  <si>
    <t>住宅費　　　　　　　　　　　　　　　　　　　　　　　　　　　</t>
  </si>
  <si>
    <t>消防費　　　　　　　　　　　　　　　　　　　　　　　　　　　</t>
  </si>
  <si>
    <t>教育費　　　　　　　　　　　　　　　　　　　　　　　　　　　</t>
  </si>
  <si>
    <t>教育総務費　　　　　　　　　　　　　　　　　　　　　　　　　</t>
  </si>
  <si>
    <t>小学校費　　　　　　　　　　　　　　　　　　　　　　　　　　</t>
  </si>
  <si>
    <t>中学校費　　　　　　　　　　　　　　　　　　　　　　　　　　</t>
  </si>
  <si>
    <t>社会教育費　　　　　　　　　　　　　　　　　　　　　　　　　</t>
  </si>
  <si>
    <t>保健体育費　　　　　　　　　　　　　　　　　　　　　　　　　</t>
  </si>
  <si>
    <t>学校給食費　　　　　　　　　　　　　　　　　　　　　　　　　</t>
  </si>
  <si>
    <t>公債費　　　　　　　　　　　　　　　　　　　　　　　　　　　</t>
  </si>
  <si>
    <t>諸支出金　　　　　　　　　　　　　　　　　　　　　　　　　　</t>
  </si>
  <si>
    <t>基金費　　　　　　　　　　　　　　　　　　　　　　　　　　　</t>
  </si>
  <si>
    <t>予備費　　　　　　　　　　　　　　　　　　　　　　　　　　　</t>
  </si>
  <si>
    <t>- 7 -</t>
    <phoneticPr fontId="2"/>
  </si>
  <si>
    <t>歳入歳出予算事項別明細書</t>
    <phoneticPr fontId="6"/>
  </si>
  <si>
    <t>１　総括</t>
  </si>
  <si>
    <t>(単位　千円)</t>
  </si>
  <si>
    <t>款</t>
  </si>
  <si>
    <t>本年度予算額</t>
  </si>
  <si>
    <t>前年度予算額</t>
    <phoneticPr fontId="6"/>
  </si>
  <si>
    <t>比較</t>
  </si>
  <si>
    <t>歳入合計</t>
    <rPh sb="0" eb="2">
      <t>サイニュウ</t>
    </rPh>
    <rPh sb="2" eb="4">
      <t>ゴウケイ</t>
    </rPh>
    <phoneticPr fontId="6"/>
  </si>
  <si>
    <t>- 9 -</t>
    <phoneticPr fontId="6"/>
  </si>
  <si>
    <t>- 10 -</t>
    <phoneticPr fontId="2"/>
  </si>
  <si>
    <t>本  年  度  予  算  額  の  財  源  内  訳</t>
  </si>
  <si>
    <t>前年度予算額</t>
  </si>
  <si>
    <t>特     定     財     源</t>
  </si>
  <si>
    <t>一般</t>
    <rPh sb="0" eb="2">
      <t>イッパン</t>
    </rPh>
    <phoneticPr fontId="2"/>
  </si>
  <si>
    <t>国県支出金</t>
  </si>
  <si>
    <t>地方債</t>
  </si>
  <si>
    <t>その他</t>
  </si>
  <si>
    <t>財源</t>
  </si>
  <si>
    <t>歳出合計</t>
    <rPh sb="0" eb="2">
      <t>サイシュツ</t>
    </rPh>
    <rPh sb="2" eb="4">
      <t>ゴウケイ</t>
    </rPh>
    <phoneticPr fontId="2"/>
  </si>
  <si>
    <t>２　歳入</t>
  </si>
  <si>
    <t>(款) 1 町税</t>
    <phoneticPr fontId="8"/>
  </si>
  <si>
    <t>(項) 1 町民税</t>
    <phoneticPr fontId="8"/>
  </si>
  <si>
    <t>(単位 千円)</t>
    <phoneticPr fontId="8"/>
  </si>
  <si>
    <t>節</t>
  </si>
  <si>
    <t>目</t>
  </si>
  <si>
    <t>本年度</t>
    <rPh sb="0" eb="3">
      <t>ホンネンド</t>
    </rPh>
    <phoneticPr fontId="8"/>
  </si>
  <si>
    <t>前年度</t>
    <rPh sb="0" eb="3">
      <t>ゼンネンド</t>
    </rPh>
    <phoneticPr fontId="8"/>
  </si>
  <si>
    <t>比較</t>
    <rPh sb="0" eb="2">
      <t>ヒカク</t>
    </rPh>
    <phoneticPr fontId="8"/>
  </si>
  <si>
    <t>区     分</t>
  </si>
  <si>
    <t>金   額</t>
  </si>
  <si>
    <t>説　明</t>
  </si>
  <si>
    <t>個人</t>
  </si>
  <si>
    <t>現年課税分</t>
  </si>
  <si>
    <t xml:space="preserve"> 現年課税分</t>
  </si>
  <si>
    <t>滞納繰越分</t>
  </si>
  <si>
    <t xml:space="preserve"> 滞納繰越分</t>
  </si>
  <si>
    <t>法人</t>
  </si>
  <si>
    <t>計</t>
  </si>
  <si>
    <t>(項) 2 固定資産税</t>
    <phoneticPr fontId="8"/>
  </si>
  <si>
    <t>固定資産税</t>
  </si>
  <si>
    <t>国有資産等所在市町村</t>
  </si>
  <si>
    <t>交付金</t>
  </si>
  <si>
    <t>(項) 3 軽自動車税</t>
    <phoneticPr fontId="8"/>
  </si>
  <si>
    <t>環境性能割</t>
  </si>
  <si>
    <t>種別割</t>
  </si>
  <si>
    <t>- 11 -</t>
    <phoneticPr fontId="8"/>
  </si>
  <si>
    <t>- 12 -</t>
    <phoneticPr fontId="8"/>
  </si>
  <si>
    <t>(款) 1 町税</t>
  </si>
  <si>
    <t>(項) 4 市町村たばこ税</t>
  </si>
  <si>
    <t>市町村たばこ税</t>
  </si>
  <si>
    <t>(項) 5 入湯税</t>
    <phoneticPr fontId="8"/>
  </si>
  <si>
    <t>入湯税</t>
  </si>
  <si>
    <t>(款) 2 地方譲与税</t>
    <phoneticPr fontId="8"/>
  </si>
  <si>
    <t>(項) 1 地方揮発油譲与税</t>
    <phoneticPr fontId="8"/>
  </si>
  <si>
    <t>地方揮発油譲与税</t>
  </si>
  <si>
    <t xml:space="preserve"> 地方揮発油譲与税</t>
  </si>
  <si>
    <t>(項) 2 自動車重量譲与税</t>
    <phoneticPr fontId="8"/>
  </si>
  <si>
    <t>自動車重量譲与税</t>
  </si>
  <si>
    <t xml:space="preserve"> 自動車重量譲与税</t>
  </si>
  <si>
    <t>(款) 2 地方譲与税</t>
  </si>
  <si>
    <t>(項) 3 森林環境譲与税</t>
  </si>
  <si>
    <t>森林環境譲与税</t>
  </si>
  <si>
    <t xml:space="preserve"> 森林環境譲与税</t>
  </si>
  <si>
    <t>(款) 3 利子割交付金</t>
    <phoneticPr fontId="8"/>
  </si>
  <si>
    <t>(項) 1 利子割交付金</t>
    <phoneticPr fontId="8"/>
  </si>
  <si>
    <t>利子割交付金</t>
  </si>
  <si>
    <t xml:space="preserve"> 利子割交付金</t>
  </si>
  <si>
    <t>(款) 4 配当割交付金</t>
    <phoneticPr fontId="8"/>
  </si>
  <si>
    <t>(項) 1 配当割交付金</t>
    <phoneticPr fontId="8"/>
  </si>
  <si>
    <t>配当割交付金</t>
  </si>
  <si>
    <t xml:space="preserve"> 配当割交付金</t>
  </si>
  <si>
    <t>(款) 5 株式等譲渡所得割交付金</t>
    <phoneticPr fontId="8"/>
  </si>
  <si>
    <t>(項) 1 株式等譲渡所得割交付金</t>
    <phoneticPr fontId="8"/>
  </si>
  <si>
    <t>株式等譲渡所得割交付</t>
  </si>
  <si>
    <t xml:space="preserve"> 株式等譲渡所得割交付金</t>
  </si>
  <si>
    <t>金</t>
  </si>
  <si>
    <t>- 13 -</t>
    <phoneticPr fontId="8"/>
  </si>
  <si>
    <t>- 14 -</t>
    <phoneticPr fontId="8"/>
  </si>
  <si>
    <t>(款) 6 法人事業税交付金</t>
  </si>
  <si>
    <t>(項) 1 法人事業税交付金</t>
  </si>
  <si>
    <t>法人事業税交付金</t>
  </si>
  <si>
    <t xml:space="preserve"> 法人事業税交付金</t>
  </si>
  <si>
    <t>(款) 7 地方消費税交付金</t>
    <phoneticPr fontId="8"/>
  </si>
  <si>
    <t>(項) 1 地方消費税交付金</t>
    <phoneticPr fontId="8"/>
  </si>
  <si>
    <t>地方消費税交付金</t>
  </si>
  <si>
    <t xml:space="preserve"> 地方消費税交付金</t>
  </si>
  <si>
    <t>(款) 8 環境性能割交付金</t>
    <phoneticPr fontId="8"/>
  </si>
  <si>
    <t>(項) 1 環境性能割交付金</t>
    <phoneticPr fontId="8"/>
  </si>
  <si>
    <t>環境性能割交付金</t>
  </si>
  <si>
    <t xml:space="preserve"> 環境性能割交付金</t>
  </si>
  <si>
    <t>(款) 9 地方特例交付金</t>
    <phoneticPr fontId="8"/>
  </si>
  <si>
    <t>(項) 1 地方特例交付金</t>
    <phoneticPr fontId="8"/>
  </si>
  <si>
    <t>地方特例交付金</t>
  </si>
  <si>
    <t>個人住民税減収補てん</t>
  </si>
  <si>
    <t xml:space="preserve"> 個人住民税減収補てん特例交付金</t>
  </si>
  <si>
    <t>特例交付金</t>
  </si>
  <si>
    <t>(款) 9 地方特例交付金</t>
  </si>
  <si>
    <t>(項) 2 新型コロナウイルス感染症対策地方税減収補てん特別交付金 　　　　　　　　　　　　　　　　　 (単位 千円)</t>
    <phoneticPr fontId="8"/>
  </si>
  <si>
    <t>新型コロナウイルス感</t>
  </si>
  <si>
    <t xml:space="preserve"> 新型コロナウイルス感染症対策地方税減収補てん特別交付金</t>
  </si>
  <si>
    <t>染症対策地方税減収補</t>
  </si>
  <si>
    <t>てん特別交付金</t>
  </si>
  <si>
    <t>(款) 10 地方交付税</t>
    <phoneticPr fontId="8"/>
  </si>
  <si>
    <t>(項) 1 地方交付税</t>
    <phoneticPr fontId="8"/>
  </si>
  <si>
    <t>地方交付税</t>
  </si>
  <si>
    <t xml:space="preserve"> 普通交付税                                     4,700,000</t>
  </si>
  <si>
    <t xml:space="preserve"> 特別交付税                                       700,000</t>
  </si>
  <si>
    <t>(款) 11 交通安全対策特別交付金</t>
    <phoneticPr fontId="8"/>
  </si>
  <si>
    <t>(項) 1 交通安全対策特別交付金</t>
    <phoneticPr fontId="8"/>
  </si>
  <si>
    <t>交通安全対策特別交付</t>
  </si>
  <si>
    <t xml:space="preserve"> 交通安全対策特別交付金</t>
  </si>
  <si>
    <t>- 15 -</t>
    <phoneticPr fontId="8"/>
  </si>
  <si>
    <t>- 16 -</t>
    <phoneticPr fontId="8"/>
  </si>
  <si>
    <t>(款) 12 分担金及び負担金</t>
  </si>
  <si>
    <t>(項) 1 負担金</t>
  </si>
  <si>
    <t>民生費負担金</t>
  </si>
  <si>
    <t>社会福祉費負担金</t>
  </si>
  <si>
    <t xml:space="preserve"> 養護老人ホーム入所措置費負担金                     3,411</t>
  </si>
  <si>
    <t xml:space="preserve"> 高齢者生活支援ハウス利用者負担金                     132</t>
  </si>
  <si>
    <t xml:space="preserve"> 高齢者生活支援ハウス運営事業負担金（南越前町）     1,597</t>
  </si>
  <si>
    <t>児童福祉費負担金</t>
  </si>
  <si>
    <t xml:space="preserve"> 公立保育所保育料                                  19,836</t>
  </si>
  <si>
    <t xml:space="preserve"> 私立保育所保育料                                   1,740</t>
  </si>
  <si>
    <t xml:space="preserve"> 保育所給食費負担金                                 2,244</t>
  </si>
  <si>
    <t xml:space="preserve"> 放課後児童クラブ負担金                             6,372</t>
  </si>
  <si>
    <t xml:space="preserve"> 保育所副食費負担金                                 7,506</t>
  </si>
  <si>
    <t>衛生費負担金</t>
  </si>
  <si>
    <t>保健衛生費負担金</t>
  </si>
  <si>
    <t xml:space="preserve"> 未熟児養育医療費負担金</t>
  </si>
  <si>
    <t>農林水産業費負担金</t>
  </si>
  <si>
    <t>水産業費負担金</t>
  </si>
  <si>
    <t xml:space="preserve"> 水域環境保全創造事業負担金</t>
  </si>
  <si>
    <t>土木費負担金</t>
  </si>
  <si>
    <t>河川費負担金</t>
  </si>
  <si>
    <t xml:space="preserve"> 急傾斜地崩壊対策事業負担金</t>
  </si>
  <si>
    <t>消防費負担金</t>
  </si>
  <si>
    <t xml:space="preserve"> 電力事業者等負担金</t>
  </si>
  <si>
    <t>教育費負担金</t>
  </si>
  <si>
    <t>学校給食費負担金</t>
  </si>
  <si>
    <t xml:space="preserve"> 小学校負担金                                       7,678</t>
  </si>
  <si>
    <t xml:space="preserve"> 中学校負担金                                       4,254</t>
  </si>
  <si>
    <t xml:space="preserve"> 給食センター職員負担金                             2,059</t>
  </si>
  <si>
    <t>(款) 13 使用料及び手数料</t>
    <phoneticPr fontId="8"/>
  </si>
  <si>
    <t>(項) 1 使用料</t>
    <phoneticPr fontId="8"/>
  </si>
  <si>
    <t>総務使用料</t>
  </si>
  <si>
    <t>総務管理使用料</t>
  </si>
  <si>
    <t xml:space="preserve"> 自転車置場土地使用料                                   1</t>
  </si>
  <si>
    <t xml:space="preserve"> 法定外公共物占用料                                   232</t>
  </si>
  <si>
    <t xml:space="preserve"> 土地使用料                                           823</t>
  </si>
  <si>
    <t xml:space="preserve"> コミュニティセンター使用料                           289</t>
  </si>
  <si>
    <t xml:space="preserve"> 地域交流施設使用料                                 1,532</t>
  </si>
  <si>
    <t>民生使用料</t>
  </si>
  <si>
    <t>社会福祉使用料</t>
  </si>
  <si>
    <t xml:space="preserve"> 温泉給湯施設使用料                                    75</t>
  </si>
  <si>
    <t xml:space="preserve"> 越前地域福祉センター土地使用料                         3</t>
  </si>
  <si>
    <t>児童福祉使用料</t>
  </si>
  <si>
    <t xml:space="preserve"> 児童温泉施設使用料                                 3,351</t>
  </si>
  <si>
    <t xml:space="preserve"> 保育所土地使用料                                       1</t>
  </si>
  <si>
    <t xml:space="preserve"> 児童館土地使用料                                       1</t>
  </si>
  <si>
    <t>衛生使用料</t>
  </si>
  <si>
    <t>保健衛生使用料</t>
  </si>
  <si>
    <t xml:space="preserve"> 保健センター土地使用料                                 1</t>
  </si>
  <si>
    <t xml:space="preserve"> 宮崎有機資源活用作業所使用料                          15</t>
  </si>
  <si>
    <t>清掃使用料</t>
  </si>
  <si>
    <t xml:space="preserve"> ごみ収集所土地使用料</t>
  </si>
  <si>
    <t>農林水産業使用料</t>
  </si>
  <si>
    <t>農業使用料</t>
  </si>
  <si>
    <t xml:space="preserve"> 宮里あずま館使用料                                   157</t>
  </si>
  <si>
    <t xml:space="preserve"> 農村環境改善センター使用料                            84</t>
  </si>
  <si>
    <t>商工使用料</t>
  </si>
  <si>
    <t xml:space="preserve"> 悠久ロマンの杜土地使用料                              12</t>
  </si>
  <si>
    <t xml:space="preserve"> 陶房使用料                                            98</t>
  </si>
  <si>
    <t xml:space="preserve"> 陶房土地使用料                                         1</t>
  </si>
  <si>
    <t xml:space="preserve"> 勤労者体育館土地使用料                                 3</t>
  </si>
  <si>
    <t xml:space="preserve"> 茂原駐車場土地使用料                                   3</t>
  </si>
  <si>
    <t xml:space="preserve"> 越前陶芸村作陶設備使用料                             180</t>
  </si>
  <si>
    <t xml:space="preserve"> 越前陶芸村周辺土地使用料                              19</t>
  </si>
  <si>
    <t xml:space="preserve"> 道の駅「越前」使用料                               1,280</t>
  </si>
  <si>
    <t xml:space="preserve"> かれい崎荘跡地土地使用料                             360</t>
  </si>
  <si>
    <t>土木使用料</t>
  </si>
  <si>
    <t>土木管理使用料</t>
  </si>
  <si>
    <t xml:space="preserve"> 道路占用料</t>
  </si>
  <si>
    <t>都市計画使用料</t>
  </si>
  <si>
    <t xml:space="preserve"> 都市公園使用料</t>
  </si>
  <si>
    <t>住宅使用料</t>
  </si>
  <si>
    <t xml:space="preserve"> 住宅使用料                                        45,051</t>
  </si>
  <si>
    <t xml:space="preserve"> 住宅土地使用料                                         2</t>
  </si>
  <si>
    <t>消防使用料</t>
  </si>
  <si>
    <t xml:space="preserve"> 防災一斉放送設備使用料                                 4</t>
  </si>
  <si>
    <t xml:space="preserve"> 消防施設土地使用料                                     3</t>
  </si>
  <si>
    <t>教育使用料</t>
  </si>
  <si>
    <t>小学校使用料</t>
  </si>
  <si>
    <t xml:space="preserve"> 小学校土地使用料</t>
  </si>
  <si>
    <t>中学校使用料</t>
  </si>
  <si>
    <t xml:space="preserve"> 中学校土地使用料</t>
  </si>
  <si>
    <t>社会教育使用料</t>
  </si>
  <si>
    <t xml:space="preserve"> 生涯学習センター使用料                             3,456</t>
  </si>
  <si>
    <t xml:space="preserve"> 文化歴史館使用料                                     240</t>
  </si>
  <si>
    <t>保健体育使用料</t>
  </si>
  <si>
    <t xml:space="preserve"> 体育施設使用料                                       900</t>
  </si>
  <si>
    <t xml:space="preserve"> 体育施設土地使用料                                    34</t>
  </si>
  <si>
    <t>- 17 -</t>
    <phoneticPr fontId="8"/>
  </si>
  <si>
    <t>- 18 -</t>
    <phoneticPr fontId="8"/>
  </si>
  <si>
    <t>(款) 13 使用料及び手数料</t>
  </si>
  <si>
    <t>(項) 1 使用料</t>
  </si>
  <si>
    <t>給食センター使用料</t>
  </si>
  <si>
    <t xml:space="preserve"> 給食センター土地使用料</t>
  </si>
  <si>
    <t>(項) 2 手数料</t>
    <phoneticPr fontId="8"/>
  </si>
  <si>
    <t>総務手数料</t>
  </si>
  <si>
    <t>情報公開手数料</t>
  </si>
  <si>
    <t xml:space="preserve"> 情報公開手数料</t>
  </si>
  <si>
    <t>戸籍手数料</t>
  </si>
  <si>
    <t xml:space="preserve"> 戸籍関係証明交付手数料</t>
  </si>
  <si>
    <t>住民基本台帳手数料</t>
  </si>
  <si>
    <t xml:space="preserve"> 住民基本台帳関係証明交付手数料</t>
  </si>
  <si>
    <t>事務手数料</t>
  </si>
  <si>
    <t xml:space="preserve"> 諸証明交付手数料</t>
  </si>
  <si>
    <t>督促手数料</t>
  </si>
  <si>
    <t xml:space="preserve"> 督促手数料</t>
  </si>
  <si>
    <t>民生手数料</t>
  </si>
  <si>
    <t>老人福祉事業利用手数</t>
  </si>
  <si>
    <t xml:space="preserve"> 給食サービス事業利用手数料                           252</t>
  </si>
  <si>
    <t>料</t>
  </si>
  <si>
    <t xml:space="preserve"> 外出支援サービス事業利用手数料                       216</t>
  </si>
  <si>
    <t>衛生手数料</t>
  </si>
  <si>
    <t>犬の登録等手数料</t>
  </si>
  <si>
    <t xml:space="preserve"> 犬の登録等手数料</t>
  </si>
  <si>
    <t>粗大ごみ引取手数料</t>
  </si>
  <si>
    <t xml:space="preserve"> 粗大ごみ引取手数料</t>
  </si>
  <si>
    <t>一般廃棄物処理業許可</t>
  </si>
  <si>
    <t xml:space="preserve"> 一般廃棄物処理業許可申請等手数料</t>
  </si>
  <si>
    <t>申請等手数料</t>
  </si>
  <si>
    <t>土木手数料</t>
  </si>
  <si>
    <t>屋外広告物許可手数料</t>
  </si>
  <si>
    <t xml:space="preserve"> 屋外広告物許可手数料</t>
  </si>
  <si>
    <t>(款) 14 国庫支出金</t>
    <phoneticPr fontId="8"/>
  </si>
  <si>
    <t>(項) 1 国庫負担金</t>
    <phoneticPr fontId="8"/>
  </si>
  <si>
    <t>民生費国庫負担金</t>
  </si>
  <si>
    <t xml:space="preserve"> 国民健康保険基盤安定負担金                        18,310</t>
  </si>
  <si>
    <t xml:space="preserve"> 障害者自立支援医療給付費負担金                     2,796</t>
  </si>
  <si>
    <t xml:space="preserve"> 障害者自立支援給付費負担金                       294,870</t>
  </si>
  <si>
    <t xml:space="preserve"> 障害児施設給付費負担金                            41,040</t>
  </si>
  <si>
    <t xml:space="preserve"> 低所得者介護保険料軽減負担金                       5,701</t>
  </si>
  <si>
    <t xml:space="preserve"> 産前産後保険料免除負担金                             187</t>
  </si>
  <si>
    <t xml:space="preserve"> 子どものための教育・保育給付交付金               277,201</t>
  </si>
  <si>
    <t xml:space="preserve"> 児童手当負担金                                   299,650</t>
  </si>
  <si>
    <t xml:space="preserve"> 子育てのための施設等利用給付交付金                 1,343</t>
  </si>
  <si>
    <t>衛生費国庫負担金</t>
  </si>
  <si>
    <t>(項) 2 国庫補助金</t>
    <phoneticPr fontId="8"/>
  </si>
  <si>
    <t>総務費国庫補助金</t>
  </si>
  <si>
    <t>総務管理費補助金</t>
  </si>
  <si>
    <t xml:space="preserve"> マイナンバーカード交付事務費補助金                17,793</t>
  </si>
  <si>
    <t xml:space="preserve"> 特定個人情報電子計算機設置等交付金                 4,129</t>
  </si>
  <si>
    <t xml:space="preserve"> デジタル基盤改革支援補助金                       157,220</t>
  </si>
  <si>
    <t xml:space="preserve"> 物価高騰対応重点支援地方創生臨時交付金           128,351</t>
  </si>
  <si>
    <t>民生費国庫補助金</t>
  </si>
  <si>
    <t>社会福祉費補助金</t>
  </si>
  <si>
    <t xml:space="preserve"> 障害者地域生活支援事業補助金</t>
  </si>
  <si>
    <t>児童福祉費補助金</t>
  </si>
  <si>
    <t xml:space="preserve"> 子ども・子育て支援交付金                          39,479</t>
  </si>
  <si>
    <t xml:space="preserve"> 地域少子化対策重点推進交付金                       2,400</t>
  </si>
  <si>
    <t>衛生費国庫補助金</t>
  </si>
  <si>
    <t>保健衛生費補助金</t>
  </si>
  <si>
    <t xml:space="preserve"> 感染症予防事業費等補助金                             304</t>
  </si>
  <si>
    <t xml:space="preserve"> 母子保健医療対策総合支援事業補助金                   848</t>
  </si>
  <si>
    <t xml:space="preserve"> 出産・子育て応援交付金                               333</t>
  </si>
  <si>
    <t xml:space="preserve"> 妊婦のための支援給付交付金                        11,500</t>
  </si>
  <si>
    <t xml:space="preserve"> 妊婦のための支援給付費補助金                          21</t>
  </si>
  <si>
    <t>清掃費補助金</t>
  </si>
  <si>
    <t xml:space="preserve"> 循環型社会形成推進交付金</t>
  </si>
  <si>
    <t>農林水産業費国庫補助</t>
  </si>
  <si>
    <t>農業費補助金</t>
  </si>
  <si>
    <t xml:space="preserve"> 農村地域防災減災事業補助金</t>
  </si>
  <si>
    <t>土木費国庫補助金</t>
  </si>
  <si>
    <t>道路橋りょう費補助金</t>
  </si>
  <si>
    <t xml:space="preserve"> 社会資本整備総合交付金</t>
  </si>
  <si>
    <t>- 19 -</t>
    <phoneticPr fontId="8"/>
  </si>
  <si>
    <t>- 20 -</t>
    <phoneticPr fontId="8"/>
  </si>
  <si>
    <t>(款) 14 国庫支出金</t>
  </si>
  <si>
    <t>(項) 2 国庫補助金</t>
  </si>
  <si>
    <t>都市計画費補助金</t>
  </si>
  <si>
    <t xml:space="preserve"> 都市構造再編集中支援事業補助金</t>
  </si>
  <si>
    <t>住宅費補助金</t>
  </si>
  <si>
    <t xml:space="preserve"> 社会資本整備総合交付金                             9,421</t>
  </si>
  <si>
    <t xml:space="preserve"> 空き家対策総合支援事業補助金                       5,974</t>
  </si>
  <si>
    <t>教育費国庫補助金</t>
  </si>
  <si>
    <t>小学校費補助金</t>
  </si>
  <si>
    <t xml:space="preserve"> 特別支援教育就学奨励費補助金                         284</t>
  </si>
  <si>
    <t xml:space="preserve"> 教育支援体制整備事業費補助金                         280</t>
  </si>
  <si>
    <t xml:space="preserve"> 公立学校情報教育機器活用支援体制整備事業補助金       330</t>
  </si>
  <si>
    <t>中学校費補助金</t>
  </si>
  <si>
    <t xml:space="preserve"> 特別支援教育就学奨励費補助金                         340</t>
  </si>
  <si>
    <t>社会教育費補助金</t>
  </si>
  <si>
    <t xml:space="preserve"> 文化的景観保護推進事業補助金</t>
  </si>
  <si>
    <t>(項) 3 委託金</t>
    <phoneticPr fontId="8"/>
  </si>
  <si>
    <t>総務費委託金</t>
  </si>
  <si>
    <t>総務管理費委託金</t>
  </si>
  <si>
    <t xml:space="preserve"> 自衛官募集事務委託金</t>
  </si>
  <si>
    <t>戸籍住民基本台帳費委</t>
  </si>
  <si>
    <t xml:space="preserve"> 中長期在留者住居地届出等事務委託金</t>
  </si>
  <si>
    <t>託金</t>
  </si>
  <si>
    <t>民生費委託金</t>
  </si>
  <si>
    <t>児童福祉費委託金</t>
  </si>
  <si>
    <t xml:space="preserve"> 特別児童扶養手当事務費交付金</t>
  </si>
  <si>
    <t>国民年金事務取扱費委</t>
  </si>
  <si>
    <t xml:space="preserve"> 国民年金事務費交付金                               4,823</t>
  </si>
  <si>
    <t xml:space="preserve"> 年金生活者支援給付金支給業務市町村事務取扱交付金      93</t>
  </si>
  <si>
    <t>(款) 15 県支出金</t>
  </si>
  <si>
    <t>(項) 1 県負担金</t>
  </si>
  <si>
    <t>民生費県負担金</t>
  </si>
  <si>
    <t xml:space="preserve"> 国民健康保険基盤安定負担金                        58,606</t>
  </si>
  <si>
    <t xml:space="preserve"> 障害者自立支援医療給付費負担金                     1,398</t>
  </si>
  <si>
    <t xml:space="preserve"> 障害者自立支援給付費負担金                       147,435</t>
  </si>
  <si>
    <t xml:space="preserve"> 後期高齢者医療保険基盤安定負担金                  55,174</t>
  </si>
  <si>
    <t xml:space="preserve"> 障害児施設給付費負担金                            20,520</t>
  </si>
  <si>
    <t xml:space="preserve"> 低所得者介護保険料軽減負担金                       2,851</t>
  </si>
  <si>
    <t xml:space="preserve"> 産前産後保険料免除負担金                              93</t>
  </si>
  <si>
    <t xml:space="preserve"> 子どものための教育・保育給付交付金               114,827</t>
  </si>
  <si>
    <t xml:space="preserve"> 児童手当負担金                                    67,825</t>
  </si>
  <si>
    <t xml:space="preserve"> 子育てのための施設等利用給付交付金                   671</t>
  </si>
  <si>
    <t>衛生費県負担金</t>
  </si>
  <si>
    <t>(款) 15 県支出金</t>
    <phoneticPr fontId="8"/>
  </si>
  <si>
    <t>(項) 2 県補助金</t>
    <phoneticPr fontId="8"/>
  </si>
  <si>
    <t>総務費県補助金</t>
  </si>
  <si>
    <t xml:space="preserve"> 広報・調査等交付金事業補助金                         600</t>
  </si>
  <si>
    <t xml:space="preserve"> 集落活性化支援事業補助金                           2,425</t>
  </si>
  <si>
    <t xml:space="preserve"> 市町生活交通維持支援事業補助金                    13,750</t>
  </si>
  <si>
    <t xml:space="preserve"> 安全安心まちづくり支援事業補助金                     300</t>
  </si>
  <si>
    <t>核燃料税補助金</t>
  </si>
  <si>
    <t xml:space="preserve"> 核燃料税補助金</t>
  </si>
  <si>
    <t>電源地域振興補助金</t>
  </si>
  <si>
    <t xml:space="preserve"> 電源地域振興補助金                                10,170</t>
  </si>
  <si>
    <t xml:space="preserve"> 原子力立地給付金交付事業補助金                    24,600</t>
  </si>
  <si>
    <t>民生費県補助金</t>
  </si>
  <si>
    <t xml:space="preserve"> 重度障害者（児）医療費無料化対策事業補助金        51,720</t>
  </si>
  <si>
    <t xml:space="preserve"> 重度身体障害者住宅改造助成事業補助金                 300</t>
  </si>
  <si>
    <t>- 21 -</t>
    <phoneticPr fontId="8"/>
  </si>
  <si>
    <t>- 22 -</t>
    <phoneticPr fontId="8"/>
  </si>
  <si>
    <t>(項) 2 県補助金</t>
  </si>
  <si>
    <t xml:space="preserve"> 重症心身障害者（児）福祉手当支給事業補助金            18</t>
  </si>
  <si>
    <t xml:space="preserve"> 軽度・中等度難聴児補聴器購入費助成事業補助金          40</t>
  </si>
  <si>
    <t xml:space="preserve"> 老人クラブ活動事業補助金                           1,900</t>
  </si>
  <si>
    <t xml:space="preserve"> 介護サービス低所得者利用者負担特別対策事業補助金     101</t>
  </si>
  <si>
    <t xml:space="preserve"> 要介護老人住環境整備事業補助金                       400</t>
  </si>
  <si>
    <t xml:space="preserve"> 障害者地域生活支援事業補助金                       3,066</t>
  </si>
  <si>
    <t xml:space="preserve"> すくすく保育事業補助金                            20,998</t>
  </si>
  <si>
    <t xml:space="preserve"> 低年齢児保育充実促進事業補助金                     1,188</t>
  </si>
  <si>
    <t xml:space="preserve"> 施設型給付等事業費補助金                          15,377</t>
  </si>
  <si>
    <t xml:space="preserve"> 子ども医療費助成事業補助金                        28,560</t>
  </si>
  <si>
    <t xml:space="preserve"> ひとり親家庭等医療費助成事業補助金                 5,409</t>
  </si>
  <si>
    <t xml:space="preserve"> 子育てマイスター地域活動推進事業補助金                25</t>
  </si>
  <si>
    <t xml:space="preserve"> すみずみ子育てサポート事業補助金                     310</t>
  </si>
  <si>
    <t xml:space="preserve"> ふくい在宅育児応援手当支給事業補助金               1,920</t>
  </si>
  <si>
    <t xml:space="preserve"> 病児保育事業・一時預かり事業補助金                   274</t>
  </si>
  <si>
    <t xml:space="preserve"> 早婚夫婦支援事業補助金                             4,900</t>
  </si>
  <si>
    <t xml:space="preserve"> ひとり親家庭等受験料支援事業補助金                   753</t>
  </si>
  <si>
    <t xml:space="preserve"> ひとり親家庭等習い事支援事業補助金                   800</t>
  </si>
  <si>
    <t xml:space="preserve"> 保育の職場づくり総合対策事業補助金                 7,830</t>
  </si>
  <si>
    <t xml:space="preserve"> 保育カウンセラー配置事業補助金                       645</t>
  </si>
  <si>
    <t xml:space="preserve"> 保育環境改善等事業補助金                           2,058</t>
  </si>
  <si>
    <t xml:space="preserve"> 子ども・子育て支援交付金                          33,189</t>
  </si>
  <si>
    <t xml:space="preserve"> ひとり親家庭等の子育て安心プラン事業補助金           780</t>
  </si>
  <si>
    <t>衛生費県補助金</t>
  </si>
  <si>
    <t xml:space="preserve"> 小児救急医療支援事業補助金                           188</t>
  </si>
  <si>
    <t xml:space="preserve"> 健康増進事業補助金                                 1,070</t>
  </si>
  <si>
    <t xml:space="preserve"> 地域自殺対策緊急強化事業補助金                       239</t>
  </si>
  <si>
    <t xml:space="preserve"> 胃がんリスク血液検査事業補助金                        32</t>
  </si>
  <si>
    <t xml:space="preserve"> がん検診受診者拡大事業補助金                         536</t>
  </si>
  <si>
    <t xml:space="preserve"> 市町検診受診率アップ推進事業補助金                     1</t>
  </si>
  <si>
    <t xml:space="preserve"> 小児慢性特定疾病児童日常生活用具給付事業補助金        29</t>
  </si>
  <si>
    <t xml:space="preserve"> がん患者アピアランスサポート事業補助金               100</t>
  </si>
  <si>
    <t xml:space="preserve"> 出産・子育て応援交付金                                83</t>
  </si>
  <si>
    <t xml:space="preserve"> 妊婦のための支援給付費補助金                          10</t>
  </si>
  <si>
    <t>環境衛生費補助金</t>
  </si>
  <si>
    <t xml:space="preserve"> 住宅の太陽光・蓄電池設備導入促進事業補助金         3,630</t>
  </si>
  <si>
    <t xml:space="preserve"> コウノトリ定着推進支援事業補助金                      88</t>
  </si>
  <si>
    <t xml:space="preserve"> 浄化槽設置整備事業補助金                             130</t>
  </si>
  <si>
    <t xml:space="preserve"> 海岸漂着物等地域対策推進事業補助金                 1,840</t>
  </si>
  <si>
    <t>労働費県補助金</t>
  </si>
  <si>
    <t>労働諸費補助金</t>
  </si>
  <si>
    <t xml:space="preserve"> ＵＩターン移住就職等支援補助金</t>
  </si>
  <si>
    <t>農林水産業費県補助金</t>
  </si>
  <si>
    <t xml:space="preserve"> 農業委員会交付金                                   1,820</t>
  </si>
  <si>
    <t xml:space="preserve"> 米需給調整円滑推進事業補助金                         581</t>
  </si>
  <si>
    <t xml:space="preserve"> 経営所得安定対策推進事業補助金                     3,006</t>
  </si>
  <si>
    <t xml:space="preserve"> 中山間地域等直接支払制度補助金                    31,012</t>
  </si>
  <si>
    <t xml:space="preserve"> 鳥獣害のない里づくり推進事業補助金                 5,735</t>
  </si>
  <si>
    <t xml:space="preserve"> 有害獣駆除対策事業補助金                           6,372</t>
  </si>
  <si>
    <t xml:space="preserve"> 機構集積支援事業補助金                               574</t>
  </si>
  <si>
    <t xml:space="preserve"> 多面的機能支払交付金事業補助金                    60,664</t>
  </si>
  <si>
    <t xml:space="preserve"> 中山間総合対策支援事業補助金                       1,810</t>
  </si>
  <si>
    <t xml:space="preserve"> 環境保全型農業直接支援対策事業補助金               3,540</t>
  </si>
  <si>
    <t xml:space="preserve"> 福井の「食」の未来を支える食育推進事業補助金         390</t>
  </si>
  <si>
    <t xml:space="preserve"> 農地利用最適化交付金                                 185</t>
  </si>
  <si>
    <t xml:space="preserve"> 未来に繋ぐふくいの農業応援事業補助金               1,046</t>
  </si>
  <si>
    <t>林業費補助金</t>
  </si>
  <si>
    <t xml:space="preserve"> 松くい虫被害総合対策事業補助金                       277</t>
  </si>
  <si>
    <t xml:space="preserve"> 松くい虫被害特別対策事業補助金                       340</t>
  </si>
  <si>
    <t xml:space="preserve"> 松くい虫被害総合対策事業（被害対策推進）補助金       239</t>
  </si>
  <si>
    <t>水産業費補助金</t>
  </si>
  <si>
    <t xml:space="preserve"> 水域環境保全創造事業補助金                        42,750</t>
  </si>
  <si>
    <t xml:space="preserve"> 海岸漂着物等地域対策推進事業補助金                 2,000</t>
  </si>
  <si>
    <t>商工費県補助金</t>
  </si>
  <si>
    <t>商工費補助金</t>
  </si>
  <si>
    <t xml:space="preserve"> 伝統工芸職人塾補助金                               3,846</t>
  </si>
  <si>
    <t>- 23 -</t>
    <phoneticPr fontId="8"/>
  </si>
  <si>
    <t>- 24 -</t>
    <phoneticPr fontId="8"/>
  </si>
  <si>
    <t xml:space="preserve"> 学生合宿誘致事業補助金                             3,542</t>
  </si>
  <si>
    <t xml:space="preserve"> 多様な宿泊施設整備支援事業補助金                  25,000</t>
  </si>
  <si>
    <t>土木費県補助金</t>
  </si>
  <si>
    <t>河川費補助金</t>
  </si>
  <si>
    <t xml:space="preserve"> 地域をつなぐ河川環境づくり推進事業補助金</t>
  </si>
  <si>
    <t xml:space="preserve"> 木造住宅耐震診断促進事業補助金                       624</t>
  </si>
  <si>
    <t xml:space="preserve"> 福井の伝統的民家活用推進事業補助金                 1,700</t>
  </si>
  <si>
    <t xml:space="preserve"> 木造住宅耐震改修促進事業補助金                     4,497</t>
  </si>
  <si>
    <t xml:space="preserve"> 空き家対策支援事業補助金                           2,599</t>
  </si>
  <si>
    <t xml:space="preserve"> ブロック塀等安全対策事業補助金                       600</t>
  </si>
  <si>
    <t xml:space="preserve"> 住み続ける福井支援事業補助金                         990</t>
  </si>
  <si>
    <t>消防費県補助金</t>
  </si>
  <si>
    <t>消防費補助金</t>
  </si>
  <si>
    <t xml:space="preserve"> 地域で備える防災安全対策支援事業補助金</t>
  </si>
  <si>
    <t>教育費県補助金</t>
  </si>
  <si>
    <t xml:space="preserve"> 学校生活ボランティア推進事業補助金                    49</t>
  </si>
  <si>
    <t xml:space="preserve"> 環境・エネルギー教育支援事業補助金                 1,079</t>
  </si>
  <si>
    <t xml:space="preserve"> 子どもの目と歯の健康プロジェクト事業補助金            29</t>
  </si>
  <si>
    <t xml:space="preserve"> 学校運営支援員配置事業補助金                       2,452</t>
  </si>
  <si>
    <t xml:space="preserve"> ふるさとの魅力発信推進事業補助金                     200</t>
  </si>
  <si>
    <t xml:space="preserve"> 公立学校情報機器整備補助金                        36,660</t>
  </si>
  <si>
    <t xml:space="preserve"> 環境・エネルギー教育支援事業補助金                   121</t>
  </si>
  <si>
    <t xml:space="preserve"> 学校運営支援員配置事業補助金                         827</t>
  </si>
  <si>
    <t xml:space="preserve"> 部活動指導員配置事業補助金                         4,684</t>
  </si>
  <si>
    <t xml:space="preserve"> ふるさとの魅力発信推進事業補助金                     100</t>
  </si>
  <si>
    <t xml:space="preserve"> 地域スポーツクラブ活動体制整備事業補助金             266</t>
  </si>
  <si>
    <t xml:space="preserve"> 公立学校情報機器整備補助金                        21,080</t>
  </si>
  <si>
    <t xml:space="preserve"> 人権問題社会教育指導員設置費補助金                   216</t>
  </si>
  <si>
    <t xml:space="preserve"> 放課後子ども教室推進事業補助金                       115</t>
  </si>
  <si>
    <t xml:space="preserve"> 重要文化的景観保存活用推進事業補助金                 757</t>
  </si>
  <si>
    <t>(項) 3 委託金</t>
  </si>
  <si>
    <t xml:space="preserve"> 人権啓発活動地方委託事業委託金                       156</t>
  </si>
  <si>
    <t xml:space="preserve"> 移譲事務交付金                                     1,776</t>
  </si>
  <si>
    <t>徴税費委託金</t>
  </si>
  <si>
    <t xml:space="preserve"> 個人県民税徴収取扱費交付金</t>
  </si>
  <si>
    <t xml:space="preserve"> 人口動態調査交付金                                    31</t>
  </si>
  <si>
    <t xml:space="preserve"> 住民移動報告交付金                                    15</t>
  </si>
  <si>
    <t>選挙費委託金</t>
  </si>
  <si>
    <t xml:space="preserve"> 参議院議員選挙費委託金                            22,901</t>
  </si>
  <si>
    <t xml:space="preserve"> 在外選挙人名簿登録事務委託金                           1</t>
  </si>
  <si>
    <t>統計調査費委託金</t>
  </si>
  <si>
    <t xml:space="preserve"> 統計調査員確保対策委託金                               6</t>
  </si>
  <si>
    <t xml:space="preserve"> 学校基本調査委託金                                    13</t>
  </si>
  <si>
    <t xml:space="preserve"> 経済センサス委託金                                    63</t>
  </si>
  <si>
    <t xml:space="preserve"> 農林業センサス委託金                                  32</t>
  </si>
  <si>
    <t xml:space="preserve"> 国勢調査委託金                                    11,092</t>
  </si>
  <si>
    <t>社会福祉費委託金</t>
  </si>
  <si>
    <t xml:space="preserve"> 引揚者給付金等支給事務交付金</t>
  </si>
  <si>
    <t>衛生費委託金</t>
  </si>
  <si>
    <t>清掃費委託金</t>
  </si>
  <si>
    <t xml:space="preserve"> 海岸漂着物等地域対策推進事業委託金</t>
  </si>
  <si>
    <t>教育費委託金</t>
  </si>
  <si>
    <t>中学校費委託金</t>
  </si>
  <si>
    <t xml:space="preserve"> 地域スポーツクラブ活動体制整備事業委託金</t>
  </si>
  <si>
    <t>(款) 16 財産収入</t>
    <phoneticPr fontId="8"/>
  </si>
  <si>
    <t>(項) 1 財産運用収入</t>
    <phoneticPr fontId="8"/>
  </si>
  <si>
    <t>財産貸付収入</t>
  </si>
  <si>
    <t>土地建物貸付収入</t>
  </si>
  <si>
    <t xml:space="preserve"> 土地賃貸料                                        12,613</t>
  </si>
  <si>
    <t xml:space="preserve"> 建物賃貸料                                         4,492</t>
  </si>
  <si>
    <t>施設貸付収入</t>
  </si>
  <si>
    <t xml:space="preserve"> ケーブルテレビ施設賃貸料                          24,329</t>
  </si>
  <si>
    <t xml:space="preserve"> 移動通信用施設賃貸料                                 266</t>
  </si>
  <si>
    <t>使用料及び賃貸料</t>
  </si>
  <si>
    <t xml:space="preserve"> 自動販売機設置使用料                                 734</t>
  </si>
  <si>
    <t>- 25 -</t>
    <phoneticPr fontId="8"/>
  </si>
  <si>
    <t>- 26 -</t>
    <phoneticPr fontId="8"/>
  </si>
  <si>
    <t>(款) 16 財産収入</t>
  </si>
  <si>
    <t>(項) 1 財産運用収入</t>
  </si>
  <si>
    <t xml:space="preserve"> コピー使用料                                         319</t>
  </si>
  <si>
    <t>利子及び配当金</t>
  </si>
  <si>
    <t xml:space="preserve"> 財政調整基金預金利子                               6,730</t>
  </si>
  <si>
    <t xml:space="preserve"> 減債基金預金利子                                     241</t>
  </si>
  <si>
    <t xml:space="preserve"> ふるさと水と土保全基金預金利子                       157</t>
  </si>
  <si>
    <t xml:space="preserve"> 二ケ用水堰管理基金預金利子                            24</t>
  </si>
  <si>
    <t xml:space="preserve"> 土地開発基金預金利子                                  62</t>
  </si>
  <si>
    <t xml:space="preserve"> 地域福祉基金預金利子                                 810</t>
  </si>
  <si>
    <t xml:space="preserve"> 地域活性化基金預金利子                               101</t>
  </si>
  <si>
    <t xml:space="preserve"> 地域振興基金預金利子                              28,379</t>
  </si>
  <si>
    <t xml:space="preserve"> ふるさと再生基金預金利子                             461</t>
  </si>
  <si>
    <t xml:space="preserve"> 森林環境譲与税基金預金利子                            41</t>
  </si>
  <si>
    <t>(項) 2 財産売払収入</t>
    <phoneticPr fontId="8"/>
  </si>
  <si>
    <t>不動産売払収入</t>
  </si>
  <si>
    <t>土地売払代金</t>
  </si>
  <si>
    <t xml:space="preserve"> 土地売払代金</t>
  </si>
  <si>
    <t>(款) 17 寄附金</t>
    <phoneticPr fontId="8"/>
  </si>
  <si>
    <t>(項) 1 寄附金</t>
    <phoneticPr fontId="8"/>
  </si>
  <si>
    <t>一般寄附金</t>
  </si>
  <si>
    <t xml:space="preserve"> 一般寄附金</t>
  </si>
  <si>
    <t>総務費寄附金</t>
  </si>
  <si>
    <t>総務管理費寄附金</t>
  </si>
  <si>
    <t xml:space="preserve"> ふるさと再生寄附金                               800,000</t>
  </si>
  <si>
    <t xml:space="preserve"> 企業版ふるさと納税寄附金                           2,000</t>
  </si>
  <si>
    <t>(款) 18 繰入金</t>
    <phoneticPr fontId="8"/>
  </si>
  <si>
    <t>(項) 1 特別会計繰入金</t>
    <phoneticPr fontId="8"/>
  </si>
  <si>
    <t>国民健康保険事業特別</t>
  </si>
  <si>
    <t xml:space="preserve"> 国民健康保険事業特別会計繰入金</t>
  </si>
  <si>
    <t>会計繰入金</t>
  </si>
  <si>
    <t>(項) 2 基金繰入金</t>
    <phoneticPr fontId="8"/>
  </si>
  <si>
    <t>財政調整基金繰入金</t>
  </si>
  <si>
    <t xml:space="preserve"> 財政調整基金繰入金</t>
  </si>
  <si>
    <t>二ケ用水堰管理基金繰</t>
  </si>
  <si>
    <t xml:space="preserve"> 二ケ用水堰管理基金繰入金</t>
  </si>
  <si>
    <t>入金</t>
  </si>
  <si>
    <t>地域振興基金繰入金</t>
  </si>
  <si>
    <t xml:space="preserve"> 地域振興基金繰入金</t>
  </si>
  <si>
    <t>ふるさと再生基金繰入</t>
  </si>
  <si>
    <t xml:space="preserve"> ふるさと再生基金繰入金</t>
  </si>
  <si>
    <t>森林環境譲与税基金繰</t>
  </si>
  <si>
    <t xml:space="preserve"> 森林環境譲与税基金繰入金</t>
  </si>
  <si>
    <t>減債基金繰入金</t>
  </si>
  <si>
    <t xml:space="preserve"> 減債基金繰入金</t>
  </si>
  <si>
    <t>ふるさと水と土保全基</t>
  </si>
  <si>
    <t xml:space="preserve"> ふるさと水と土保全基金繰入金</t>
  </si>
  <si>
    <t>金繰入金</t>
  </si>
  <si>
    <t>- 27 -</t>
    <phoneticPr fontId="8"/>
  </si>
  <si>
    <t>- 28 -</t>
    <phoneticPr fontId="8"/>
  </si>
  <si>
    <t>(款) 19 繰越金</t>
  </si>
  <si>
    <t>(項) 1 繰越金</t>
  </si>
  <si>
    <t>繰越金</t>
  </si>
  <si>
    <t xml:space="preserve"> 前年度繰越金</t>
  </si>
  <si>
    <t>(款) 20 諸収入</t>
    <phoneticPr fontId="8"/>
  </si>
  <si>
    <t>(項) 1 延滞金、加算金及び過料</t>
    <phoneticPr fontId="8"/>
  </si>
  <si>
    <t>延滞金</t>
  </si>
  <si>
    <t xml:space="preserve"> 延滞金</t>
  </si>
  <si>
    <t>過料</t>
  </si>
  <si>
    <t xml:space="preserve"> 廃目</t>
  </si>
  <si>
    <t>(項) 2 町預金利子</t>
    <phoneticPr fontId="8"/>
  </si>
  <si>
    <t>町預金利子</t>
  </si>
  <si>
    <t xml:space="preserve"> 町預金利子</t>
  </si>
  <si>
    <t>(項) 3 貸付金元利収入</t>
    <phoneticPr fontId="8"/>
  </si>
  <si>
    <t>勤労者生活安定資金貸</t>
  </si>
  <si>
    <t xml:space="preserve"> 勤労者生活安定資金貸付金回収金</t>
  </si>
  <si>
    <t>付金元利収入</t>
  </si>
  <si>
    <t>災害援護資金貸付金元</t>
  </si>
  <si>
    <t>利収入</t>
  </si>
  <si>
    <t>(款) 20 諸収入</t>
  </si>
  <si>
    <t>(項) 4 受託事業収入</t>
  </si>
  <si>
    <t>民生費受託事業収入</t>
  </si>
  <si>
    <t>児童福祉費受託事業収</t>
  </si>
  <si>
    <t xml:space="preserve"> 広域保育受託料                                    12,023</t>
  </si>
  <si>
    <t>入</t>
  </si>
  <si>
    <t xml:space="preserve"> 広域病児・病後児保育受託料                           218</t>
  </si>
  <si>
    <t>農林水産業費受託事業</t>
  </si>
  <si>
    <t>農業費受託事業収入</t>
  </si>
  <si>
    <t xml:space="preserve"> 農業者年金支給業務委託手数料                         110</t>
  </si>
  <si>
    <t>収入</t>
  </si>
  <si>
    <t xml:space="preserve"> 農地中間管理事業受託料                             1,550</t>
  </si>
  <si>
    <t>(項) 5 雑入</t>
    <phoneticPr fontId="8"/>
  </si>
  <si>
    <t>滞納処分費</t>
  </si>
  <si>
    <t xml:space="preserve"> 滞納処分費</t>
  </si>
  <si>
    <t>町有自動車損害共済金</t>
  </si>
  <si>
    <t xml:space="preserve"> 町有自動車損害共済金</t>
  </si>
  <si>
    <t>雑入</t>
  </si>
  <si>
    <t>自動車損害賠償責任保</t>
  </si>
  <si>
    <t xml:space="preserve"> 自動車損害賠償責任保険金</t>
  </si>
  <si>
    <t>険金</t>
  </si>
  <si>
    <t xml:space="preserve"> 生活年金事務取扱手数料                               720</t>
  </si>
  <si>
    <t xml:space="preserve"> 職員互助会振込手数料                                   2</t>
  </si>
  <si>
    <t xml:space="preserve"> 職員研修受講助成金                                   100</t>
  </si>
  <si>
    <t xml:space="preserve"> 交通災害共済加入促進事務費                           320</t>
  </si>
  <si>
    <t xml:space="preserve"> 交通災害共済加入促進事務手数料                       620</t>
  </si>
  <si>
    <t xml:space="preserve"> 福井県丹南広域組合派遣職員人件費負担金             5,000</t>
  </si>
  <si>
    <t xml:space="preserve"> 福井県派遣職員人件費負担金                         2,500</t>
  </si>
  <si>
    <t xml:space="preserve"> 職員団体生命共済配当金                                50</t>
  </si>
  <si>
    <t xml:space="preserve"> 職員健康診断助成金                                 1,062</t>
  </si>
  <si>
    <t xml:space="preserve"> 越知山公衆トイレ火災保険料負担金                      22</t>
  </si>
  <si>
    <t xml:space="preserve"> バスターミナルセンター光熱水費負担金                 126</t>
  </si>
  <si>
    <t xml:space="preserve"> ケーブルテレビ加入者機器修繕等負担金                 620</t>
  </si>
  <si>
    <t>- 29 -</t>
    <phoneticPr fontId="8"/>
  </si>
  <si>
    <t>- 30 -</t>
    <phoneticPr fontId="8"/>
  </si>
  <si>
    <t>(項) 5 雑入</t>
  </si>
  <si>
    <t xml:space="preserve"> 移動通信用施設火災保険料等負担金                     221</t>
  </si>
  <si>
    <t xml:space="preserve"> 広告料収入                                            61</t>
  </si>
  <si>
    <t xml:space="preserve"> コミュニティバス関係物品販売代金                       6</t>
  </si>
  <si>
    <t xml:space="preserve"> 福井県市町振興協会交付金                           3,000</t>
  </si>
  <si>
    <t xml:space="preserve"> 地域づくり共通助成事業交付金                         100</t>
  </si>
  <si>
    <t xml:space="preserve"> 行旅死亡人取扱料                                     211</t>
  </si>
  <si>
    <t xml:space="preserve"> ショートステイ利用料                                  32</t>
  </si>
  <si>
    <t xml:space="preserve"> トワイライトステイ利用料                               6</t>
  </si>
  <si>
    <t xml:space="preserve"> 一時預かり保育料                                      60</t>
  </si>
  <si>
    <t xml:space="preserve"> 保育所給食費実費負担金                               604</t>
  </si>
  <si>
    <t xml:space="preserve"> 延長保育料                                            36</t>
  </si>
  <si>
    <t xml:space="preserve"> 物品販売代金                                          48</t>
  </si>
  <si>
    <t xml:space="preserve"> ごみ袋代金                                        14,535</t>
  </si>
  <si>
    <t xml:space="preserve"> がん検診等負担金                                   2,017</t>
  </si>
  <si>
    <t xml:space="preserve"> 後期高齢者健診事業補助金                           8,482</t>
  </si>
  <si>
    <t xml:space="preserve"> 空き缶・ペットボトル等リサイクル還元金             1,005</t>
  </si>
  <si>
    <t xml:space="preserve"> 茶券売払代金                                          40</t>
  </si>
  <si>
    <t xml:space="preserve"> 地図売払代金                                           2</t>
  </si>
  <si>
    <t xml:space="preserve"> 東公園駐車場使用料                                    75</t>
  </si>
  <si>
    <t xml:space="preserve"> 消雪設備管理費負担金                                 206</t>
  </si>
  <si>
    <t xml:space="preserve"> 内郡緑地使用料                                         1</t>
  </si>
  <si>
    <t xml:space="preserve"> 日本スポーツ振興センター共済掛金負担金               632</t>
  </si>
  <si>
    <t xml:space="preserve"> 文化歴史館図録売払代金                               120</t>
  </si>
  <si>
    <t xml:space="preserve"> 地方公務員災害補償基金負担金確定還付金                 1</t>
  </si>
  <si>
    <t xml:space="preserve"> 後期高齢者医療制度特別対策補助金                       1</t>
  </si>
  <si>
    <t xml:space="preserve"> ひまわりの里共益費負担金                              48</t>
  </si>
  <si>
    <t xml:space="preserve"> 読書手帳売払代金                                       1</t>
  </si>
  <si>
    <t xml:space="preserve"> 農村環境改善センター電気使用料                       240</t>
  </si>
  <si>
    <t xml:space="preserve"> 鯖江広域衛生施設組合派遣職員人件費負担金           8,000</t>
  </si>
  <si>
    <t xml:space="preserve"> 後期高齢者保健事業委託料                          15,317</t>
  </si>
  <si>
    <t xml:space="preserve"> 鯖江広域衛生施設組合財政調整基金清算金            40,488</t>
  </si>
  <si>
    <t xml:space="preserve"> （福）海楽園派遣職員人件費負担金                   2,800</t>
  </si>
  <si>
    <t xml:space="preserve"> 気比庄橋照明施設維持管理負担金                        10</t>
  </si>
  <si>
    <t xml:space="preserve"> 災害対策費用保険金                                     1</t>
  </si>
  <si>
    <t xml:space="preserve"> 丹南市町観光応援事業補助金                         1,000</t>
  </si>
  <si>
    <t xml:space="preserve"> 町営住宅入居者修繕費負担金                         1,331</t>
  </si>
  <si>
    <t xml:space="preserve"> 越前漁港区域等占用料                                   6</t>
  </si>
  <si>
    <t xml:space="preserve"> 電子線量計観測局電気料負担金                          35</t>
  </si>
  <si>
    <t xml:space="preserve"> 県民手帳事務手数料                                     1</t>
  </si>
  <si>
    <t xml:space="preserve"> 広報誌記事掲載代金                                   165</t>
  </si>
  <si>
    <t xml:space="preserve"> 産後ケア事業利用料                                    31</t>
  </si>
  <si>
    <t xml:space="preserve"> 総合賠償補償保険金                                   300</t>
  </si>
  <si>
    <t xml:space="preserve"> 合併浄化槽管理負担金                                 275</t>
  </si>
  <si>
    <t xml:space="preserve"> 鳥類観測一級ステーション用地費                       174</t>
  </si>
  <si>
    <t xml:space="preserve"> 町村議会議長会研修助成金                             120</t>
  </si>
  <si>
    <t xml:space="preserve"> 奥糸生集会施設合併処理浄化槽管理費負担金              17</t>
  </si>
  <si>
    <t>(款) 21 町債</t>
    <phoneticPr fontId="8"/>
  </si>
  <si>
    <t>(項) 1 町債</t>
    <phoneticPr fontId="8"/>
  </si>
  <si>
    <t>総務債</t>
  </si>
  <si>
    <t>総務管理債</t>
  </si>
  <si>
    <t xml:space="preserve"> 高速インターネット基盤整備事業債（過疎債）         2,500</t>
  </si>
  <si>
    <t xml:space="preserve"> 集会施設等改修事業債（公共施設等適正管理債）       3,300</t>
  </si>
  <si>
    <t xml:space="preserve"> 過疎地域持続的発展特別事業債（公共交通）           9,300</t>
  </si>
  <si>
    <t xml:space="preserve"> 防犯灯改修事業債（脱炭素化推進事業債）             8,400</t>
  </si>
  <si>
    <t>民生債</t>
  </si>
  <si>
    <t>社会福祉債</t>
  </si>
  <si>
    <t xml:space="preserve"> 過疎地域持続的発展特別事業債（介護支援）           7,300</t>
  </si>
  <si>
    <t>- 31 -</t>
    <phoneticPr fontId="8"/>
  </si>
  <si>
    <t>- 32 -</t>
    <phoneticPr fontId="8"/>
  </si>
  <si>
    <t>(款) 21 町債</t>
  </si>
  <si>
    <t>(項) 1 町債</t>
  </si>
  <si>
    <t xml:space="preserve"> デイサービスセンター改修事業債（脱炭素化推進事業債）</t>
  </si>
  <si>
    <t xml:space="preserve">                                                    3,000</t>
  </si>
  <si>
    <t xml:space="preserve"> 織田保健福祉センター改修事業債（脱炭素推進事業債）   800</t>
  </si>
  <si>
    <t>農林水産業債</t>
  </si>
  <si>
    <t>農業債</t>
  </si>
  <si>
    <t xml:space="preserve"> 基幹水利施設ストックマネジメント事業債（公共事業等債）</t>
  </si>
  <si>
    <t>水産業債</t>
  </si>
  <si>
    <t xml:space="preserve"> 過疎地域持続的発展特別事業債（水産振興）</t>
  </si>
  <si>
    <t>商工債</t>
  </si>
  <si>
    <t xml:space="preserve"> 悠久ロマンの杜改修事業債（辺地債）                55,100</t>
  </si>
  <si>
    <t xml:space="preserve"> 観光施設改修事業債（公共施設等適正管理債）        10,100</t>
  </si>
  <si>
    <t xml:space="preserve"> 観光施設改修事業債（過疎債）                       9,300</t>
  </si>
  <si>
    <t xml:space="preserve"> 過疎地域持続的発展特別事業債（二次交通）           3,000</t>
  </si>
  <si>
    <t>土木債</t>
  </si>
  <si>
    <t>道路橋りょう債</t>
  </si>
  <si>
    <t xml:space="preserve"> 町単独道路改良事業債（過疎債）                    13,600</t>
  </si>
  <si>
    <t xml:space="preserve"> 町単独道路改良事業債（辺地債）                     5,900</t>
  </si>
  <si>
    <t>教育債</t>
  </si>
  <si>
    <t>社会教育債</t>
  </si>
  <si>
    <t xml:space="preserve"> 過疎地域持続的発展特別事業債（地域文学）           4,200</t>
  </si>
  <si>
    <t xml:space="preserve"> 社会教育施設整備事業債（公共施設等適正管理債）    16,700</t>
  </si>
  <si>
    <t xml:space="preserve"> 社会教育施設整備事業債（脱炭素化推進事業債）      14,000</t>
  </si>
  <si>
    <t>臨時財政対策債</t>
  </si>
  <si>
    <t>- 41 -</t>
    <phoneticPr fontId="8"/>
  </si>
  <si>
    <t>- 48 -</t>
    <phoneticPr fontId="8"/>
  </si>
  <si>
    <t>- 49 -</t>
    <phoneticPr fontId="8"/>
  </si>
  <si>
    <t>- 58 -</t>
    <phoneticPr fontId="8"/>
  </si>
  <si>
    <t>- 59 -</t>
    <phoneticPr fontId="8"/>
  </si>
  <si>
    <t>- 68 -</t>
    <phoneticPr fontId="8"/>
  </si>
  <si>
    <t>- 69 -</t>
    <phoneticPr fontId="8"/>
  </si>
  <si>
    <t>- 78 -</t>
    <phoneticPr fontId="8"/>
  </si>
  <si>
    <t>３　歳出</t>
  </si>
  <si>
    <t>(款) 1 議会費</t>
    <phoneticPr fontId="8"/>
  </si>
  <si>
    <t>(項) 1 議会費</t>
    <phoneticPr fontId="8"/>
  </si>
  <si>
    <t>(単位 千円)</t>
  </si>
  <si>
    <t>本   年   度   の   財   源   内   訳</t>
  </si>
  <si>
    <t>本年度</t>
  </si>
  <si>
    <t>前年度</t>
  </si>
  <si>
    <t>特    定    財    源</t>
  </si>
  <si>
    <t>一般</t>
  </si>
  <si>
    <t>区分</t>
    <phoneticPr fontId="2"/>
  </si>
  <si>
    <t>金額</t>
    <phoneticPr fontId="2"/>
  </si>
  <si>
    <t>説明</t>
    <phoneticPr fontId="2"/>
  </si>
  <si>
    <t>議会費</t>
  </si>
  <si>
    <t>報酬</t>
  </si>
  <si>
    <t xml:space="preserve"> 議員報酬</t>
  </si>
  <si>
    <t>給料</t>
  </si>
  <si>
    <t xml:space="preserve"> 一般職給</t>
  </si>
  <si>
    <t>職員手当等</t>
  </si>
  <si>
    <t xml:space="preserve"> 一般職期末手当等                 7,938</t>
  </si>
  <si>
    <t xml:space="preserve"> 退職手当負担金                   2,288</t>
  </si>
  <si>
    <t xml:space="preserve"> 議員期末手当                    12,300</t>
  </si>
  <si>
    <t>共済費</t>
  </si>
  <si>
    <t xml:space="preserve"> 市町村職員共済組合負担金         4,641</t>
  </si>
  <si>
    <t xml:space="preserve"> 議員共済費                      11,057</t>
  </si>
  <si>
    <t>報償費</t>
  </si>
  <si>
    <t xml:space="preserve"> 手話通訳者謝礼</t>
  </si>
  <si>
    <t>旅費</t>
  </si>
  <si>
    <t xml:space="preserve"> 費用弁償                         2,233</t>
  </si>
  <si>
    <t xml:space="preserve"> 特別旅費                           460</t>
  </si>
  <si>
    <t>交際費</t>
  </si>
  <si>
    <t xml:space="preserve"> 議長交際費</t>
  </si>
  <si>
    <t>需用費</t>
  </si>
  <si>
    <t xml:space="preserve"> 消耗品費                           342</t>
  </si>
  <si>
    <t xml:space="preserve"> 食糧費                             231</t>
  </si>
  <si>
    <t xml:space="preserve"> 印刷製本費                       1,390</t>
  </si>
  <si>
    <t>役務費</t>
  </si>
  <si>
    <t xml:space="preserve"> 通信運搬費                         332</t>
  </si>
  <si>
    <t xml:space="preserve"> 広告料                             243</t>
  </si>
  <si>
    <t xml:space="preserve"> 手数料                              34</t>
  </si>
  <si>
    <t xml:space="preserve"> 筆耕翻訳料                         708</t>
  </si>
  <si>
    <t>委託料</t>
  </si>
  <si>
    <t xml:space="preserve"> 本会議動画編集委託料</t>
  </si>
  <si>
    <t>使用料及び</t>
  </si>
  <si>
    <t xml:space="preserve"> ペーパーレス会議システム使用料     832</t>
  </si>
  <si>
    <t>賃借料</t>
  </si>
  <si>
    <t xml:space="preserve"> 自動車借上料                       578</t>
  </si>
  <si>
    <t>負担金補助</t>
  </si>
  <si>
    <t xml:space="preserve"> 福井県町村議会議長会負担金       1,770</t>
  </si>
  <si>
    <t>及び交付金</t>
  </si>
  <si>
    <t xml:space="preserve"> 嶺北町村議会議長会負担金            80</t>
  </si>
  <si>
    <t xml:space="preserve"> 丹南地区市町議会議長会負担金        57</t>
  </si>
  <si>
    <t>- 33 -</t>
    <phoneticPr fontId="8"/>
  </si>
  <si>
    <t>- 34 -</t>
    <phoneticPr fontId="8"/>
  </si>
  <si>
    <t>(款) 2 総務費</t>
  </si>
  <si>
    <t>(項) 1 総務管理費</t>
  </si>
  <si>
    <t>一般管理費</t>
  </si>
  <si>
    <t xml:space="preserve"> 会計年度任用職員報酬             8,802</t>
  </si>
  <si>
    <t xml:space="preserve"> 行政不服審査会委員報酬              37</t>
  </si>
  <si>
    <t xml:space="preserve"> 政治倫理審査会委員報酬              66</t>
  </si>
  <si>
    <t xml:space="preserve"> 特別職給                        18,720</t>
  </si>
  <si>
    <t xml:space="preserve"> 一般職給                       156,704</t>
  </si>
  <si>
    <t xml:space="preserve"> 特別職期末手当等                 6,459</t>
  </si>
  <si>
    <t xml:space="preserve"> 一般職期末手当等                90,650</t>
  </si>
  <si>
    <t xml:space="preserve"> 退職手当負担金                  32,342</t>
  </si>
  <si>
    <t xml:space="preserve"> 会計年度任用職員期末手当等       2,517</t>
  </si>
  <si>
    <t xml:space="preserve"> 市町村職員共済組合負担金        55,081</t>
  </si>
  <si>
    <t xml:space="preserve"> 会計年度任用職員共済組合負担金     770</t>
  </si>
  <si>
    <t xml:space="preserve"> 会計年度任用職員社会保険料       1,299</t>
  </si>
  <si>
    <t xml:space="preserve"> 地方公務員災害補償基金負担金     1,394</t>
  </si>
  <si>
    <t xml:space="preserve"> 職員研修講師謝礼                   100</t>
  </si>
  <si>
    <t xml:space="preserve"> 職員カウンセラー謝礼                45</t>
  </si>
  <si>
    <t xml:space="preserve"> 消費生活トラブル防止教室講師謝礼    30</t>
  </si>
  <si>
    <t xml:space="preserve"> 退職者記念品                        10</t>
  </si>
  <si>
    <t xml:space="preserve"> 普通旅費                            10</t>
  </si>
  <si>
    <t xml:space="preserve"> 特別旅費                         1,124</t>
  </si>
  <si>
    <t xml:space="preserve"> 会計年度任用職員費用弁償           411</t>
  </si>
  <si>
    <t xml:space="preserve"> 町長交際費                       1,500</t>
  </si>
  <si>
    <t xml:space="preserve"> 住宅災害等見舞金                   250</t>
  </si>
  <si>
    <t xml:space="preserve"> 消耗品費                         1,101</t>
  </si>
  <si>
    <t xml:space="preserve"> 食糧費                             310</t>
  </si>
  <si>
    <t xml:space="preserve"> 印刷製本費                       1,310</t>
  </si>
  <si>
    <t xml:space="preserve"> 医薬材料費                          10</t>
  </si>
  <si>
    <t xml:space="preserve"> 通信運搬費                       3,150</t>
  </si>
  <si>
    <t xml:space="preserve"> 広告料                             160</t>
  </si>
  <si>
    <t xml:space="preserve"> 手数料                             135</t>
  </si>
  <si>
    <t xml:space="preserve"> 筆耕翻訳料                          16</t>
  </si>
  <si>
    <t xml:space="preserve"> 職員採用候補者試験事務委託料       268</t>
  </si>
  <si>
    <t xml:space="preserve"> 職員昇任候補者試験事務委託料       144</t>
  </si>
  <si>
    <t xml:space="preserve"> 職員健康診断委託料               3,789</t>
  </si>
  <si>
    <t xml:space="preserve"> 人事給与システム改修委託料         743</t>
  </si>
  <si>
    <t xml:space="preserve"> 顧問弁護士委託料                   550</t>
  </si>
  <si>
    <t xml:space="preserve"> 産業医委託料                       286</t>
  </si>
  <si>
    <t xml:space="preserve"> 職員ストレスチェック委託料         388</t>
  </si>
  <si>
    <t xml:space="preserve"> 自動車借上料                        20</t>
  </si>
  <si>
    <t xml:space="preserve"> 行財政情報サービス使用料            33</t>
  </si>
  <si>
    <t xml:space="preserve"> 非常勤職員公務災害補償負担金       604</t>
  </si>
  <si>
    <t xml:space="preserve"> 福井県町村会負担金                 430</t>
  </si>
  <si>
    <t xml:space="preserve"> 総合賠償補償保険負担金           2,360</t>
  </si>
  <si>
    <t xml:space="preserve"> 交通安全管理者協議会負担金           8</t>
  </si>
  <si>
    <t xml:space="preserve"> 団体生命共済負担金               1,085</t>
  </si>
  <si>
    <t xml:space="preserve"> 内外情勢調査会福井県支部負担金     238</t>
  </si>
  <si>
    <t xml:space="preserve"> 自治研修所負担金                   550</t>
  </si>
  <si>
    <t xml:space="preserve"> 災害対策費用保険負担金           1,096</t>
  </si>
  <si>
    <t xml:space="preserve"> 福井県行財政問題研究会負担金         3</t>
  </si>
  <si>
    <t xml:space="preserve"> 鯖江電信電話ユーザー協会負担金       2</t>
  </si>
  <si>
    <t xml:space="preserve"> 職員研修負担金                     290</t>
  </si>
  <si>
    <t xml:space="preserve"> 議員研修負担金                     100</t>
  </si>
  <si>
    <t xml:space="preserve"> 嶺北町村会負担金                   107</t>
  </si>
  <si>
    <t xml:space="preserve"> 行政協力員災害補償保険負担金       303</t>
  </si>
  <si>
    <t xml:space="preserve"> 福井県社会保険協会費                 6</t>
  </si>
  <si>
    <t xml:space="preserve"> 福井新聞政経懇話会費               126</t>
  </si>
  <si>
    <t xml:space="preserve"> 平和首長会議負担金                   2</t>
  </si>
  <si>
    <t>- 35 -</t>
    <phoneticPr fontId="8"/>
  </si>
  <si>
    <t>- 36 -</t>
    <phoneticPr fontId="8"/>
  </si>
  <si>
    <t>補償、補填</t>
  </si>
  <si>
    <t xml:space="preserve"> 賠償補償金</t>
  </si>
  <si>
    <t>及び賠償金</t>
  </si>
  <si>
    <t>文書広報費</t>
  </si>
  <si>
    <t xml:space="preserve"> 消耗品費                           317</t>
  </si>
  <si>
    <t xml:space="preserve"> 印刷製本費                       5,478</t>
  </si>
  <si>
    <t xml:space="preserve"> 通信運搬費</t>
  </si>
  <si>
    <t xml:space="preserve"> 行政情報番組制作放送委託料       2,468</t>
  </si>
  <si>
    <t xml:space="preserve"> ホームページ保守委託料           1,452</t>
  </si>
  <si>
    <t xml:space="preserve"> 例規執務サポートシステムデータ更新委託</t>
  </si>
  <si>
    <t xml:space="preserve"> 料                               4,070</t>
  </si>
  <si>
    <t xml:space="preserve"> 行政手続整備支援委託料             418</t>
  </si>
  <si>
    <t xml:space="preserve"> 情報公開・個人情報保護事務に関する職員</t>
  </si>
  <si>
    <t xml:space="preserve"> 研修委託料                         132</t>
  </si>
  <si>
    <t xml:space="preserve"> 特定個人情報取扱に関する職員研修委託料</t>
  </si>
  <si>
    <t xml:space="preserve">                                    165</t>
  </si>
  <si>
    <t xml:space="preserve"> 例規執務サポートシステム使用料   2,112</t>
  </si>
  <si>
    <t xml:space="preserve"> 個人情報取扱業務管理システム使用料</t>
  </si>
  <si>
    <t xml:space="preserve">                                    198</t>
  </si>
  <si>
    <t xml:space="preserve"> 日本広報協会負担金</t>
  </si>
  <si>
    <t>財政管理費</t>
  </si>
  <si>
    <t xml:space="preserve"> 消耗品費</t>
  </si>
  <si>
    <t xml:space="preserve"> 財務書類作成業務委託料           3,938</t>
  </si>
  <si>
    <t xml:space="preserve"> 財務書類作成システム保守委託料     440</t>
  </si>
  <si>
    <t>会計管理費</t>
  </si>
  <si>
    <t xml:space="preserve"> 特別旅費</t>
  </si>
  <si>
    <t xml:space="preserve"> 消耗品費                           198</t>
  </si>
  <si>
    <t xml:space="preserve"> 印刷製本費                         390</t>
  </si>
  <si>
    <t xml:space="preserve"> 通信運搬費                          82</t>
  </si>
  <si>
    <t xml:space="preserve"> 手数料                           3,155</t>
  </si>
  <si>
    <t xml:space="preserve"> ウイルス対策ソフト使用料</t>
  </si>
  <si>
    <t xml:space="preserve"> 日本経営協会研修会参加費</t>
  </si>
  <si>
    <t>財産管理費</t>
  </si>
  <si>
    <t xml:space="preserve"> 指定管理者候補者選定委員会委員謝礼</t>
  </si>
  <si>
    <t xml:space="preserve"> 消耗品費                        10,284</t>
  </si>
  <si>
    <t xml:space="preserve"> 燃料費                           5,646</t>
  </si>
  <si>
    <t xml:space="preserve"> 食糧費                               5</t>
  </si>
  <si>
    <t xml:space="preserve"> 光熱水費                        18,504</t>
  </si>
  <si>
    <t xml:space="preserve"> 修繕料                           3,800</t>
  </si>
  <si>
    <t xml:space="preserve"> 通信運搬費                       2,664</t>
  </si>
  <si>
    <t xml:space="preserve"> 手数料                           2,534</t>
  </si>
  <si>
    <t xml:space="preserve"> 火災保険料                         674</t>
  </si>
  <si>
    <t xml:space="preserve"> 損害保険料                       2,011</t>
  </si>
  <si>
    <t xml:space="preserve"> 特殊建築物定期調査委託料           233</t>
  </si>
  <si>
    <t xml:space="preserve"> 除草・剪定委託料                 1,328</t>
  </si>
  <si>
    <t xml:space="preserve"> 電気保安委託料                     960</t>
  </si>
  <si>
    <t xml:space="preserve"> 建設資材等価格調査委託料         1,661</t>
  </si>
  <si>
    <t xml:space="preserve"> 消雪装置等保守管理委託料           440</t>
  </si>
  <si>
    <t xml:space="preserve"> 消防設備点検委託料               1,042</t>
  </si>
  <si>
    <t xml:space="preserve"> エレベーター保守委託料           1,664</t>
  </si>
  <si>
    <t xml:space="preserve"> 自動ドア保守点検委託料             198</t>
  </si>
  <si>
    <t xml:space="preserve"> 電話保守委託料                     456</t>
  </si>
  <si>
    <t xml:space="preserve"> 施設清掃委託料                   4,558</t>
  </si>
  <si>
    <t xml:space="preserve"> 土地登記事務委託料                 500</t>
  </si>
  <si>
    <t xml:space="preserve"> 不動産鑑定委託料                   500</t>
  </si>
  <si>
    <t xml:space="preserve"> 庁舎管理委託料                     808</t>
  </si>
  <si>
    <t xml:space="preserve"> 自家発電設備点検委託料             450</t>
  </si>
  <si>
    <t xml:space="preserve"> 契約・業者管理システム保守委託料   732</t>
  </si>
  <si>
    <t xml:space="preserve"> 警備保障委託料                     358</t>
  </si>
  <si>
    <t>- 37 -</t>
    <phoneticPr fontId="8"/>
  </si>
  <si>
    <t>- 38 -</t>
    <phoneticPr fontId="8"/>
  </si>
  <si>
    <t xml:space="preserve"> バス運転代行委託料               7,700</t>
  </si>
  <si>
    <t xml:space="preserve"> 借地管理システム保守委託料         462</t>
  </si>
  <si>
    <t xml:space="preserve"> 公共施設用地借上料                 520</t>
  </si>
  <si>
    <t xml:space="preserve"> 契約・業者管理システムリース料     654</t>
  </si>
  <si>
    <t xml:space="preserve"> 丹生高校用地借上料               7,744</t>
  </si>
  <si>
    <t xml:space="preserve"> テレビ受信料                        39</t>
  </si>
  <si>
    <t xml:space="preserve"> ＣＡＴＶ利用料                      59</t>
  </si>
  <si>
    <t xml:space="preserve"> 電話交換機リース料               2,781</t>
  </si>
  <si>
    <t xml:space="preserve"> 清掃用具リース料                    73</t>
  </si>
  <si>
    <t xml:space="preserve"> 有料道路通行料                     500</t>
  </si>
  <si>
    <t xml:space="preserve"> 複写機リース料                   2,474</t>
  </si>
  <si>
    <t xml:space="preserve"> ＦＡＸ機リース料                    26</t>
  </si>
  <si>
    <t xml:space="preserve"> 寝具借上料                         101</t>
  </si>
  <si>
    <t>工事請負費</t>
  </si>
  <si>
    <t xml:space="preserve"> 集会施設改修工事</t>
  </si>
  <si>
    <t>備品購入費</t>
  </si>
  <si>
    <t xml:space="preserve"> 公用車                           4,639</t>
  </si>
  <si>
    <t xml:space="preserve"> 庁舎管理用備品                     231</t>
  </si>
  <si>
    <t xml:space="preserve"> 電子入札システム運用負担金       2,359</t>
  </si>
  <si>
    <t xml:space="preserve"> エネルギー管理者講習負担金          16</t>
  </si>
  <si>
    <t xml:space="preserve"> 集会施設敷地使用負担金             100</t>
  </si>
  <si>
    <t>公課費</t>
  </si>
  <si>
    <t xml:space="preserve"> 自動車重量税</t>
  </si>
  <si>
    <t>企画費</t>
  </si>
  <si>
    <t xml:space="preserve"> 会計年度任用職員報酬             3,832</t>
  </si>
  <si>
    <t xml:space="preserve"> 総合振興計画審議会委員報酬         330</t>
  </si>
  <si>
    <t xml:space="preserve"> 会計年度任用職員期末手当等</t>
  </si>
  <si>
    <t xml:space="preserve"> 会計年度任用職員共済組合負担金     341</t>
  </si>
  <si>
    <t xml:space="preserve"> 会計年度任用職員社会保険料         605</t>
  </si>
  <si>
    <t xml:space="preserve"> 総合振興計画審議会アドバイザー謝礼  90</t>
  </si>
  <si>
    <t xml:space="preserve"> 地域公共交通活性化協議会委員謝礼   240</t>
  </si>
  <si>
    <t xml:space="preserve"> 特別旅費                           594</t>
  </si>
  <si>
    <t xml:space="preserve"> 会計年度任用職員費用弁償           225</t>
  </si>
  <si>
    <t xml:space="preserve"> 消耗品費                           504</t>
  </si>
  <si>
    <t xml:space="preserve"> 食糧費                               8</t>
  </si>
  <si>
    <t xml:space="preserve"> 印刷製本費                       1,528</t>
  </si>
  <si>
    <t xml:space="preserve"> 光熱水費                           301</t>
  </si>
  <si>
    <t xml:space="preserve"> 修繕料                           2,850</t>
  </si>
  <si>
    <t xml:space="preserve"> 通信運搬費                         112</t>
  </si>
  <si>
    <t xml:space="preserve"> 広告料                           4,800</t>
  </si>
  <si>
    <t xml:space="preserve"> 手数料                             127</t>
  </si>
  <si>
    <t xml:space="preserve"> 火災保険料                       1,002</t>
  </si>
  <si>
    <t xml:space="preserve"> 損害保険料                          26</t>
  </si>
  <si>
    <t xml:space="preserve"> 企業版ふるさと納税推進事業委託料   440</t>
  </si>
  <si>
    <t xml:space="preserve"> ふるさと納税推進事業委託料     395,200</t>
  </si>
  <si>
    <t xml:space="preserve"> 行政情報通信ネットワーク機器保守委託料</t>
  </si>
  <si>
    <t xml:space="preserve">                                 11,642</t>
  </si>
  <si>
    <t xml:space="preserve"> 行政情報通信ネットワーク機器設定委託料</t>
  </si>
  <si>
    <t xml:space="preserve">                                    275</t>
  </si>
  <si>
    <t xml:space="preserve"> 公衆無線ＬＡＮ機器保守委託料       347</t>
  </si>
  <si>
    <t xml:space="preserve"> ケーブルテレビ施設保守委託料    25,650</t>
  </si>
  <si>
    <t xml:space="preserve"> バスターミナルセンター清掃委託料</t>
  </si>
  <si>
    <t xml:space="preserve">                                  1,134</t>
  </si>
  <si>
    <t xml:space="preserve"> バスターミナルセンター警備委託料    76</t>
  </si>
  <si>
    <t xml:space="preserve"> 消防設備点検委託料                  17</t>
  </si>
  <si>
    <t xml:space="preserve"> コミュニティバス運行委託料      49,500</t>
  </si>
  <si>
    <t xml:space="preserve"> デマンドタクシー運行委託料      12,500</t>
  </si>
  <si>
    <t xml:space="preserve"> 地域交通計画策定委託料           1,980</t>
  </si>
  <si>
    <t xml:space="preserve"> デマンドタクシーコールセンター業務委託</t>
  </si>
  <si>
    <t xml:space="preserve"> 料                               2,928</t>
  </si>
  <si>
    <t xml:space="preserve"> 集落活性化支援委託料               700</t>
  </si>
  <si>
    <t>- 39 -</t>
    <phoneticPr fontId="8"/>
  </si>
  <si>
    <t>- 40 -</t>
    <phoneticPr fontId="8"/>
  </si>
  <si>
    <t xml:space="preserve"> 印刷アウトソーシング封入封緘委託料</t>
  </si>
  <si>
    <t xml:space="preserve">                                  3,037</t>
  </si>
  <si>
    <t xml:space="preserve"> 総合振興計画策定委託料           6,900</t>
  </si>
  <si>
    <t xml:space="preserve"> テレビ受信料                        13</t>
  </si>
  <si>
    <t xml:space="preserve"> 行政情報通信ネットワーク回線使用料</t>
  </si>
  <si>
    <t xml:space="preserve">                                  7,489</t>
  </si>
  <si>
    <t xml:space="preserve"> 行政情報通信ネットワーク機器リース料</t>
  </si>
  <si>
    <t xml:space="preserve">                                    441</t>
  </si>
  <si>
    <t xml:space="preserve"> 内部情報システム使用料          13,728</t>
  </si>
  <si>
    <t xml:space="preserve"> チャットボット使用料             1,056</t>
  </si>
  <si>
    <t xml:space="preserve"> Ｍｉｃｒｏｓｏｆｔ３６５システム使用料</t>
  </si>
  <si>
    <t xml:space="preserve">                                  5,412</t>
  </si>
  <si>
    <t xml:space="preserve"> 住宅地図システム使用料             159</t>
  </si>
  <si>
    <t xml:space="preserve"> 文字起こしシステム使用料           792</t>
  </si>
  <si>
    <t xml:space="preserve"> ＬＩＮＥ情報配信システム使用料     990</t>
  </si>
  <si>
    <t xml:space="preserve"> 光ケーブル添架料                 3,311</t>
  </si>
  <si>
    <t xml:space="preserve"> 駐輪場用地借上料                    55</t>
  </si>
  <si>
    <t xml:space="preserve"> 会場借上料                         779</t>
  </si>
  <si>
    <t xml:space="preserve"> 移動通信用施設用地借上料            81</t>
  </si>
  <si>
    <t xml:space="preserve"> 行政情報セキュリティ対策システム使用料</t>
  </si>
  <si>
    <t xml:space="preserve">                                 29,634</t>
  </si>
  <si>
    <t xml:space="preserve"> 自治体情報セキュリティ向上プラットフォ</t>
  </si>
  <si>
    <t xml:space="preserve"> ーム利用料                         100</t>
  </si>
  <si>
    <t xml:space="preserve"> デマンドタクシー基本システム使用料</t>
  </si>
  <si>
    <t xml:space="preserve">                                  2,403</t>
  </si>
  <si>
    <t xml:space="preserve"> ケーブルテレビ施設用地借上料        79</t>
  </si>
  <si>
    <t xml:space="preserve"> 住宅借上料                         350</t>
  </si>
  <si>
    <t xml:space="preserve"> ガバメントクラウド等使用料      42,206</t>
  </si>
  <si>
    <t xml:space="preserve"> ガバメントクラウド等回線使用料   5,582</t>
  </si>
  <si>
    <t xml:space="preserve"> 町境看板撤去工事</t>
  </si>
  <si>
    <t xml:space="preserve"> 広報・調査等用備品</t>
  </si>
  <si>
    <t xml:space="preserve"> クルマに頼り過ぎない社会づくり推進県民</t>
  </si>
  <si>
    <t xml:space="preserve"> 会議負担金                          48</t>
  </si>
  <si>
    <t xml:space="preserve"> 福井県北陸新幹線建設促進同盟会負担金</t>
  </si>
  <si>
    <t xml:space="preserve">                                      4</t>
  </si>
  <si>
    <t xml:space="preserve"> 北陸新幹線建設促進丹南協議会負担金  35</t>
  </si>
  <si>
    <t xml:space="preserve"> 全国過疎地域連盟負担金              84</t>
  </si>
  <si>
    <t xml:space="preserve"> 丹南広域組合負担金             217,828</t>
  </si>
  <si>
    <t xml:space="preserve"> 電子申請・施設予約サービス運用負担金</t>
  </si>
  <si>
    <t xml:space="preserve">                                    568</t>
  </si>
  <si>
    <t xml:space="preserve"> 福井県原子力発電所準立地市町連絡協議会</t>
  </si>
  <si>
    <t xml:space="preserve"> 負担金                              51</t>
  </si>
  <si>
    <t xml:space="preserve"> 生活交通路線維持支援補助金      41,107</t>
  </si>
  <si>
    <t xml:space="preserve"> 原子力立地給付金交付事業補助金  26,651</t>
  </si>
  <si>
    <t xml:space="preserve"> 集落活性化事業補助金               400</t>
  </si>
  <si>
    <t xml:space="preserve"> 若者まちづくり活動補助金         1,600</t>
  </si>
  <si>
    <t xml:space="preserve"> ふくいＭａａＳ協議会負担金          50</t>
  </si>
  <si>
    <t xml:space="preserve"> 路線バス利用促進負担金           6,240</t>
  </si>
  <si>
    <t xml:space="preserve"> 通学支援補助金                  29,710</t>
  </si>
  <si>
    <t xml:space="preserve"> コミュニティバス車両修繕補助金   2,800</t>
  </si>
  <si>
    <t xml:space="preserve"> 特産品栽培拡大支援補助金         2,000</t>
  </si>
  <si>
    <t xml:space="preserve"> 全国過疎地域研修会参加費           100</t>
  </si>
  <si>
    <t xml:space="preserve"> 越前町地域公共交通活性化協議会負担金</t>
  </si>
  <si>
    <t xml:space="preserve">                                     50</t>
  </si>
  <si>
    <t xml:space="preserve"> 地域おこし協力隊等研修会参加費      22</t>
  </si>
  <si>
    <t xml:space="preserve"> ふるさと納税の健全な発展を目指す自治体</t>
  </si>
  <si>
    <t xml:space="preserve"> 連合負担金                          30</t>
  </si>
  <si>
    <t>- 42 -</t>
    <phoneticPr fontId="8"/>
  </si>
  <si>
    <t xml:space="preserve"> 福井県情報セキュリティクラウド負担金</t>
  </si>
  <si>
    <t xml:space="preserve">                                  1,484</t>
  </si>
  <si>
    <t xml:space="preserve"> 特定個人情報電子計算機設置等交付金</t>
  </si>
  <si>
    <t xml:space="preserve">                                  7,230</t>
  </si>
  <si>
    <t>積立金</t>
  </si>
  <si>
    <t xml:space="preserve"> 地域活性化基金積立金</t>
  </si>
  <si>
    <t>繰出金</t>
  </si>
  <si>
    <t xml:space="preserve"> 温泉事業特別会計繰出金</t>
  </si>
  <si>
    <t>自治振興費</t>
  </si>
  <si>
    <t xml:space="preserve"> 会計年度任用職員報酬</t>
  </si>
  <si>
    <t xml:space="preserve"> 会計年度任用職員共済組合負担金   2,035</t>
  </si>
  <si>
    <t xml:space="preserve"> 会計年度任用職員社会保険料       3,445</t>
  </si>
  <si>
    <t xml:space="preserve"> 会計年度任用職員費用弁償</t>
  </si>
  <si>
    <t xml:space="preserve"> 消耗品費                         1,157</t>
  </si>
  <si>
    <t xml:space="preserve"> 燃料費                           1,536</t>
  </si>
  <si>
    <t xml:space="preserve"> 食糧費                           1,634</t>
  </si>
  <si>
    <t xml:space="preserve"> 光熱水費                        23,162</t>
  </si>
  <si>
    <t xml:space="preserve"> 修繕料                           2,237</t>
  </si>
  <si>
    <t xml:space="preserve"> 通信運搬費                       1,284</t>
  </si>
  <si>
    <t xml:space="preserve"> 手数料                              70</t>
  </si>
  <si>
    <t xml:space="preserve"> 火災保険料                         851</t>
  </si>
  <si>
    <t xml:space="preserve"> 損害保険料                         139</t>
  </si>
  <si>
    <t xml:space="preserve"> 区長会事務委託料                 9,716</t>
  </si>
  <si>
    <t xml:space="preserve"> 電気保安委託料                   1,164</t>
  </si>
  <si>
    <t xml:space="preserve"> 除草・剪定委託料                   574</t>
  </si>
  <si>
    <t xml:space="preserve"> エレベーター保守委託料           1,735</t>
  </si>
  <si>
    <t xml:space="preserve"> コミュニティセンター管理委託料   8,988</t>
  </si>
  <si>
    <t xml:space="preserve"> 警備保障委託料                   1,450</t>
  </si>
  <si>
    <t xml:space="preserve"> 消防設備点検委託料               1,553</t>
  </si>
  <si>
    <t xml:space="preserve"> 特殊建築物定期調査委託料           486</t>
  </si>
  <si>
    <t xml:space="preserve"> 特定建築物環境衛生管理業務委託料</t>
  </si>
  <si>
    <t xml:space="preserve">                                  1,080</t>
  </si>
  <si>
    <t xml:space="preserve"> 施設清掃委託料                   6,355</t>
  </si>
  <si>
    <t xml:space="preserve"> 地域交流施設落成式典委託料       1,600</t>
  </si>
  <si>
    <t xml:space="preserve"> 地域交流施設活用支援委託料       2,200</t>
  </si>
  <si>
    <t xml:space="preserve"> 地域交流施設管理委託料           2,486</t>
  </si>
  <si>
    <t xml:space="preserve"> 防火対象物定期点検委託料           173</t>
  </si>
  <si>
    <t xml:space="preserve"> 公共施設用地借上料                 587</t>
  </si>
  <si>
    <t xml:space="preserve"> ＣＡＴＶ利用料                     291</t>
  </si>
  <si>
    <t xml:space="preserve"> テレビ受信料                       128</t>
  </si>
  <si>
    <t xml:space="preserve"> 複写機リース料                   1,245</t>
  </si>
  <si>
    <t xml:space="preserve"> 清掃用具リース料                   188</t>
  </si>
  <si>
    <t xml:space="preserve"> 電話機リース料                     511</t>
  </si>
  <si>
    <t xml:space="preserve"> 光ケーブル設備移設工事</t>
  </si>
  <si>
    <t xml:space="preserve"> 地域コミュニティ交付金</t>
  </si>
  <si>
    <t>交通安全対</t>
  </si>
  <si>
    <t xml:space="preserve"> 交通指導員活動謝礼               1,430</t>
  </si>
  <si>
    <t>策費</t>
  </si>
  <si>
    <t xml:space="preserve"> 年末警戒激励費                      30</t>
  </si>
  <si>
    <t xml:space="preserve"> 消耗品費                           263</t>
  </si>
  <si>
    <t xml:space="preserve"> 食糧費                              25</t>
  </si>
  <si>
    <t xml:space="preserve"> 光熱水費                            10</t>
  </si>
  <si>
    <t xml:space="preserve"> 修繕料                           2,099</t>
  </si>
  <si>
    <t xml:space="preserve"> 通信運搬費                         621</t>
  </si>
  <si>
    <t xml:space="preserve"> 手数料                              69</t>
  </si>
  <si>
    <t xml:space="preserve"> 道路反射鏡設置工事</t>
  </si>
  <si>
    <t xml:space="preserve"> 交通安全対策用備品</t>
  </si>
  <si>
    <t xml:space="preserve"> 交通災害共済負担金                 208</t>
  </si>
  <si>
    <t xml:space="preserve"> 越前町交通指導員研修会負担金       460</t>
  </si>
  <si>
    <t xml:space="preserve"> 鯖江交通安全協会事業補助金         140</t>
  </si>
  <si>
    <t>- 43 -</t>
    <phoneticPr fontId="8"/>
  </si>
  <si>
    <t>- 44 -</t>
    <phoneticPr fontId="8"/>
  </si>
  <si>
    <t xml:space="preserve"> 鯖江交通安全協会分会補助金         590</t>
  </si>
  <si>
    <t xml:space="preserve"> ヘルメット購入補助金                30</t>
  </si>
  <si>
    <t xml:space="preserve"> 福井県交通安全母の会連合会費         3</t>
  </si>
  <si>
    <t>安全・安心</t>
  </si>
  <si>
    <t xml:space="preserve"> 防犯隊員活動謝礼                 4,096</t>
  </si>
  <si>
    <t>な町づくり</t>
  </si>
  <si>
    <t xml:space="preserve"> 年末警戒激励費                     200</t>
  </si>
  <si>
    <t>費</t>
  </si>
  <si>
    <t xml:space="preserve"> 海浜警備激励費                      30</t>
  </si>
  <si>
    <t xml:space="preserve"> 防犯隊員退職記念品                 244</t>
  </si>
  <si>
    <t xml:space="preserve"> 防犯隊員功労者表彰記念品           156</t>
  </si>
  <si>
    <t xml:space="preserve"> 食糧費                             249</t>
  </si>
  <si>
    <t xml:space="preserve"> 光熱水費                        11,520</t>
  </si>
  <si>
    <t xml:space="preserve"> 修繕料                           3,492</t>
  </si>
  <si>
    <t xml:space="preserve"> 通信運搬費                          94</t>
  </si>
  <si>
    <t xml:space="preserve"> 手数料                              20</t>
  </si>
  <si>
    <t xml:space="preserve"> 傷害保険料                          92</t>
  </si>
  <si>
    <t xml:space="preserve"> 防犯カメラ保守点検委託料</t>
  </si>
  <si>
    <t xml:space="preserve"> 防犯カメラ電柱使用料                 6</t>
  </si>
  <si>
    <t xml:space="preserve"> 防犯カメラ個人宅電柱使用料           8</t>
  </si>
  <si>
    <t xml:space="preserve"> 防犯灯・道路照明リース料         7,483</t>
  </si>
  <si>
    <t xml:space="preserve"> 防犯灯設置工事                   2,498</t>
  </si>
  <si>
    <t xml:space="preserve"> 防犯灯改修工事                   9,405</t>
  </si>
  <si>
    <t xml:space="preserve"> 防犯隊用備品</t>
  </si>
  <si>
    <t xml:space="preserve"> 福井被害者支援センター負担金        74</t>
  </si>
  <si>
    <t xml:space="preserve"> 沿岸警備協力会補助金               100</t>
  </si>
  <si>
    <t xml:space="preserve"> 沿岸警備協力会会費                  30</t>
  </si>
  <si>
    <t xml:space="preserve"> 越前町防犯隊研修会負担金           496</t>
  </si>
  <si>
    <t xml:space="preserve"> 丹生地区防犯連絡所協議会補助金     100</t>
  </si>
  <si>
    <t xml:space="preserve"> 鯖江警察署少年警察協助員活動補助金</t>
  </si>
  <si>
    <t xml:space="preserve">                                    100</t>
  </si>
  <si>
    <t xml:space="preserve"> ＬＥＤ防犯灯取替事業補助金         500</t>
  </si>
  <si>
    <t xml:space="preserve"> 駐在所連絡協議会補助金             200</t>
  </si>
  <si>
    <t xml:space="preserve"> 防犯カメラ設置補助金               600</t>
  </si>
  <si>
    <t xml:space="preserve"> 水難救難所補助金                    60</t>
  </si>
  <si>
    <t xml:space="preserve"> 福井県防犯協会費                    31</t>
  </si>
  <si>
    <t>諸費</t>
  </si>
  <si>
    <t xml:space="preserve"> 自衛隊入隊者記念品</t>
  </si>
  <si>
    <t xml:space="preserve"> 自衛隊協力会連合会費</t>
  </si>
  <si>
    <t>男女共同参</t>
  </si>
  <si>
    <t xml:space="preserve"> 男女共同参画審議会委員報酬</t>
  </si>
  <si>
    <t>画費</t>
  </si>
  <si>
    <t xml:space="preserve"> 男女共同参画まちづくり推進員謝礼    90</t>
  </si>
  <si>
    <t xml:space="preserve"> 男女共同参画研修講師謝礼           235</t>
  </si>
  <si>
    <t xml:space="preserve"> 消耗品費                             6</t>
  </si>
  <si>
    <t xml:space="preserve"> 食糧費                               6</t>
  </si>
  <si>
    <t xml:space="preserve"> 印刷製本費                         135</t>
  </si>
  <si>
    <t xml:space="preserve"> 男女共同参画ネットワーク補助金     540</t>
  </si>
  <si>
    <t xml:space="preserve"> えちぜん男女共同参画のつどい実行委員会</t>
  </si>
  <si>
    <t xml:space="preserve"> 補助金                             400</t>
  </si>
  <si>
    <t xml:space="preserve"> 気づき事業補助金                    60</t>
  </si>
  <si>
    <t>(款) 2 総務費</t>
    <phoneticPr fontId="8"/>
  </si>
  <si>
    <t>(項) 2 徴税費</t>
    <phoneticPr fontId="8"/>
  </si>
  <si>
    <t>税務総務費</t>
  </si>
  <si>
    <t xml:space="preserve"> 会計年度任用職員報酬             1,481</t>
  </si>
  <si>
    <t xml:space="preserve"> 固定資産評価審査委員会委員報酬      44</t>
  </si>
  <si>
    <t>- 45 -</t>
    <phoneticPr fontId="8"/>
  </si>
  <si>
    <t>- 46 -</t>
    <phoneticPr fontId="8"/>
  </si>
  <si>
    <t>(項) 2 徴税費</t>
  </si>
  <si>
    <t xml:space="preserve"> 一般職期末手当等                24,714</t>
  </si>
  <si>
    <t xml:space="preserve"> 時間外勤務手当                     600</t>
  </si>
  <si>
    <t xml:space="preserve"> 退職手当負担金                   7,179</t>
  </si>
  <si>
    <t xml:space="preserve"> 市町村職員共済組合負担金        13,634</t>
  </si>
  <si>
    <t xml:space="preserve"> 会計年度任用職員共済組合負担金      97</t>
  </si>
  <si>
    <t xml:space="preserve"> 会計年度任用職員社会保険料         169</t>
  </si>
  <si>
    <t xml:space="preserve"> 特別旅費                            50</t>
  </si>
  <si>
    <t xml:space="preserve"> 会計年度任用職員費用弁償            34</t>
  </si>
  <si>
    <t xml:space="preserve"> 消耗品費                           724</t>
  </si>
  <si>
    <t xml:space="preserve"> 食糧費                               1</t>
  </si>
  <si>
    <t xml:space="preserve"> 印刷製本費                         280</t>
  </si>
  <si>
    <t xml:space="preserve"> 通信運搬費                         330</t>
  </si>
  <si>
    <t xml:space="preserve"> 手数料                             265</t>
  </si>
  <si>
    <t xml:space="preserve"> 標準宅地時点修正委託料           1,253</t>
  </si>
  <si>
    <t xml:space="preserve"> 固定資産評価基図更新委託料       7,249</t>
  </si>
  <si>
    <t xml:space="preserve"> 標準宅地等鑑定評価委託料        12,617</t>
  </si>
  <si>
    <t xml:space="preserve"> 固定資産管理システム土地・家屋異動更新</t>
  </si>
  <si>
    <t xml:space="preserve"> 委託料                           3,586</t>
  </si>
  <si>
    <t xml:space="preserve"> 固定資産管理・家屋評価システム使用料</t>
  </si>
  <si>
    <t xml:space="preserve"> 福井県地方税滞納整理機構負担金     105</t>
  </si>
  <si>
    <t xml:space="preserve"> 福井地区たばこ販売対策協議会負担金  37</t>
  </si>
  <si>
    <t xml:space="preserve"> 軽自動車納税申告書取扱事務負担金   180</t>
  </si>
  <si>
    <t xml:space="preserve"> 資産評価システム研究センター負担金  60</t>
  </si>
  <si>
    <t xml:space="preserve"> 地方税共同機構負担金             2,173</t>
  </si>
  <si>
    <t xml:space="preserve"> 丹南税務研究会負担金                16</t>
  </si>
  <si>
    <t xml:space="preserve"> 固定資産評価センター研修会受講料     4</t>
  </si>
  <si>
    <t>扶助費</t>
  </si>
  <si>
    <t xml:space="preserve"> 定額減税補足給付金（不足額給付金）</t>
  </si>
  <si>
    <t>賦課徴収費</t>
  </si>
  <si>
    <t xml:space="preserve"> 会計年度任用職員共済組合負担金     719</t>
  </si>
  <si>
    <t xml:space="preserve"> 会計年度任用職員社会保険料       1,300</t>
  </si>
  <si>
    <t xml:space="preserve"> 消耗品費                           187</t>
  </si>
  <si>
    <t xml:space="preserve"> 印刷製本費                         672</t>
  </si>
  <si>
    <t xml:space="preserve"> 通信運搬費                       4,890</t>
  </si>
  <si>
    <t xml:space="preserve"> 手数料                           1,070</t>
  </si>
  <si>
    <t xml:space="preserve"> 公図異動修正委託料                 800</t>
  </si>
  <si>
    <t xml:space="preserve"> 住民税データパンチ委託料           693</t>
  </si>
  <si>
    <t xml:space="preserve"> 税滞納管理システム標準化対応業務委託料</t>
  </si>
  <si>
    <t xml:space="preserve">                                  5,918</t>
  </si>
  <si>
    <t xml:space="preserve"> 住民税課税支援システム保守委託料   990</t>
  </si>
  <si>
    <t xml:space="preserve"> 住民税課税支援システム標準化対応業務委</t>
  </si>
  <si>
    <t xml:space="preserve"> 託料                             1,573</t>
  </si>
  <si>
    <t xml:space="preserve"> 国税データ連携システム使用料       385</t>
  </si>
  <si>
    <t xml:space="preserve"> 軽自動車税検査情報提供システム使用料</t>
  </si>
  <si>
    <t xml:space="preserve">                                     81</t>
  </si>
  <si>
    <t xml:space="preserve"> 地方税電子申告システム利用料     1,991</t>
  </si>
  <si>
    <t xml:space="preserve"> 税滞納管理システムクラウド利用料</t>
  </si>
  <si>
    <t xml:space="preserve">                                  4,766</t>
  </si>
  <si>
    <t xml:space="preserve"> 住民税課税支援システムリース料   2,808</t>
  </si>
  <si>
    <t xml:space="preserve"> 住民税課税支援システム標準化対応用備品</t>
  </si>
  <si>
    <t xml:space="preserve"> 軽自動車税環境性能割徴収取扱費交付金</t>
  </si>
  <si>
    <t>償還金利子</t>
  </si>
  <si>
    <t xml:space="preserve"> 償還金                           7,000</t>
  </si>
  <si>
    <t>及び割引料</t>
  </si>
  <si>
    <t xml:space="preserve"> 還付加算金                         100</t>
  </si>
  <si>
    <t>- 47 -</t>
    <phoneticPr fontId="8"/>
  </si>
  <si>
    <t>(項) 3 戸籍住民基本台帳費</t>
    <phoneticPr fontId="8"/>
  </si>
  <si>
    <t>戸籍住民基</t>
  </si>
  <si>
    <t>本台帳費</t>
  </si>
  <si>
    <t xml:space="preserve"> 一般職期末手当等                 5,321</t>
  </si>
  <si>
    <t xml:space="preserve"> 時間外勤務手当                     639</t>
  </si>
  <si>
    <t xml:space="preserve"> 退職手当負担金                   1,868</t>
  </si>
  <si>
    <t xml:space="preserve"> 会計年度任用職員期末手当等       4,756</t>
  </si>
  <si>
    <t xml:space="preserve"> 市町村職員共済組合負担金         3,486</t>
  </si>
  <si>
    <t xml:space="preserve"> 会計年度任用職員共済組合負担金   1,211</t>
  </si>
  <si>
    <t xml:space="preserve"> 会計年度任用職員社会保険料       2,046</t>
  </si>
  <si>
    <t xml:space="preserve"> 特別旅費                           100</t>
  </si>
  <si>
    <t xml:space="preserve"> 会計年度任用職員費用弁償           303</t>
  </si>
  <si>
    <t xml:space="preserve"> 消耗品費                         1,094</t>
  </si>
  <si>
    <t xml:space="preserve"> 印刷製本費                         128</t>
  </si>
  <si>
    <t xml:space="preserve"> 通信運搬費                       2,132</t>
  </si>
  <si>
    <t xml:space="preserve"> 手数料                             600</t>
  </si>
  <si>
    <t xml:space="preserve"> 住基ネット機器構築委託料        11,203</t>
  </si>
  <si>
    <t xml:space="preserve"> 住基ネット機器保守委託料         1,073</t>
  </si>
  <si>
    <t xml:space="preserve"> 住基ネットシステム運用委託料     1,650</t>
  </si>
  <si>
    <t xml:space="preserve"> 戸籍総合システム標準化対応業務委託料</t>
  </si>
  <si>
    <t xml:space="preserve">                                 10,054</t>
  </si>
  <si>
    <t xml:space="preserve"> 戸籍電算システム改修委託料       3,349</t>
  </si>
  <si>
    <t xml:space="preserve"> 戸籍電算システムリース料         3,512</t>
  </si>
  <si>
    <t xml:space="preserve"> 戸籍総合システムクラウド利用料   7,169</t>
  </si>
  <si>
    <t xml:space="preserve"> 予約管理システム使用料              66</t>
  </si>
  <si>
    <t xml:space="preserve"> 住基ネット機器賃借料             2,491</t>
  </si>
  <si>
    <t xml:space="preserve"> データセンター利用料             1,320</t>
  </si>
  <si>
    <t xml:space="preserve"> 福井県戸籍住民基本台帳事務協議会負担金</t>
  </si>
  <si>
    <t xml:space="preserve">                                     21</t>
  </si>
  <si>
    <t xml:space="preserve"> コンビニ交付市町村負担金           691</t>
  </si>
  <si>
    <t>(項) 4 選挙費</t>
    <phoneticPr fontId="8"/>
  </si>
  <si>
    <t>選挙管理委</t>
  </si>
  <si>
    <t xml:space="preserve"> 選挙管理委員会委員報酬</t>
  </si>
  <si>
    <t>員会費</t>
  </si>
  <si>
    <t xml:space="preserve"> 消耗品費                            59</t>
  </si>
  <si>
    <t xml:space="preserve"> 食糧費                              71</t>
  </si>
  <si>
    <t xml:space="preserve"> 福井県市町選挙団体連合会分担金</t>
  </si>
  <si>
    <t>参議院議員</t>
  </si>
  <si>
    <t xml:space="preserve"> 会計年度任用職員報酬               297</t>
  </si>
  <si>
    <t>選挙費</t>
  </si>
  <si>
    <t xml:space="preserve"> 期日前投票管理者報酬               746</t>
  </si>
  <si>
    <t xml:space="preserve"> 期日前投票立会人報酬             1,268</t>
  </si>
  <si>
    <t xml:space="preserve"> 投票管理者報酬                     320</t>
  </si>
  <si>
    <t xml:space="preserve"> 投票立会人報酬                     545</t>
  </si>
  <si>
    <t xml:space="preserve"> 開票管理者報酬                      11</t>
  </si>
  <si>
    <t xml:space="preserve"> 開票立会人報酬                     178</t>
  </si>
  <si>
    <t xml:space="preserve"> 時間外勤務手当</t>
  </si>
  <si>
    <t xml:space="preserve"> 開票事務従事者謝礼                  10</t>
  </si>
  <si>
    <t xml:space="preserve"> ポスター掲示場土地等借用謝礼       135</t>
  </si>
  <si>
    <t>- 50 -</t>
    <phoneticPr fontId="8"/>
  </si>
  <si>
    <t>(項) 4 選挙費</t>
  </si>
  <si>
    <t xml:space="preserve"> 費用弁償</t>
  </si>
  <si>
    <t xml:space="preserve"> 消耗品費                           851</t>
  </si>
  <si>
    <t xml:space="preserve"> 食糧費                             184</t>
  </si>
  <si>
    <t xml:space="preserve"> 通信運搬費                       1,499</t>
  </si>
  <si>
    <t xml:space="preserve"> 手数料                             531</t>
  </si>
  <si>
    <t xml:space="preserve"> 期日前・不在者投票システムサポート委託</t>
  </si>
  <si>
    <t xml:space="preserve"> 料                                 253</t>
  </si>
  <si>
    <t xml:space="preserve"> ポスター掲示場等設置撤去委託料   2,926</t>
  </si>
  <si>
    <t xml:space="preserve"> 選挙公報封入封緘委託料             124</t>
  </si>
  <si>
    <t xml:space="preserve"> 冷房器具リース料                   100</t>
  </si>
  <si>
    <t xml:space="preserve"> 自動車借上料                        15</t>
  </si>
  <si>
    <t xml:space="preserve"> 複写機リース料                      55</t>
  </si>
  <si>
    <t xml:space="preserve"> 選挙用備品</t>
  </si>
  <si>
    <t>町長・町議</t>
  </si>
  <si>
    <t>会議員選挙</t>
  </si>
  <si>
    <t>(項) 5 統計調査費</t>
    <phoneticPr fontId="8"/>
  </si>
  <si>
    <t>統計調査総</t>
  </si>
  <si>
    <t>務費</t>
  </si>
  <si>
    <t>学校基本調</t>
  </si>
  <si>
    <t>査費</t>
  </si>
  <si>
    <t>経済センサ</t>
  </si>
  <si>
    <t>ス費</t>
  </si>
  <si>
    <t>国勢調査費</t>
  </si>
  <si>
    <t xml:space="preserve"> 会計年度任用職員報酬               551</t>
  </si>
  <si>
    <t xml:space="preserve"> 統計調査員報酬                   7,862</t>
  </si>
  <si>
    <t xml:space="preserve"> 消耗品費                           150</t>
  </si>
  <si>
    <t xml:space="preserve"> 食糧費                              14</t>
  </si>
  <si>
    <t xml:space="preserve"> 通信運搬費                         170</t>
  </si>
  <si>
    <t xml:space="preserve"> 調査区要図作成委託料</t>
  </si>
  <si>
    <t>農林業セン</t>
  </si>
  <si>
    <t>サス費</t>
  </si>
  <si>
    <t>全国家計構</t>
  </si>
  <si>
    <t>造調査費</t>
  </si>
  <si>
    <t>(項) 6 監査委員費</t>
    <phoneticPr fontId="8"/>
  </si>
  <si>
    <t>監査委員費</t>
  </si>
  <si>
    <t xml:space="preserve"> 監査委員報酬</t>
  </si>
  <si>
    <t xml:space="preserve"> 費用弁償                           138</t>
  </si>
  <si>
    <t xml:space="preserve"> 消耗品費                            16</t>
  </si>
  <si>
    <t xml:space="preserve"> 食糧費                              43</t>
  </si>
  <si>
    <t xml:space="preserve"> 駐車場使用料</t>
  </si>
  <si>
    <t xml:space="preserve"> 福井県町村監査委員連絡協議会負担金</t>
  </si>
  <si>
    <t>- 51 -</t>
    <phoneticPr fontId="8"/>
  </si>
  <si>
    <t>- 52 -</t>
    <phoneticPr fontId="8"/>
  </si>
  <si>
    <t>(項) 6 監査委員費</t>
  </si>
  <si>
    <t>(款) 3 民生費</t>
    <phoneticPr fontId="8"/>
  </si>
  <si>
    <t>(項) 1 社会福祉費</t>
    <phoneticPr fontId="8"/>
  </si>
  <si>
    <t>社会福祉総</t>
  </si>
  <si>
    <t xml:space="preserve"> 会計年度任用職員報酬             7,036</t>
  </si>
  <si>
    <t xml:space="preserve"> 民生委員推薦会委員報酬              33</t>
  </si>
  <si>
    <t xml:space="preserve"> 一般職期末手当等                69,386</t>
  </si>
  <si>
    <t xml:space="preserve"> 退職手当負担金                  21,187</t>
  </si>
  <si>
    <t xml:space="preserve"> 会計年度任用職員期末手当等       2,697</t>
  </si>
  <si>
    <t xml:space="preserve"> 市町村職員共済組合負担金        39,989</t>
  </si>
  <si>
    <t xml:space="preserve"> 会計年度任用職員共済組合負担金     547</t>
  </si>
  <si>
    <t xml:space="preserve"> 会計年度任用職員社会保険料       1,050</t>
  </si>
  <si>
    <t xml:space="preserve"> 障害者相談員謝礼                   168</t>
  </si>
  <si>
    <t xml:space="preserve"> 作文・標語賞品                      22</t>
  </si>
  <si>
    <t xml:space="preserve"> 手話通訳者等謝礼                   250</t>
  </si>
  <si>
    <t xml:space="preserve"> 障害理解促進研修会等講師謝礼       103</t>
  </si>
  <si>
    <t xml:space="preserve"> 行旅死亡人納骨寺院謝礼              30</t>
  </si>
  <si>
    <t xml:space="preserve"> 費用弁償                            40</t>
  </si>
  <si>
    <t xml:space="preserve"> 会計年度任用職員費用弁償            51</t>
  </si>
  <si>
    <t xml:space="preserve"> 消耗品費                           476</t>
  </si>
  <si>
    <t xml:space="preserve"> 食糧費                               3</t>
  </si>
  <si>
    <t xml:space="preserve"> 印刷製本費                          91</t>
  </si>
  <si>
    <t xml:space="preserve"> 通信運搬費                         346</t>
  </si>
  <si>
    <t xml:space="preserve"> 広告料                              17</t>
  </si>
  <si>
    <t xml:space="preserve"> 手数料                           6,368</t>
  </si>
  <si>
    <t xml:space="preserve"> 火災保険料                         123</t>
  </si>
  <si>
    <t xml:space="preserve"> 傷害保険料                           1</t>
  </si>
  <si>
    <t xml:space="preserve"> 特別支援学校スクールバス運行補助業務委</t>
  </si>
  <si>
    <t xml:space="preserve"> 託料                               878</t>
  </si>
  <si>
    <t xml:space="preserve"> 障害者福祉管理システム標準化対応業務委</t>
  </si>
  <si>
    <t xml:space="preserve"> 託料                             1,678</t>
  </si>
  <si>
    <t xml:space="preserve"> 地域見守りコールセンター業務委託料</t>
  </si>
  <si>
    <t xml:space="preserve">                                    363</t>
  </si>
  <si>
    <t xml:space="preserve"> 手話奉仕員養成研修事業委託料       520</t>
  </si>
  <si>
    <t xml:space="preserve"> 障害者相談支援事業委託料        12,100</t>
  </si>
  <si>
    <t xml:space="preserve"> 障害者支援区分認定調査委託料       418</t>
  </si>
  <si>
    <t xml:space="preserve"> 町戦没者追悼式運営委託料           220</t>
  </si>
  <si>
    <t xml:space="preserve"> 行旅死亡人処置委託料               130</t>
  </si>
  <si>
    <t xml:space="preserve"> 行旅死亡人火葬料                    25</t>
  </si>
  <si>
    <t xml:space="preserve"> 障害者台帳・障害福祉サービス管理システ</t>
  </si>
  <si>
    <t xml:space="preserve"> ムレンタル料                     2,244</t>
  </si>
  <si>
    <t xml:space="preserve"> ムクラウド利用料                   836</t>
  </si>
  <si>
    <t xml:space="preserve"> ム用備品</t>
  </si>
  <si>
    <t xml:space="preserve"> 武生地区人権擁護委員協議会負担金    59</t>
  </si>
  <si>
    <t xml:space="preserve"> 福祉ホーム運営負担金             1,163</t>
  </si>
  <si>
    <t xml:space="preserve"> 福井県更生保護事業協会負担金        35</t>
  </si>
  <si>
    <t xml:space="preserve"> ふくい嶺北成年後見センター負担金</t>
  </si>
  <si>
    <t xml:space="preserve">                                  1,554</t>
  </si>
  <si>
    <t xml:space="preserve"> 障害者給付認定審査会負担金       2,074</t>
  </si>
  <si>
    <t xml:space="preserve"> 重度身体障害者住宅改造助成事業補助金</t>
  </si>
  <si>
    <t xml:space="preserve">                                    600</t>
  </si>
  <si>
    <t xml:space="preserve"> 保護司会補助金                     300</t>
  </si>
  <si>
    <t>- 53 -</t>
    <phoneticPr fontId="8"/>
  </si>
  <si>
    <t>- 54 -</t>
    <phoneticPr fontId="8"/>
  </si>
  <si>
    <t>(款) 3 民生費</t>
  </si>
  <si>
    <t>(項) 1 社会福祉費</t>
  </si>
  <si>
    <t xml:space="preserve"> 軽度・中等度難聴児補聴器購入費補助金</t>
  </si>
  <si>
    <t xml:space="preserve"> 人権擁護委員会補助金                80</t>
  </si>
  <si>
    <t xml:space="preserve"> 民生児童委員協議会補助金         1,104</t>
  </si>
  <si>
    <t xml:space="preserve"> 民生児童委員研修負担金             130</t>
  </si>
  <si>
    <t xml:space="preserve"> 遺族会補助金                       335</t>
  </si>
  <si>
    <t xml:space="preserve"> 婦人福祉協議会補助金               270</t>
  </si>
  <si>
    <t xml:space="preserve"> 身体障害者協会補助金               240</t>
  </si>
  <si>
    <t xml:space="preserve"> 成年後見制度利用支援事業補助金     168</t>
  </si>
  <si>
    <t xml:space="preserve"> 社会福祉協議会運営補助金        68,314</t>
  </si>
  <si>
    <t xml:space="preserve"> シルバー人材センター運営事業補助金</t>
  </si>
  <si>
    <t xml:space="preserve">                                 14,796</t>
  </si>
  <si>
    <t xml:space="preserve"> 日赤奉仕団補助金                   320</t>
  </si>
  <si>
    <t xml:space="preserve"> 障害者（児）補装具給付費         6,240</t>
  </si>
  <si>
    <t xml:space="preserve"> 障害者（児）日常生活用具給付等事業費</t>
  </si>
  <si>
    <t xml:space="preserve">                                  5,000</t>
  </si>
  <si>
    <t xml:space="preserve"> 重度障害者（児）医療費          99,600</t>
  </si>
  <si>
    <t xml:space="preserve"> 重症心身障害者（児）福祉手当        36</t>
  </si>
  <si>
    <t xml:space="preserve"> 在宅障害者障害福祉サービス事業所等通所</t>
  </si>
  <si>
    <t xml:space="preserve"> 費助成費                         3,275</t>
  </si>
  <si>
    <t xml:space="preserve"> 福祉タクシー利用料助成費           372</t>
  </si>
  <si>
    <t xml:space="preserve"> 障害者自立支援医療給付費         5,592</t>
  </si>
  <si>
    <t xml:space="preserve"> 障害者自動車改造助成費             100</t>
  </si>
  <si>
    <t xml:space="preserve"> 障害者自動車運転免許取得助成費     100</t>
  </si>
  <si>
    <t xml:space="preserve"> 地域生活支援サービス費           3,741</t>
  </si>
  <si>
    <t xml:space="preserve"> 障害福祉サービス費             583,500</t>
  </si>
  <si>
    <t xml:space="preserve"> 一人暮らし身体障害者・母子家庭等屋根雪</t>
  </si>
  <si>
    <t xml:space="preserve"> 下ろし助成費                        20</t>
  </si>
  <si>
    <t xml:space="preserve"> 障害児施設給付費                82,080</t>
  </si>
  <si>
    <t xml:space="preserve"> 地域福祉基金積立金</t>
  </si>
  <si>
    <t xml:space="preserve"> 国民健康保険事業特別会計繰出金</t>
  </si>
  <si>
    <t>老人福祉費</t>
  </si>
  <si>
    <t xml:space="preserve"> 一般職期末手当等                18,063</t>
  </si>
  <si>
    <t xml:space="preserve"> 退職手当負担金                   5,892</t>
  </si>
  <si>
    <t xml:space="preserve"> 会計年度任用職員期末手当等       4,254</t>
  </si>
  <si>
    <t xml:space="preserve"> 市町村職員共済組合負担金        10,791</t>
  </si>
  <si>
    <t xml:space="preserve"> 会計年度任用職員共済組合負担金   1,035</t>
  </si>
  <si>
    <t xml:space="preserve"> 会計年度任用職員社会保険料       1,755</t>
  </si>
  <si>
    <t xml:space="preserve"> 高齢者サービス推進会議入所判定委員謝礼</t>
  </si>
  <si>
    <t xml:space="preserve">                                      9</t>
  </si>
  <si>
    <t xml:space="preserve"> 敬老会記念品                     3,750</t>
  </si>
  <si>
    <t xml:space="preserve"> 敬老会協力者等謝礼                  85</t>
  </si>
  <si>
    <t xml:space="preserve"> 慶祝訪問記念品                   1,400</t>
  </si>
  <si>
    <t xml:space="preserve"> 福祉有償運送運営協議会委員謝礼      18</t>
  </si>
  <si>
    <t xml:space="preserve"> 消耗品費                            88</t>
  </si>
  <si>
    <t xml:space="preserve"> 食糧費                              37</t>
  </si>
  <si>
    <t xml:space="preserve"> 印刷製本費                         407</t>
  </si>
  <si>
    <t xml:space="preserve"> 修繕料                             650</t>
  </si>
  <si>
    <t xml:space="preserve"> 通信運搬費                       1,740</t>
  </si>
  <si>
    <t xml:space="preserve"> 手数料                               2</t>
  </si>
  <si>
    <t xml:space="preserve"> 火災保険料                         506</t>
  </si>
  <si>
    <t xml:space="preserve"> 養護老人ホーム入所措置委託料    16,538</t>
  </si>
  <si>
    <t xml:space="preserve"> 寝具類等洗濯乾燥消毒サービス事業委託料</t>
  </si>
  <si>
    <t xml:space="preserve">                                    587</t>
  </si>
  <si>
    <t>- 55 -</t>
    <phoneticPr fontId="8"/>
  </si>
  <si>
    <t>- 56 -</t>
    <phoneticPr fontId="8"/>
  </si>
  <si>
    <t xml:space="preserve"> 一人暮らし老人給食サービス事業委託料</t>
  </si>
  <si>
    <t xml:space="preserve">                                  2,250</t>
  </si>
  <si>
    <t xml:space="preserve"> 要援護者台帳システム保守委託料     466</t>
  </si>
  <si>
    <t xml:space="preserve"> 認知症高齢者家族介護者支援事業委託料</t>
  </si>
  <si>
    <t xml:space="preserve">                                    300</t>
  </si>
  <si>
    <t xml:space="preserve"> 高齢者生活支援ハウス運営事業委託料</t>
  </si>
  <si>
    <t xml:space="preserve">                                 10,000</t>
  </si>
  <si>
    <t xml:space="preserve"> 高齢者の生きがいと健康づくり事業委託料</t>
  </si>
  <si>
    <t xml:space="preserve">                                  2,500</t>
  </si>
  <si>
    <t xml:space="preserve"> 外出支援サービス事業委託料       1,750</t>
  </si>
  <si>
    <t xml:space="preserve"> 緊急通報システム業務委託料       1,652</t>
  </si>
  <si>
    <t xml:space="preserve"> 越前町型サービス付き高齢者向け住宅指定</t>
  </si>
  <si>
    <t xml:space="preserve"> 管理委託料                       8,250</t>
  </si>
  <si>
    <t xml:space="preserve"> デイサービスセンター指定管理委託料</t>
  </si>
  <si>
    <t xml:space="preserve">                                  3,000</t>
  </si>
  <si>
    <t xml:space="preserve"> 自動車借上料                       278</t>
  </si>
  <si>
    <t xml:space="preserve"> 越前町型サービス付き高齢者向け住宅用地</t>
  </si>
  <si>
    <t xml:space="preserve"> 借上料                             284</t>
  </si>
  <si>
    <t xml:space="preserve"> 朝日デイサービスセンター改修工事</t>
  </si>
  <si>
    <t xml:space="preserve">                                  2,420</t>
  </si>
  <si>
    <t xml:space="preserve"> 宮崎デイサービスセンター改修工事</t>
  </si>
  <si>
    <t xml:space="preserve">                                  1,391</t>
  </si>
  <si>
    <t xml:space="preserve"> 介護保険報酬公費負担金             159</t>
  </si>
  <si>
    <t xml:space="preserve"> 老人クラブ活動等社会活動促進事業補助金</t>
  </si>
  <si>
    <t xml:space="preserve">                                  2,465</t>
  </si>
  <si>
    <t xml:space="preserve"> 老人クラブ連合会活動事業補助金     752</t>
  </si>
  <si>
    <t xml:space="preserve"> 地域ふれあいサロン事業補助金     1,250</t>
  </si>
  <si>
    <t xml:space="preserve"> 要介護老人住環境整備事業補助金     800</t>
  </si>
  <si>
    <t xml:space="preserve"> 老人クラブ連合会健康づくり介護予防支援</t>
  </si>
  <si>
    <t xml:space="preserve"> 事業補助金                         480</t>
  </si>
  <si>
    <t xml:space="preserve"> 要介護老人等介護用品支給費</t>
  </si>
  <si>
    <t xml:space="preserve"> 介護保険事業特別会計繰出金</t>
  </si>
  <si>
    <t>後期高齢者</t>
  </si>
  <si>
    <t xml:space="preserve"> 後期高齢者医療広域連合負担金</t>
  </si>
  <si>
    <t>医療事業費</t>
  </si>
  <si>
    <t xml:space="preserve"> 後期高齢者医療事業特別会計繰出金</t>
  </si>
  <si>
    <t>社会福祉施</t>
  </si>
  <si>
    <t xml:space="preserve"> 燃料費                             246</t>
  </si>
  <si>
    <t>設費</t>
  </si>
  <si>
    <t xml:space="preserve"> 光熱水費                           108</t>
  </si>
  <si>
    <t xml:space="preserve"> 修繕料                           1,420</t>
  </si>
  <si>
    <t xml:space="preserve"> 手数料                               1</t>
  </si>
  <si>
    <t xml:space="preserve"> 火災保険料                         373</t>
  </si>
  <si>
    <t xml:space="preserve"> 老人福祉センター幸若苑指定管理委託料</t>
  </si>
  <si>
    <t xml:space="preserve">                                  7,735</t>
  </si>
  <si>
    <t xml:space="preserve"> 老人憩いの家陶寿園指定管理委託料</t>
  </si>
  <si>
    <t xml:space="preserve">                                 12,781</t>
  </si>
  <si>
    <t xml:space="preserve"> 温泉宅配委託料                     135</t>
  </si>
  <si>
    <t xml:space="preserve"> 越前地域福祉センター指定管理委託料</t>
  </si>
  <si>
    <t xml:space="preserve">                                 16,500</t>
  </si>
  <si>
    <t xml:space="preserve"> 社会福祉施設用地借上料             338</t>
  </si>
  <si>
    <t xml:space="preserve"> 温泉給湯施設用地借上料              86</t>
  </si>
  <si>
    <t xml:space="preserve"> 地域福祉センター用備品</t>
  </si>
  <si>
    <t>- 57 -</t>
    <phoneticPr fontId="8"/>
  </si>
  <si>
    <t>(項) 2 児童福祉費</t>
  </si>
  <si>
    <t>児童福祉総</t>
  </si>
  <si>
    <t xml:space="preserve"> 会計年度任用職員報酬             2,184</t>
  </si>
  <si>
    <t xml:space="preserve"> 子ども・子育て会議委員報酬          88</t>
  </si>
  <si>
    <t xml:space="preserve"> 会計年度任用職員共済組合負担金     197</t>
  </si>
  <si>
    <t xml:space="preserve"> 会計年度任用職員社会保険料         334</t>
  </si>
  <si>
    <t xml:space="preserve"> 出産育児祝金                    10,500</t>
  </si>
  <si>
    <t xml:space="preserve"> 結婚祝品                           600</t>
  </si>
  <si>
    <t xml:space="preserve"> 要保護児童対策地域協議会委員謝礼    24</t>
  </si>
  <si>
    <t xml:space="preserve"> 消耗品費                            27</t>
  </si>
  <si>
    <t xml:space="preserve"> 食糧費                               7</t>
  </si>
  <si>
    <t xml:space="preserve"> 印刷製本費                         259</t>
  </si>
  <si>
    <t xml:space="preserve"> 通信運搬費                          14</t>
  </si>
  <si>
    <t xml:space="preserve"> 手数料                           2,461</t>
  </si>
  <si>
    <t xml:space="preserve"> ショートステイ委託料                66</t>
  </si>
  <si>
    <t xml:space="preserve"> トワイライトステイ委託料            13</t>
  </si>
  <si>
    <t xml:space="preserve"> 縁結びイベント開催委託料           400</t>
  </si>
  <si>
    <t xml:space="preserve"> すみずみ子育てサポート事業委託料   613</t>
  </si>
  <si>
    <t xml:space="preserve"> 病後児保育委託料                 5,243</t>
  </si>
  <si>
    <t xml:space="preserve"> 病児保育委託料                   7,726</t>
  </si>
  <si>
    <t xml:space="preserve"> 地域組織活動費補助金             1,200</t>
  </si>
  <si>
    <t xml:space="preserve"> チャイルドシート購入補助金         600</t>
  </si>
  <si>
    <t xml:space="preserve"> 結婚新生活支援事業補助金         3,600</t>
  </si>
  <si>
    <t xml:space="preserve"> 早婚夫婦支援事業補助金           4,900</t>
    <rPh sb="9" eb="12">
      <t>ホジョキン</t>
    </rPh>
    <phoneticPr fontId="1"/>
  </si>
  <si>
    <t xml:space="preserve"> ふくい結婚応援協議会負担金          60</t>
  </si>
  <si>
    <t xml:space="preserve"> 子ども医療費                    75,120</t>
  </si>
  <si>
    <t xml:space="preserve"> ふくい在宅育児応援手当           2,040</t>
  </si>
  <si>
    <t xml:space="preserve"> 病児デイケア利用助成費              40</t>
  </si>
  <si>
    <t>母子父子福</t>
  </si>
  <si>
    <t xml:space="preserve"> 通信運搬費                          99</t>
  </si>
  <si>
    <t>祉費</t>
  </si>
  <si>
    <t xml:space="preserve"> 手数料                             837</t>
  </si>
  <si>
    <t xml:space="preserve"> 母子寡婦福祉会補助金               360</t>
  </si>
  <si>
    <t xml:space="preserve"> ひとり親家庭等習い事支援事業補助金</t>
  </si>
  <si>
    <t xml:space="preserve">                                  1,200</t>
  </si>
  <si>
    <t xml:space="preserve"> ひとり親家庭等受験料支援事業補助金</t>
  </si>
  <si>
    <t xml:space="preserve">                                  1,005</t>
  </si>
  <si>
    <t xml:space="preserve"> 母子家庭医療費                  10,680</t>
  </si>
  <si>
    <t xml:space="preserve"> 父子家庭医療費                     780</t>
  </si>
  <si>
    <t>保育所費</t>
  </si>
  <si>
    <t xml:space="preserve"> 会計年度任用職員報酬            37,521</t>
  </si>
  <si>
    <t xml:space="preserve"> 医師報酬                           161</t>
  </si>
  <si>
    <t xml:space="preserve"> 歯科医師報酬                       101</t>
  </si>
  <si>
    <t xml:space="preserve"> 一般職期末手当等                41,981</t>
  </si>
  <si>
    <t xml:space="preserve"> 退職手当負担金                  15,027</t>
  </si>
  <si>
    <t xml:space="preserve"> 会計年度任用職員期末手当等      14,383</t>
  </si>
  <si>
    <t xml:space="preserve"> 市町村職員共済組合負担金        25,828</t>
  </si>
  <si>
    <t xml:space="preserve"> 会計年度任用職員共済組合負担金   3,380</t>
  </si>
  <si>
    <t xml:space="preserve"> 会計年度任用職員社会保険料       5,903</t>
  </si>
  <si>
    <t xml:space="preserve"> 保育カウンセラー謝礼               880</t>
  </si>
  <si>
    <t xml:space="preserve"> 保育所講師謝礼                     205</t>
  </si>
  <si>
    <t xml:space="preserve"> 消耗品費                         1,992</t>
  </si>
  <si>
    <t xml:space="preserve"> 燃料費                           2,088</t>
  </si>
  <si>
    <t xml:space="preserve"> 印刷製本費                          20</t>
  </si>
  <si>
    <t xml:space="preserve"> 光熱水費                         3,936</t>
  </si>
  <si>
    <t xml:space="preserve"> 修繕料                             225</t>
  </si>
  <si>
    <t xml:space="preserve"> 賄材料費                         9,276</t>
  </si>
  <si>
    <t xml:space="preserve"> 医薬材料費                          20</t>
  </si>
  <si>
    <t>- 60 -</t>
    <phoneticPr fontId="8"/>
  </si>
  <si>
    <t xml:space="preserve"> 通信運搬費                         261</t>
  </si>
  <si>
    <t xml:space="preserve"> 手数料                             330</t>
  </si>
  <si>
    <t xml:space="preserve"> ボイラー点検委託料                 355</t>
  </si>
  <si>
    <t xml:space="preserve"> 消防設備点検委託料                 100</t>
  </si>
  <si>
    <t xml:space="preserve"> あさひ保育所指定管理委託料     167,220</t>
  </si>
  <si>
    <t xml:space="preserve"> 除草・剪定委託料                   579</t>
  </si>
  <si>
    <t xml:space="preserve"> 施設清掃委託料                      33</t>
  </si>
  <si>
    <t xml:space="preserve"> 私立保育所運営委託料            44,250</t>
  </si>
  <si>
    <t xml:space="preserve"> 広域保育委託料                  19,092</t>
  </si>
  <si>
    <t xml:space="preserve"> 保育所屋外遊具点検委託料           420</t>
  </si>
  <si>
    <t xml:space="preserve"> プール点検委託料                    64</t>
  </si>
  <si>
    <t xml:space="preserve"> 害虫駆除委託料                     197</t>
  </si>
  <si>
    <t xml:space="preserve"> 保育所用地借上料                   411</t>
  </si>
  <si>
    <t xml:space="preserve"> ＣＡＴＶ利用料                     132</t>
  </si>
  <si>
    <t xml:space="preserve"> 自動車借上料                        30</t>
  </si>
  <si>
    <t xml:space="preserve"> 複写機リース料                     443</t>
  </si>
  <si>
    <t xml:space="preserve"> 清掃用具リース料                   121</t>
  </si>
  <si>
    <t xml:space="preserve"> 保育業務支援システム年間利用料     593</t>
  </si>
  <si>
    <t>原材料費</t>
  </si>
  <si>
    <t xml:space="preserve"> 砂場用砂</t>
  </si>
  <si>
    <t xml:space="preserve"> 保育用備品                         194</t>
  </si>
  <si>
    <t xml:space="preserve"> 保育用図書                          53</t>
  </si>
  <si>
    <t xml:space="preserve"> 保育所管理用備品                   444</t>
  </si>
  <si>
    <t xml:space="preserve"> 福井県保育士会負担金                50</t>
  </si>
  <si>
    <t xml:space="preserve"> 越前町保育士会負担金                38</t>
  </si>
  <si>
    <t xml:space="preserve"> 福井県社会保険会費                   4</t>
  </si>
  <si>
    <t xml:space="preserve"> 福井県社会福祉協議会負担金          33</t>
  </si>
  <si>
    <t xml:space="preserve"> 延長保育促進事業費補助金         4,200</t>
  </si>
  <si>
    <t xml:space="preserve"> 障害児保育事業補助金               888</t>
  </si>
  <si>
    <t xml:space="preserve"> 認定こども園運営負担金         511,328</t>
  </si>
  <si>
    <t xml:space="preserve"> 私立保育所等運営費補助金         2,979</t>
  </si>
  <si>
    <t xml:space="preserve"> 一時預かり無料化保育事業補助金     372</t>
  </si>
  <si>
    <t xml:space="preserve"> 病児保育事業補助金               2,361</t>
  </si>
  <si>
    <t xml:space="preserve"> 保育の職場づくり総合対策事業補助金</t>
  </si>
  <si>
    <t xml:space="preserve">                                 11,121</t>
  </si>
  <si>
    <t xml:space="preserve"> 保育環境改善等事業補助金         3,087</t>
  </si>
  <si>
    <t xml:space="preserve"> 職員研修参加費                      30</t>
  </si>
  <si>
    <t xml:space="preserve"> 低年齢児保育充実促進事業費補助金</t>
  </si>
  <si>
    <t xml:space="preserve">                                  2,376</t>
  </si>
  <si>
    <t xml:space="preserve"> ふれあい保育推進事業補助金       5,292</t>
  </si>
  <si>
    <t xml:space="preserve"> 越前町保育部会補助金               120</t>
  </si>
  <si>
    <t xml:space="preserve"> 福井県保育研究大会参加費            20</t>
  </si>
  <si>
    <t xml:space="preserve"> 越前町保育部会費                    41</t>
  </si>
  <si>
    <t xml:space="preserve"> 日本スポーツ振興センター共済掛金   110</t>
  </si>
  <si>
    <t xml:space="preserve"> 施設等利用給付費                 2,686</t>
  </si>
  <si>
    <t xml:space="preserve"> 副食材料費軽減事業給付費         2,862</t>
  </si>
  <si>
    <t>児童館費</t>
  </si>
  <si>
    <t xml:space="preserve"> 会計年度任用職員報酬            10,756</t>
  </si>
  <si>
    <t xml:space="preserve"> 児童館運営委員会委員報酬            44</t>
  </si>
  <si>
    <t xml:space="preserve"> 会計年度任用職員共済組合負担金     358</t>
  </si>
  <si>
    <t xml:space="preserve"> 会計年度任用職員社会保険料         748</t>
  </si>
  <si>
    <t xml:space="preserve"> 児童館講師謝礼</t>
  </si>
  <si>
    <t xml:space="preserve"> 消耗品費                           624</t>
  </si>
  <si>
    <t xml:space="preserve"> 燃料費                           3,178</t>
  </si>
  <si>
    <t xml:space="preserve"> 食糧費                               2</t>
  </si>
  <si>
    <t xml:space="preserve"> 光熱水費                         4,090</t>
  </si>
  <si>
    <t>- 61 -</t>
    <phoneticPr fontId="8"/>
  </si>
  <si>
    <t>- 62 -</t>
    <phoneticPr fontId="8"/>
  </si>
  <si>
    <t xml:space="preserve"> 修繕料                             926</t>
  </si>
  <si>
    <t xml:space="preserve"> 医薬材料費                           9</t>
  </si>
  <si>
    <t xml:space="preserve"> 通信運搬費                         298</t>
  </si>
  <si>
    <t xml:space="preserve"> 手数料                              96</t>
  </si>
  <si>
    <t xml:space="preserve"> 火災保険料                         183</t>
  </si>
  <si>
    <t xml:space="preserve"> 傷害保険料                         280</t>
  </si>
  <si>
    <t xml:space="preserve"> 消防設備点検委託料                  85</t>
  </si>
  <si>
    <t xml:space="preserve"> 空調設備点検委託料                  55</t>
  </si>
  <si>
    <t xml:space="preserve"> 児童館管理運営委託料             5,337</t>
  </si>
  <si>
    <t xml:space="preserve"> 放課後児童クラブ委託料          37,346</t>
  </si>
  <si>
    <t xml:space="preserve"> 温泉施設管理委託料               3,526</t>
  </si>
  <si>
    <t xml:space="preserve"> 給排水設備点検委託料             1,200</t>
  </si>
  <si>
    <t xml:space="preserve"> 警備保障委託料                     251</t>
  </si>
  <si>
    <t xml:space="preserve"> 朝日児童センター指定管理委託料   6,000</t>
  </si>
  <si>
    <t xml:space="preserve"> 児童館屋外遊具点検委託料            31</t>
  </si>
  <si>
    <t xml:space="preserve"> 除草・剪定委託料                    68</t>
  </si>
  <si>
    <t xml:space="preserve"> 施設清掃委託料                     240</t>
  </si>
  <si>
    <t xml:space="preserve"> 織田児童館指定管理委託料         5,200</t>
  </si>
  <si>
    <t xml:space="preserve"> ＣＡＴＶ利用料                     143</t>
  </si>
  <si>
    <t xml:space="preserve"> 複写機リース料                      88</t>
  </si>
  <si>
    <t xml:space="preserve"> 自動車借上料                        10</t>
  </si>
  <si>
    <t xml:space="preserve"> 清掃用具リース料                    13</t>
  </si>
  <si>
    <t xml:space="preserve"> 児童館改修工事</t>
  </si>
  <si>
    <t xml:space="preserve"> 福井県児童館連絡協議会負担金        36</t>
  </si>
  <si>
    <t xml:space="preserve"> 児童館管理負担金                   538</t>
  </si>
  <si>
    <t xml:space="preserve"> 放課後児童クラブ管理負担金         795</t>
  </si>
  <si>
    <t xml:space="preserve"> 放課後児童支援員研修参加費           4</t>
  </si>
  <si>
    <t>子育て支援</t>
  </si>
  <si>
    <t>センター費</t>
  </si>
  <si>
    <t xml:space="preserve"> 一般職期末手当等                 3,927</t>
  </si>
  <si>
    <t xml:space="preserve"> 退職手当負担金                   1,390</t>
  </si>
  <si>
    <t xml:space="preserve"> 会計年度任用職員期末手当等         662</t>
  </si>
  <si>
    <t xml:space="preserve"> 市町村職員共済組合負担金         2,612</t>
  </si>
  <si>
    <t xml:space="preserve"> 会計年度任用職員共済組合負担金     163</t>
  </si>
  <si>
    <t xml:space="preserve"> 会計年度任用職員社会保険料         280</t>
  </si>
  <si>
    <t xml:space="preserve"> 子育て支援センター講師謝礼          30</t>
  </si>
  <si>
    <t xml:space="preserve"> 保育カウンセラー謝礼                10</t>
  </si>
  <si>
    <t xml:space="preserve"> 消耗品費                            56</t>
  </si>
  <si>
    <t xml:space="preserve"> 食糧費                              38</t>
  </si>
  <si>
    <t xml:space="preserve"> 修繕料                              58</t>
  </si>
  <si>
    <t xml:space="preserve"> 手数料</t>
  </si>
  <si>
    <t xml:space="preserve"> 朝日子育て支援センター指定管理委託料</t>
  </si>
  <si>
    <t xml:space="preserve">                                  9,023</t>
  </si>
  <si>
    <t xml:space="preserve"> 織田子育て支援センター指定管理委託料</t>
  </si>
  <si>
    <t xml:space="preserve">                                  3,348</t>
  </si>
  <si>
    <t xml:space="preserve"> 子育て支援センター事業補助金</t>
  </si>
  <si>
    <t>児童措置費</t>
  </si>
  <si>
    <t xml:space="preserve"> 消耗品費                            10</t>
  </si>
  <si>
    <t xml:space="preserve"> 印刷製本費                          59</t>
  </si>
  <si>
    <t xml:space="preserve"> 通信運搬費                          54</t>
  </si>
  <si>
    <t xml:space="preserve"> 手数料                           1,438</t>
  </si>
  <si>
    <t xml:space="preserve"> 児童手当</t>
  </si>
  <si>
    <t>- 63 -</t>
    <phoneticPr fontId="8"/>
  </si>
  <si>
    <t>- 64 -</t>
    <phoneticPr fontId="8"/>
  </si>
  <si>
    <t>(項) 3 国民年金事務取扱費</t>
  </si>
  <si>
    <t>国民年金事</t>
  </si>
  <si>
    <t>務取扱費</t>
  </si>
  <si>
    <t>(款) 4 衛生費</t>
    <phoneticPr fontId="8"/>
  </si>
  <si>
    <t>(項) 1 保健衛生費</t>
    <phoneticPr fontId="8"/>
  </si>
  <si>
    <t>保健衛生総</t>
  </si>
  <si>
    <t xml:space="preserve"> 一般職期末手当等                29,243</t>
  </si>
  <si>
    <t xml:space="preserve"> 退職手当負担金                  10,219</t>
  </si>
  <si>
    <t xml:space="preserve"> 市町村職員共済組合負担金</t>
  </si>
  <si>
    <t xml:space="preserve"> 通信運搬費                          84</t>
  </si>
  <si>
    <t xml:space="preserve"> 手数料                              26</t>
  </si>
  <si>
    <t xml:space="preserve"> 火災保険料                          15</t>
  </si>
  <si>
    <t xml:space="preserve"> 在宅当番医制委託料               2,190</t>
  </si>
  <si>
    <t xml:space="preserve"> 狂犬病予防注射事務委託料           182</t>
  </si>
  <si>
    <t xml:space="preserve"> 越前診療所管理委託料               256</t>
  </si>
  <si>
    <t xml:space="preserve"> 動物死体火葬処理委託料           1,179</t>
  </si>
  <si>
    <t xml:space="preserve"> コウノトリ個体管理調査高所作業車使用料</t>
  </si>
  <si>
    <t xml:space="preserve"> 公立丹南病院負担金               1,632</t>
  </si>
  <si>
    <t xml:space="preserve"> 地域猫不妊手術費補助金             180</t>
  </si>
  <si>
    <t xml:space="preserve"> 病院群輪番制病院事業補助金         325</t>
  </si>
  <si>
    <t xml:space="preserve"> 小児救急医療支援事業補助金         282</t>
  </si>
  <si>
    <t xml:space="preserve"> 武生看護専門学校運営事業補助金     500</t>
  </si>
  <si>
    <t xml:space="preserve"> ＡＥＤ設置補助金                   300</t>
  </si>
  <si>
    <t>予防費</t>
  </si>
  <si>
    <t xml:space="preserve"> 会計年度任用職員報酬             2,409</t>
  </si>
  <si>
    <t xml:space="preserve"> 予防接種健康被害調査委員会委員報酬  22</t>
  </si>
  <si>
    <t xml:space="preserve"> 会計年度任用職員共済組合負担金     218</t>
  </si>
  <si>
    <t xml:space="preserve"> 会計年度任用職員社会保険料         369</t>
  </si>
  <si>
    <t xml:space="preserve"> 健康づくり推進協議会委員謝礼        27</t>
  </si>
  <si>
    <t xml:space="preserve"> 食生活改善推進員謝礼               530</t>
  </si>
  <si>
    <t xml:space="preserve"> 保健推進員謝礼                     368</t>
  </si>
  <si>
    <t xml:space="preserve"> カウンセリング謝礼                 180</t>
  </si>
  <si>
    <t xml:space="preserve"> ゲートキーパー養成講座講師等謝礼    20</t>
  </si>
  <si>
    <t xml:space="preserve"> 心の健康教室講師謝礼               100</t>
  </si>
  <si>
    <t xml:space="preserve"> 健康教室講師等謝礼                 467</t>
  </si>
  <si>
    <t xml:space="preserve"> 健康づくりポイント景品             324</t>
  </si>
  <si>
    <t xml:space="preserve"> 自殺対策計画策定委員会委員謝礼      90</t>
  </si>
  <si>
    <t xml:space="preserve"> 消耗品費                           603</t>
  </si>
  <si>
    <t xml:space="preserve"> 印刷製本費                         610</t>
  </si>
  <si>
    <t xml:space="preserve"> 通信運搬費                       2,989</t>
  </si>
  <si>
    <t xml:space="preserve"> 手数料                             152</t>
  </si>
  <si>
    <t xml:space="preserve"> 子ども予防接種委託料            31,736</t>
  </si>
  <si>
    <t xml:space="preserve"> 高齢者予防接種委託料            16,390</t>
  </si>
  <si>
    <t xml:space="preserve"> がん検診等委託料                17,513</t>
  </si>
  <si>
    <t xml:space="preserve"> 一般健診委託料                     548</t>
  </si>
  <si>
    <t xml:space="preserve"> 肝炎検査委託料                     225</t>
  </si>
  <si>
    <t xml:space="preserve"> 後期高齢者健診委託料             8,812</t>
  </si>
  <si>
    <t xml:space="preserve"> 後期高齢者人間ドック受診委託料     220</t>
  </si>
  <si>
    <t xml:space="preserve"> 尿中塩分測定委託料                 352</t>
  </si>
  <si>
    <t>- 65 -</t>
    <phoneticPr fontId="8"/>
  </si>
  <si>
    <t>- 66 -</t>
    <phoneticPr fontId="8"/>
  </si>
  <si>
    <t>(款) 4 衛生費</t>
  </si>
  <si>
    <t>(項) 1 保健衛生費</t>
  </si>
  <si>
    <t xml:space="preserve"> 歯科検診委託料                     792</t>
  </si>
  <si>
    <t xml:space="preserve"> デジタル地域通貨運用委託料         140</t>
  </si>
  <si>
    <t xml:space="preserve"> 健診等受診券作成委託料           3,215</t>
  </si>
  <si>
    <t xml:space="preserve"> 保健指導教材リース料                63</t>
  </si>
  <si>
    <t xml:space="preserve"> 体成分分析器リース料               262</t>
  </si>
  <si>
    <t xml:space="preserve"> 禁煙ポスターコンクール負担金</t>
  </si>
  <si>
    <t xml:space="preserve"> 風しん予防接種助成費                30</t>
  </si>
  <si>
    <t xml:space="preserve"> 後期高齢者人間ドック受診助成費     310</t>
  </si>
  <si>
    <t xml:space="preserve"> 子ども予防接種助成費               369</t>
  </si>
  <si>
    <t xml:space="preserve"> 高齢者予防接種助成費               226</t>
  </si>
  <si>
    <t xml:space="preserve"> 補整具購入助成費                   200</t>
  </si>
  <si>
    <t>母子衛生費</t>
  </si>
  <si>
    <t xml:space="preserve"> 会計年度任用職員共済組合負担金     507</t>
  </si>
  <si>
    <t xml:space="preserve"> 会計年度任用職員社会保険料         876</t>
  </si>
  <si>
    <t xml:space="preserve"> 育児相談指導者等謝礼               117</t>
  </si>
  <si>
    <t xml:space="preserve"> 幼児健診小児科医師等謝礼         1,475</t>
  </si>
  <si>
    <t xml:space="preserve"> 発達障害児支援専門員等謝礼         700</t>
  </si>
  <si>
    <t xml:space="preserve"> 消耗品費                           368</t>
  </si>
  <si>
    <t xml:space="preserve"> 印刷製本費                         137</t>
  </si>
  <si>
    <t xml:space="preserve"> 通信運搬費                         413</t>
  </si>
  <si>
    <t xml:space="preserve"> 手数料                              79</t>
  </si>
  <si>
    <t xml:space="preserve"> 幼児健診精密検査委託料              40</t>
  </si>
  <si>
    <t xml:space="preserve"> 妊婦・乳児一般健診委託料        13,152</t>
  </si>
  <si>
    <t xml:space="preserve"> 産後ケア事業委託料                 937</t>
  </si>
  <si>
    <t xml:space="preserve"> デジタル地域通貨運用委託料         500</t>
  </si>
  <si>
    <t xml:space="preserve"> 子育て支援アプリ・オンライン予約サービ</t>
  </si>
  <si>
    <t xml:space="preserve"> ス利用料                           330</t>
  </si>
  <si>
    <t xml:space="preserve"> 子育て支援アプリ・オンライン相談サービ</t>
  </si>
  <si>
    <t xml:space="preserve"> ス利用料                           396</t>
  </si>
  <si>
    <t xml:space="preserve"> 特定不妊治療費助成事業補助金（少子化対</t>
  </si>
  <si>
    <t xml:space="preserve"> 策）</t>
  </si>
  <si>
    <t xml:space="preserve"> 妊婦・乳児一般健診助成費           212</t>
  </si>
  <si>
    <t xml:space="preserve"> 未熟児養育医療給付費               800</t>
  </si>
  <si>
    <t xml:space="preserve"> 小児慢性特定疾病児童日常生活用具給付費</t>
  </si>
  <si>
    <t xml:space="preserve">                                     40</t>
  </si>
  <si>
    <t xml:space="preserve"> 育児用品支給費                   5,280</t>
  </si>
  <si>
    <t xml:space="preserve"> 出産・子育て応援給付金          11,500</t>
  </si>
  <si>
    <t>環境衛生費</t>
  </si>
  <si>
    <t xml:space="preserve"> 環境保全審議会委員報酬</t>
  </si>
  <si>
    <t xml:space="preserve"> 消耗品費                             4</t>
  </si>
  <si>
    <t xml:space="preserve"> 光熱水費                           162</t>
  </si>
  <si>
    <t xml:space="preserve"> 通信運搬費                           5</t>
  </si>
  <si>
    <t xml:space="preserve"> 火災保険料                          53</t>
  </si>
  <si>
    <t xml:space="preserve"> 損害保険料                          47</t>
  </si>
  <si>
    <t xml:space="preserve"> 水質等検査委託料                   989</t>
  </si>
  <si>
    <t xml:space="preserve"> 太陽光発電システム保守点検委託料   220</t>
  </si>
  <si>
    <t xml:space="preserve"> 環境基本計画改定業務委託料       3,069</t>
  </si>
  <si>
    <t xml:space="preserve"> 環境ふくい推進協議会負担金          50</t>
  </si>
  <si>
    <t xml:space="preserve"> 鯖江広域衛生施設組合負担金     313,037</t>
  </si>
  <si>
    <t xml:space="preserve"> 海土里のネットワーク活動補助金     467</t>
  </si>
  <si>
    <t xml:space="preserve"> 住宅の太陽光・蓄電池設備導入促進事業補</t>
  </si>
  <si>
    <t xml:space="preserve"> 助金                             3,630</t>
  </si>
  <si>
    <t>保健センタ</t>
  </si>
  <si>
    <t xml:space="preserve"> 修繕料</t>
  </si>
  <si>
    <t>ー費</t>
  </si>
  <si>
    <t xml:space="preserve"> 火災保険料</t>
  </si>
  <si>
    <t>- 67 -</t>
    <phoneticPr fontId="8"/>
  </si>
  <si>
    <t xml:space="preserve"> 織田保健福祉センター指定管理委託料</t>
  </si>
  <si>
    <t xml:space="preserve">                                  4,431</t>
  </si>
  <si>
    <t xml:space="preserve"> 朝日保健センター指定管理委託料   4,239</t>
  </si>
  <si>
    <t xml:space="preserve"> 保健センター用地借上料</t>
  </si>
  <si>
    <t xml:space="preserve"> 朝日保健センター改修工事         2,648</t>
  </si>
  <si>
    <t xml:space="preserve"> 織田保健福祉センター修繕工事     2,581</t>
  </si>
  <si>
    <t xml:space="preserve"> 社会福祉センター管理運営負担金</t>
  </si>
  <si>
    <t>(項) 2 清掃費</t>
    <phoneticPr fontId="8"/>
  </si>
  <si>
    <t>清掃総務費</t>
  </si>
  <si>
    <t xml:space="preserve"> 環境美化推進員謝礼</t>
  </si>
  <si>
    <t>塵芥処理費</t>
  </si>
  <si>
    <t xml:space="preserve"> 消耗品費                           466</t>
  </si>
  <si>
    <t xml:space="preserve"> 印刷製本費                       1,092</t>
  </si>
  <si>
    <t xml:space="preserve"> 光熱水費                         1,440</t>
  </si>
  <si>
    <t xml:space="preserve"> 修繕料                             150</t>
  </si>
  <si>
    <t xml:space="preserve"> 手数料                             235</t>
  </si>
  <si>
    <t xml:space="preserve"> ごみ分別収集運搬委託料         112,453</t>
  </si>
  <si>
    <t xml:space="preserve"> 海岸漂着物回収処理委託料         5,000</t>
  </si>
  <si>
    <t xml:space="preserve"> 不法投棄廃棄物収集運搬処理委託料   200</t>
  </si>
  <si>
    <t xml:space="preserve"> 生ごみ処理機保守点検委託料         370</t>
  </si>
  <si>
    <t xml:space="preserve"> 一般廃棄物収集運搬処理委託料     3,340</t>
  </si>
  <si>
    <t xml:space="preserve"> 町指定ごみ袋製作委託料          21,837</t>
  </si>
  <si>
    <t xml:space="preserve"> 加工用原材料費</t>
  </si>
  <si>
    <t xml:space="preserve"> 生ごみ減量化対策事業補助金         400</t>
  </si>
  <si>
    <t xml:space="preserve"> 環境パトロール事業補助金           870</t>
  </si>
  <si>
    <t xml:space="preserve"> 資源回収奨励補助金               1,000</t>
  </si>
  <si>
    <t xml:space="preserve"> ごみステーション設置事業補助金   1,600</t>
  </si>
  <si>
    <t>し尿処理費</t>
  </si>
  <si>
    <t xml:space="preserve"> 福井県合併処理施設普及促進協議会負担金</t>
  </si>
  <si>
    <t xml:space="preserve">                                      6</t>
  </si>
  <si>
    <t xml:space="preserve"> 合併処理浄化槽管理補助金         1,175</t>
  </si>
  <si>
    <t xml:space="preserve"> 合併処理浄化槽設置補助金           780</t>
  </si>
  <si>
    <t xml:space="preserve"> し尿収集運搬安定化事業補助金     1,300</t>
  </si>
  <si>
    <t>(項) 3 上水道費</t>
    <phoneticPr fontId="8"/>
  </si>
  <si>
    <t>上水道費</t>
  </si>
  <si>
    <t xml:space="preserve"> 水道事業会計負担金（上水道事業）</t>
  </si>
  <si>
    <t>(項) 4 簡易水道費</t>
    <phoneticPr fontId="8"/>
  </si>
  <si>
    <t>簡易水道費</t>
  </si>
  <si>
    <t xml:space="preserve"> 水道事業会計負担金（簡易水道事業）</t>
  </si>
  <si>
    <t>- 70 -</t>
    <phoneticPr fontId="8"/>
  </si>
  <si>
    <t>(項) 4 簡易水道費</t>
  </si>
  <si>
    <t>(項) 5 病院費</t>
    <phoneticPr fontId="8"/>
  </si>
  <si>
    <t>病院費</t>
  </si>
  <si>
    <t xml:space="preserve"> 国民健康保険病院事業会計負担金</t>
  </si>
  <si>
    <t>(款) 5 労働費</t>
    <phoneticPr fontId="8"/>
  </si>
  <si>
    <t>(項) 1 労働諸費</t>
    <phoneticPr fontId="8"/>
  </si>
  <si>
    <t>労働諸費</t>
  </si>
  <si>
    <t xml:space="preserve"> 研修会講師謝礼</t>
  </si>
  <si>
    <t xml:space="preserve"> 通信運搬費                          22</t>
  </si>
  <si>
    <t xml:space="preserve"> 傷害保険料                           2</t>
  </si>
  <si>
    <t xml:space="preserve"> ＵＩターン移住就職支援金         9,223</t>
  </si>
  <si>
    <t xml:space="preserve"> 地元大学等卒業生就職奨励金         500</t>
  </si>
  <si>
    <t xml:space="preserve"> 就職説明会参加企業支援補助金       100</t>
  </si>
  <si>
    <t>貸付金</t>
  </si>
  <si>
    <t xml:space="preserve"> 勤労者生活安定資金貸付預託金</t>
  </si>
  <si>
    <t>(款) 6 農林水産業費</t>
  </si>
  <si>
    <t>(項) 1 農業費</t>
  </si>
  <si>
    <t>農業委員会</t>
  </si>
  <si>
    <t xml:space="preserve"> 会計年度任用職員報酬             2,259</t>
  </si>
  <si>
    <t xml:space="preserve"> 農業委員会委員報酬               1,728</t>
  </si>
  <si>
    <t xml:space="preserve"> 農地利用最適化推進委員報酬         698</t>
  </si>
  <si>
    <t xml:space="preserve"> 一般職期末手当等                 5,892</t>
  </si>
  <si>
    <t xml:space="preserve"> 退職手当負担金                   1,539</t>
  </si>
  <si>
    <t xml:space="preserve"> 会計年度任用職員期末手当等         866</t>
  </si>
  <si>
    <t xml:space="preserve"> 市町村職員共済組合負担金         3,126</t>
  </si>
  <si>
    <t xml:space="preserve"> 会計年度任用職員共済組合負担金     206</t>
  </si>
  <si>
    <t xml:space="preserve"> 会計年度任用職員社会保険料         349</t>
  </si>
  <si>
    <t xml:space="preserve"> 費用弁償                           865</t>
  </si>
  <si>
    <t xml:space="preserve"> 特別旅費                            64</t>
  </si>
  <si>
    <t xml:space="preserve"> 消耗品費                           161</t>
  </si>
  <si>
    <t xml:space="preserve"> 食糧費                              29</t>
  </si>
  <si>
    <t xml:space="preserve"> 通信運搬費                          44</t>
  </si>
  <si>
    <t xml:space="preserve"> 手数料                              30</t>
  </si>
  <si>
    <t xml:space="preserve"> 複写機リース料                      11</t>
  </si>
  <si>
    <t xml:space="preserve"> 現地確認アプリ利用料                16</t>
  </si>
  <si>
    <t xml:space="preserve"> 福井県農業会議負担金               575</t>
  </si>
  <si>
    <t xml:space="preserve"> 福井県農業委員会事務研究協議会費     8</t>
  </si>
  <si>
    <t>農業総務費</t>
  </si>
  <si>
    <t xml:space="preserve"> 一般職期末手当等                14,011</t>
  </si>
  <si>
    <t xml:space="preserve"> 退職手当負担金                   4,181</t>
  </si>
  <si>
    <t xml:space="preserve"> 農林漁業体験実習館事業特別会計繰出金</t>
  </si>
  <si>
    <t>- 71 -</t>
    <phoneticPr fontId="8"/>
  </si>
  <si>
    <t>- 72 -</t>
    <phoneticPr fontId="8"/>
  </si>
  <si>
    <t>農業振興費</t>
  </si>
  <si>
    <t xml:space="preserve"> 会計年度任用職員報酬             5,093</t>
  </si>
  <si>
    <t xml:space="preserve"> 鳥獣被害対策実施隊報酬             250</t>
  </si>
  <si>
    <t xml:space="preserve"> 会計年度任用職員共済組合負担金     433</t>
  </si>
  <si>
    <t xml:space="preserve"> 会計年度任用職員社会保険料         736</t>
  </si>
  <si>
    <t xml:space="preserve"> 水田農業推進員謝礼               1,159</t>
  </si>
  <si>
    <t xml:space="preserve"> 有害獣捕獲謝礼                   9,940</t>
  </si>
  <si>
    <t xml:space="preserve"> 消耗品費                            80</t>
  </si>
  <si>
    <t xml:space="preserve"> 修繕料                              40</t>
  </si>
  <si>
    <t xml:space="preserve"> 通信運搬費                          26</t>
  </si>
  <si>
    <t xml:space="preserve"> 手数料                           3,567</t>
  </si>
  <si>
    <t xml:space="preserve"> 多面的機能支払交付金事業事務委託料</t>
  </si>
  <si>
    <t xml:space="preserve">                                    660</t>
  </si>
  <si>
    <t xml:space="preserve"> 農業漁業体験学習委託料             500</t>
  </si>
  <si>
    <t xml:space="preserve"> 食育実践事業委託料                 186</t>
  </si>
  <si>
    <t xml:space="preserve"> 味覚を学ぶ講座開設委託料           280</t>
  </si>
  <si>
    <t xml:space="preserve"> 有害獣焼却処分委託料               115</t>
  </si>
  <si>
    <t xml:space="preserve"> 越前町農業総合指導推進協議会負担金  30</t>
  </si>
  <si>
    <t xml:space="preserve"> 野菜生産価格安定事業負担金         172</t>
  </si>
  <si>
    <t xml:space="preserve"> 福井うめ振興協議会負担金            42</t>
  </si>
  <si>
    <t xml:space="preserve"> 越前町鳥獣害対策協議会負担金        15</t>
  </si>
  <si>
    <t xml:space="preserve"> 丹南農業・農村振興協議会負担金     142</t>
  </si>
  <si>
    <t xml:space="preserve"> 越前水仙安定生産支援事業補助金   1,245</t>
  </si>
  <si>
    <t xml:space="preserve"> 中山間地域等直接支払制度補助金  41,354</t>
  </si>
  <si>
    <t xml:space="preserve"> 多面的機能支払交付金事業補助金  80,006</t>
  </si>
  <si>
    <t xml:space="preserve"> 中山間総合対策支援事業補助金     1,820</t>
  </si>
  <si>
    <t xml:space="preserve"> 食育推進事業補助金                 917</t>
  </si>
  <si>
    <t xml:space="preserve"> 経営所得安定対策推進事業補助金   4,888</t>
  </si>
  <si>
    <t xml:space="preserve"> いきいき農業生産団体活動推進事業補助金</t>
  </si>
  <si>
    <t xml:space="preserve">                                    580</t>
  </si>
  <si>
    <t xml:space="preserve"> 環境保全型農業直接支援対策事業補助金</t>
  </si>
  <si>
    <t xml:space="preserve">                                  4,721</t>
  </si>
  <si>
    <t xml:space="preserve"> 有害鳥獣対策事業補助金          14,361</t>
  </si>
  <si>
    <t xml:space="preserve"> 水田活用推進事業補助金           8,775</t>
  </si>
  <si>
    <t xml:space="preserve"> 未来に繋ぐふくいの農業応援事業補助金</t>
  </si>
  <si>
    <t xml:space="preserve">                                  1,173</t>
  </si>
  <si>
    <t xml:space="preserve"> 福井米給食推進事業負担金           231</t>
  </si>
  <si>
    <t>農地費</t>
  </si>
  <si>
    <t xml:space="preserve"> 和田川南部排水機場維持管理協力員謝礼</t>
  </si>
  <si>
    <t xml:space="preserve"> 消耗品費                            42</t>
  </si>
  <si>
    <t xml:space="preserve"> 燃料費                               1</t>
  </si>
  <si>
    <t xml:space="preserve"> 光熱水費                         2,914</t>
  </si>
  <si>
    <t xml:space="preserve"> 修繕料                             800</t>
  </si>
  <si>
    <t xml:space="preserve"> 通信運搬費                         251</t>
  </si>
  <si>
    <t xml:space="preserve"> 手数料                               7</t>
  </si>
  <si>
    <t xml:space="preserve"> 火災保険料                         109</t>
  </si>
  <si>
    <t xml:space="preserve"> 傷害保険料                          22</t>
  </si>
  <si>
    <t xml:space="preserve"> 広野用水ゲート管理委託料            30</t>
  </si>
  <si>
    <t xml:space="preserve"> 防災ダム除草作業委託料             112</t>
  </si>
  <si>
    <t xml:space="preserve"> 防災ダム水管理システム保守点検委託料</t>
  </si>
  <si>
    <t xml:space="preserve">                                  1,826</t>
  </si>
  <si>
    <t xml:space="preserve"> 電気保安委託料                     290</t>
  </si>
  <si>
    <t xml:space="preserve"> 和田川南部排水機場保守委託料       168</t>
  </si>
  <si>
    <t xml:space="preserve"> 廃ため調査設計委託料             5,000</t>
  </si>
  <si>
    <t xml:space="preserve"> 浄化槽点検清掃委託料                62</t>
  </si>
  <si>
    <t>- 73 -</t>
    <phoneticPr fontId="8"/>
  </si>
  <si>
    <t>- 74 -</t>
    <phoneticPr fontId="8"/>
  </si>
  <si>
    <t xml:space="preserve"> 農林補助版積算システム使用料       561</t>
  </si>
  <si>
    <t xml:space="preserve"> 自動車借上料                         2</t>
  </si>
  <si>
    <t xml:space="preserve"> 刈払機借上料                         6</t>
  </si>
  <si>
    <t xml:space="preserve"> 福井県農村整備事業推進協議会負担金  50</t>
  </si>
  <si>
    <t xml:space="preserve"> 天王川左岸甑谷排水機場整備事業負担金</t>
  </si>
  <si>
    <t xml:space="preserve">                                  1,425</t>
  </si>
  <si>
    <t xml:space="preserve"> 高山揚水機場整備事業負担金      13,500</t>
  </si>
  <si>
    <t xml:space="preserve"> 丹南地区農業農村整備事業推進協議会負担</t>
  </si>
  <si>
    <t xml:space="preserve"> 金                                  81</t>
  </si>
  <si>
    <t xml:space="preserve"> 福井県土地改良事業団体連合会負担金</t>
  </si>
  <si>
    <t xml:space="preserve">                                    197</t>
  </si>
  <si>
    <t xml:space="preserve"> 土地改良事業資金償還補助金（朝日地区）</t>
  </si>
  <si>
    <t xml:space="preserve">                                    254</t>
  </si>
  <si>
    <t xml:space="preserve"> 越前町土地改良区協議会補助金    10,700</t>
  </si>
  <si>
    <t xml:space="preserve"> 天王川左岸甑谷排水機場協力金     1,368</t>
  </si>
  <si>
    <t xml:space="preserve"> 下水道事業会計負担金（農業集落排水事業)</t>
    <phoneticPr fontId="1"/>
  </si>
  <si>
    <t xml:space="preserve"> 　                              53,140</t>
    <phoneticPr fontId="1"/>
  </si>
  <si>
    <t xml:space="preserve"> 県営農村活性化住環境整備事業補助金返還</t>
  </si>
  <si>
    <t xml:space="preserve"> 金</t>
  </si>
  <si>
    <t xml:space="preserve"> ふるさと水と土保全基金積立金</t>
  </si>
  <si>
    <t>農業施設費</t>
  </si>
  <si>
    <t xml:space="preserve"> 消耗品費                            23</t>
  </si>
  <si>
    <t xml:space="preserve"> 光熱水費                           472</t>
  </si>
  <si>
    <t xml:space="preserve"> 修繕料                             470</t>
  </si>
  <si>
    <t xml:space="preserve"> 火災保険料                         312</t>
  </si>
  <si>
    <t xml:space="preserve"> 流通促進事業委託料                 350</t>
  </si>
  <si>
    <t xml:space="preserve"> 施設清掃委託料                      72</t>
  </si>
  <si>
    <t xml:space="preserve"> 浄化槽点検清掃委託料               139</t>
  </si>
  <si>
    <t xml:space="preserve"> 電気保安委託料                      38</t>
  </si>
  <si>
    <t xml:space="preserve"> 消防設備点検委託料                 144</t>
  </si>
  <si>
    <t xml:space="preserve"> 農業施設用地借上料</t>
  </si>
  <si>
    <t xml:space="preserve"> 農地海岸維持補修工事</t>
  </si>
  <si>
    <t>(款) 6 農林水産業費</t>
    <phoneticPr fontId="8"/>
  </si>
  <si>
    <t>(項) 2 林業費</t>
    <phoneticPr fontId="8"/>
  </si>
  <si>
    <t>林業総務費</t>
  </si>
  <si>
    <t xml:space="preserve"> 一般職期末手当等                 3,503</t>
  </si>
  <si>
    <t xml:space="preserve"> 退職手当負担金                   1,103</t>
  </si>
  <si>
    <t xml:space="preserve"> 福井県山林協会負担金                 9</t>
  </si>
  <si>
    <t xml:space="preserve"> 丹南林業振興協会負担金              19</t>
  </si>
  <si>
    <t xml:space="preserve"> 全国山村振興連盟負担金              55</t>
  </si>
  <si>
    <t xml:space="preserve"> 日本さくらの会負担金                 5</t>
  </si>
  <si>
    <t xml:space="preserve"> 緑の少年団活動事業補助金           120</t>
  </si>
  <si>
    <t xml:space="preserve"> 森林組合労務退職共済費補助金       141</t>
  </si>
  <si>
    <t>林業振興費</t>
  </si>
  <si>
    <t xml:space="preserve"> 会計年度任用職員共済組合負担金     202</t>
  </si>
  <si>
    <t xml:space="preserve"> 会計年度任用職員社会保険料         333</t>
  </si>
  <si>
    <t xml:space="preserve"> 消耗品費                           750</t>
  </si>
  <si>
    <t xml:space="preserve"> 印刷製本費                           7</t>
  </si>
  <si>
    <t>- 75 -</t>
    <phoneticPr fontId="8"/>
  </si>
  <si>
    <t>- 76 -</t>
    <phoneticPr fontId="8"/>
  </si>
  <si>
    <t>(項) 2 林業費</t>
  </si>
  <si>
    <t xml:space="preserve"> 松くい虫被害総合対策事業委託料     370</t>
  </si>
  <si>
    <t xml:space="preserve"> 松くい虫被害特別対策事業委託料     683</t>
  </si>
  <si>
    <t xml:space="preserve"> 松くい虫被害総合対策事業（被害対策推進)</t>
    <phoneticPr fontId="1"/>
  </si>
  <si>
    <t xml:space="preserve"> 委託料　                           479</t>
    <phoneticPr fontId="1"/>
  </si>
  <si>
    <t xml:space="preserve"> 下刈委託料                         240</t>
  </si>
  <si>
    <t xml:space="preserve"> 森林地理情報システム保守委託料      71</t>
  </si>
  <si>
    <t xml:space="preserve"> 林業就業者支援事業補助金           300</t>
  </si>
  <si>
    <t xml:space="preserve"> ふくい県産材生産拡大協議会負担金   745</t>
  </si>
  <si>
    <t xml:space="preserve"> 山の市場推進事業補助金             300</t>
  </si>
  <si>
    <t xml:space="preserve"> 森林整備地域活動支援事業補助金  21,300</t>
  </si>
  <si>
    <t xml:space="preserve"> 森林・山村多面的機能発揮対策負担金</t>
  </si>
  <si>
    <t xml:space="preserve">                                    299</t>
  </si>
  <si>
    <t xml:space="preserve"> 森林環境保全直接支援事業補助金   8,000</t>
  </si>
  <si>
    <t xml:space="preserve"> 森林組合運営資金利子助成事業補助金  16</t>
  </si>
  <si>
    <t xml:space="preserve"> 森林環境譲与税基金積立金</t>
  </si>
  <si>
    <t>林業構造改</t>
  </si>
  <si>
    <t xml:space="preserve"> 消耗品費                            40</t>
  </si>
  <si>
    <t>善費</t>
  </si>
  <si>
    <t xml:space="preserve"> 光熱水費                           240</t>
  </si>
  <si>
    <t xml:space="preserve"> 修繕料                           1,300</t>
  </si>
  <si>
    <t xml:space="preserve"> 林道施設管理委託料</t>
  </si>
  <si>
    <t xml:space="preserve"> 林道施設維持補修工事</t>
  </si>
  <si>
    <t xml:space="preserve"> 工事材料費</t>
  </si>
  <si>
    <t>町有林管理</t>
  </si>
  <si>
    <t xml:space="preserve"> 損害保険料</t>
  </si>
  <si>
    <t xml:space="preserve"> 町有林調査委託料</t>
  </si>
  <si>
    <t xml:space="preserve"> 町有林整備負担金</t>
  </si>
  <si>
    <t>林業施設費</t>
  </si>
  <si>
    <t xml:space="preserve"> 光熱水費</t>
  </si>
  <si>
    <t xml:space="preserve"> 通信運搬費                          48</t>
  </si>
  <si>
    <t xml:space="preserve"> 手数料                               8</t>
  </si>
  <si>
    <t xml:space="preserve"> 警備保障委託料                      72</t>
  </si>
  <si>
    <t xml:space="preserve"> 浄化槽点検清掃委託料               109</t>
  </si>
  <si>
    <t xml:space="preserve"> 消防設備点検委託料                  28</t>
  </si>
  <si>
    <t xml:space="preserve"> 施設清掃委託料                     169</t>
  </si>
  <si>
    <t xml:space="preserve"> 林業施設用地借上料</t>
  </si>
  <si>
    <t>(項) 3 水産業費</t>
    <phoneticPr fontId="8"/>
  </si>
  <si>
    <t>水産業総務</t>
  </si>
  <si>
    <t xml:space="preserve"> 一般職期末手当等                 3,629</t>
  </si>
  <si>
    <t xml:space="preserve"> 退職手当負担金                   1,173</t>
  </si>
  <si>
    <t xml:space="preserve"> 全国水産業振興対策協議会負担金      20</t>
  </si>
  <si>
    <t xml:space="preserve"> 福井県漁港漁場協会負担金           198</t>
  </si>
  <si>
    <t xml:space="preserve"> 海上保安協会費                       3</t>
  </si>
  <si>
    <t>水産業振興</t>
  </si>
  <si>
    <t xml:space="preserve"> 会計年度任用職員共済組合負担金     190</t>
  </si>
  <si>
    <t xml:space="preserve"> 会計年度任用職員社会保険料          65</t>
  </si>
  <si>
    <t xml:space="preserve"> 漁業の担い手育成体験謝礼</t>
  </si>
  <si>
    <t>- 77 -</t>
    <phoneticPr fontId="8"/>
  </si>
  <si>
    <t>(項) 3 水産業費</t>
  </si>
  <si>
    <t xml:space="preserve"> 海洋廃棄物回収処理委託料         2,000</t>
  </si>
  <si>
    <t xml:space="preserve"> 海底耕耘委託料                  57,000</t>
  </si>
  <si>
    <t xml:space="preserve"> 越前がに飼育設備等管理委託料       300</t>
  </si>
  <si>
    <t xml:space="preserve"> 海底耕耘確認船借上料</t>
  </si>
  <si>
    <t xml:space="preserve"> 越前地区栽培漁業推進協議会負担金</t>
  </si>
  <si>
    <t xml:space="preserve">                                  1,100</t>
  </si>
  <si>
    <t xml:space="preserve"> 福井県新規漁業就業者支援協議会負担金</t>
  </si>
  <si>
    <t xml:space="preserve">                                    563</t>
  </si>
  <si>
    <t xml:space="preserve"> 沿岸漁業生産拡大事業補助金         187</t>
  </si>
  <si>
    <t xml:space="preserve"> 漁業共済加入奨励事業補助金       2,543</t>
  </si>
  <si>
    <t>漁港建設費</t>
  </si>
  <si>
    <t>漁業集落環</t>
  </si>
  <si>
    <t xml:space="preserve"> 下水道事業会計負担金（漁業集落排水事業)</t>
    <phoneticPr fontId="1"/>
  </si>
  <si>
    <t>境整備費</t>
  </si>
  <si>
    <t>漁港管理費</t>
  </si>
  <si>
    <t xml:space="preserve"> 消耗品費                           104</t>
  </si>
  <si>
    <t xml:space="preserve"> 光熱水費                           390</t>
  </si>
  <si>
    <t xml:space="preserve"> 修繕料                             350</t>
  </si>
  <si>
    <t xml:space="preserve"> 除草・剪定委託料                   378</t>
  </si>
  <si>
    <t xml:space="preserve"> 港内浮遊物回収委託料               200</t>
  </si>
  <si>
    <t xml:space="preserve"> 施設清掃委託料                     830</t>
  </si>
  <si>
    <t xml:space="preserve"> 漁港台帳整備委託料                  99</t>
  </si>
  <si>
    <t>(款) 7 商工費</t>
  </si>
  <si>
    <t>(項) 1 商工費</t>
  </si>
  <si>
    <t>商工総務費</t>
  </si>
  <si>
    <t xml:space="preserve"> 一般職期末手当等                 9,563</t>
  </si>
  <si>
    <t xml:space="preserve"> 退職手当負担金                   2,821</t>
  </si>
  <si>
    <t>商工業振興</t>
  </si>
  <si>
    <t xml:space="preserve"> 費用弁償                           166</t>
  </si>
  <si>
    <t xml:space="preserve"> 特別旅費                           507</t>
  </si>
  <si>
    <t xml:space="preserve"> 修繕料                              30</t>
  </si>
  <si>
    <t xml:space="preserve"> 通信運搬費                          10</t>
  </si>
  <si>
    <t xml:space="preserve"> 手数料                               4</t>
  </si>
  <si>
    <t xml:space="preserve"> 火災保険料                           4</t>
  </si>
  <si>
    <t xml:space="preserve"> 除草・剪定委託料                    50</t>
  </si>
  <si>
    <t xml:space="preserve"> 施設清掃委託料                     106</t>
  </si>
  <si>
    <t xml:space="preserve"> 福井県中小企業団体中央会負担金      26</t>
  </si>
  <si>
    <t xml:space="preserve"> 窯業指導所使用負担金                70</t>
  </si>
  <si>
    <t xml:space="preserve"> 六古窯日本遺産活用協議会負担金     500</t>
  </si>
  <si>
    <t xml:space="preserve"> 越前ものづくりの里プロジェクト協議会負</t>
  </si>
  <si>
    <t xml:space="preserve"> 担金                               542</t>
  </si>
  <si>
    <t xml:space="preserve"> 伝統的工芸品産業振興協会負担金      50</t>
  </si>
  <si>
    <t xml:space="preserve"> 町商工会補助金                  15,500</t>
  </si>
  <si>
    <t xml:space="preserve"> 中小企業支援緊急資金利子補給金      46</t>
  </si>
  <si>
    <t xml:space="preserve"> 中小企業支援緊急資金保証料補給金   116</t>
  </si>
  <si>
    <t xml:space="preserve"> 越前焼振興補助金                 1,575</t>
  </si>
  <si>
    <t>- 79 -</t>
    <phoneticPr fontId="8"/>
  </si>
  <si>
    <t>- 80 -</t>
    <phoneticPr fontId="8"/>
  </si>
  <si>
    <t xml:space="preserve"> 中小企業退職金共済制度加入促進補助金</t>
  </si>
  <si>
    <t xml:space="preserve">                                  1,294</t>
  </si>
  <si>
    <t xml:space="preserve"> 伝統工芸職人塾補助金             7,694</t>
  </si>
  <si>
    <t xml:space="preserve"> 地域特産工業振興対策事業補助金   1,480</t>
  </si>
  <si>
    <t xml:space="preserve"> 空き店舗活用事業補助金           2,340</t>
  </si>
  <si>
    <t xml:space="preserve"> みやざき伝統産業文化協会補助金     400</t>
  </si>
  <si>
    <t xml:space="preserve"> 創業支援対策事業利子補給金          50</t>
  </si>
  <si>
    <t xml:space="preserve"> 商工業育成資金利子補給金           500</t>
  </si>
  <si>
    <t xml:space="preserve"> 起業・創業促進支援事業奨励金     2,000</t>
  </si>
  <si>
    <t>観光費</t>
  </si>
  <si>
    <t xml:space="preserve"> 一般職期末手当等                16,383</t>
  </si>
  <si>
    <t xml:space="preserve"> 時間外勤務手当                   5,006</t>
  </si>
  <si>
    <t xml:space="preserve"> 退職手当負担金                   4,454</t>
  </si>
  <si>
    <t xml:space="preserve"> 出演者謝礼</t>
  </si>
  <si>
    <t xml:space="preserve"> 消耗品費                           823</t>
  </si>
  <si>
    <t xml:space="preserve"> 印刷製本費                          36</t>
  </si>
  <si>
    <t xml:space="preserve"> 通信運搬費                         318</t>
  </si>
  <si>
    <t xml:space="preserve"> 広告料                             650</t>
  </si>
  <si>
    <t xml:space="preserve"> 観光入込調査委託料                 219</t>
  </si>
  <si>
    <t xml:space="preserve"> 観光広告作成委託料               1,300</t>
  </si>
  <si>
    <t xml:space="preserve"> 会場借上料                         100</t>
  </si>
  <si>
    <t xml:space="preserve"> 駐車場使用料                        24</t>
  </si>
  <si>
    <t xml:space="preserve"> 福井県観光連盟負担金               175</t>
  </si>
  <si>
    <t xml:space="preserve"> 北陸国際観光テーマ地区福井県地区推進協</t>
  </si>
  <si>
    <t xml:space="preserve"> 議会負担金                         137</t>
  </si>
  <si>
    <t xml:space="preserve"> 越知山観光開発促進協議会負担金     270</t>
  </si>
  <si>
    <t xml:space="preserve"> 全国観光所在町村協議会負担金        16</t>
  </si>
  <si>
    <t xml:space="preserve"> 越前海岸観光協会連合会負担金     1,500</t>
  </si>
  <si>
    <t xml:space="preserve"> 織田信長サミット負担金              40</t>
  </si>
  <si>
    <t xml:space="preserve"> 新幹線二次交通等整備支援事業負担金</t>
  </si>
  <si>
    <t xml:space="preserve">                                  1,675</t>
  </si>
  <si>
    <t xml:space="preserve"> 越前かたりべの会補助金             120</t>
  </si>
  <si>
    <t xml:space="preserve"> 越前地区活性化イベント開催事業補助金</t>
  </si>
  <si>
    <t xml:space="preserve">                                  5,500</t>
  </si>
  <si>
    <t xml:space="preserve"> あさひまつり実行委員会補助金     9,000</t>
  </si>
  <si>
    <t xml:space="preserve"> 越前陶芸まつり実行委員会補助金   9,000</t>
  </si>
  <si>
    <t xml:space="preserve"> 越前みなと大花火実行委員会補助金</t>
  </si>
  <si>
    <t xml:space="preserve">                                  9,000</t>
  </si>
  <si>
    <t xml:space="preserve"> Ｏ・ＴＡ・Ｉ・ＫＯ響実行委員会補助金</t>
  </si>
  <si>
    <t xml:space="preserve"> 越前陶芸村活性化イベント開催事業補助金</t>
  </si>
  <si>
    <t xml:space="preserve"> 文化スポーツ合宿誘致事業補助金   8,545</t>
  </si>
  <si>
    <t xml:space="preserve"> 越前町観光連盟補助金            62,700</t>
  </si>
  <si>
    <t xml:space="preserve"> 多様な宿泊施設整備支援事業補助金</t>
  </si>
  <si>
    <t xml:space="preserve">                                 50,000</t>
  </si>
  <si>
    <t>観光施設費</t>
  </si>
  <si>
    <t xml:space="preserve"> 消耗品費                           859</t>
  </si>
  <si>
    <t xml:space="preserve"> 光熱水費                         1,523</t>
  </si>
  <si>
    <t xml:space="preserve"> 修繕料                           4,035</t>
  </si>
  <si>
    <t xml:space="preserve"> 手数料                             189</t>
  </si>
  <si>
    <t xml:space="preserve"> 火災保険料                       1,881</t>
  </si>
  <si>
    <t xml:space="preserve"> 越前海岸美化清掃委託料           1,311</t>
  </si>
  <si>
    <t xml:space="preserve"> 越前がにミュージアムマーケット棟指定管</t>
  </si>
  <si>
    <t xml:space="preserve"> 理委託料                         5,000</t>
  </si>
  <si>
    <t xml:space="preserve"> 悠久ロマンの杜指定管理委託料     8,400</t>
  </si>
  <si>
    <t>- 81 -</t>
    <phoneticPr fontId="8"/>
  </si>
  <si>
    <t>- 82 -</t>
    <phoneticPr fontId="8"/>
  </si>
  <si>
    <t xml:space="preserve"> 泰澄の杜指定管理委託料          30,000</t>
  </si>
  <si>
    <t xml:space="preserve"> オタイコ・ヒルズ指定管理委託料   8,000</t>
  </si>
  <si>
    <t xml:space="preserve"> 道の駅「パークイン丹生ヶ丘」指定管理委</t>
  </si>
  <si>
    <t xml:space="preserve"> 託料                             2,500</t>
  </si>
  <si>
    <t xml:space="preserve"> 消防設備点検委託料                 168</t>
  </si>
  <si>
    <t xml:space="preserve"> 泰澄の杜温泉給湯施設保守点検委託料</t>
  </si>
  <si>
    <t xml:space="preserve">                                    536</t>
  </si>
  <si>
    <t xml:space="preserve"> 地下タンク点検委託料               110</t>
  </si>
  <si>
    <t xml:space="preserve"> ボイラー点検委託料                 122</t>
  </si>
  <si>
    <t xml:space="preserve"> 遊具点検委託料                      79</t>
  </si>
  <si>
    <t xml:space="preserve"> 除草・剪定委託料                 2,590</t>
  </si>
  <si>
    <t xml:space="preserve"> 樹木伐採業務委託料                 210</t>
  </si>
  <si>
    <t xml:space="preserve"> 施設清掃委託料                   1,683</t>
  </si>
  <si>
    <t xml:space="preserve"> 公衆トイレ浄化槽管理委託料         976</t>
  </si>
  <si>
    <t xml:space="preserve"> 電気保安委託料                     167</t>
  </si>
  <si>
    <t xml:space="preserve"> 浄化槽点検清掃委託料             3,220</t>
  </si>
  <si>
    <t xml:space="preserve"> 自動ドア点検委託料                  44</t>
  </si>
  <si>
    <t xml:space="preserve"> 観光施設改修工事監理委託料         990</t>
  </si>
  <si>
    <t xml:space="preserve"> 改植委託料                         170</t>
  </si>
  <si>
    <t xml:space="preserve"> 観光施設用地借上料</t>
  </si>
  <si>
    <t xml:space="preserve"> 海水浴場整地工事                 1,232</t>
  </si>
  <si>
    <t xml:space="preserve"> 観光施設修繕工事                58,688</t>
  </si>
  <si>
    <t xml:space="preserve"> 樹香苑改修工事                     935</t>
  </si>
  <si>
    <t xml:space="preserve"> 道の駅「パークイン丹生ヶ丘」管理用備品</t>
  </si>
  <si>
    <t xml:space="preserve">                                  1,300</t>
  </si>
  <si>
    <t xml:space="preserve"> 泰澄の杜管理用備品               1,412</t>
  </si>
  <si>
    <t xml:space="preserve"> 越前陶芸公園管理負担金</t>
  </si>
  <si>
    <t>管理公社費</t>
  </si>
  <si>
    <t xml:space="preserve"> 火災保険料                       1,814</t>
  </si>
  <si>
    <t xml:space="preserve"> 損害保険料                           5</t>
  </si>
  <si>
    <t xml:space="preserve"> 特殊建築物定期調査委託料         2,165</t>
  </si>
  <si>
    <t xml:space="preserve"> 観光施設解体工事設計監理委託料     400</t>
  </si>
  <si>
    <t xml:space="preserve"> 管理公社用地借上料</t>
  </si>
  <si>
    <t xml:space="preserve"> 越前がにミュージアム修繕工事    12,220</t>
  </si>
  <si>
    <t xml:space="preserve"> 越前温泉露天風呂漁火修繕工事     6,167</t>
  </si>
  <si>
    <t xml:space="preserve"> 福井総合植物園修繕工事           5,400</t>
  </si>
  <si>
    <t xml:space="preserve"> 越前陶芸村文化交流会館修繕工事   1,230</t>
  </si>
  <si>
    <t xml:space="preserve"> 観光施設解体工事                 1,500</t>
  </si>
  <si>
    <t xml:space="preserve"> 日本植物園協会負担金                80</t>
  </si>
  <si>
    <t xml:space="preserve"> 管理公社運営補助金             292,000</t>
  </si>
  <si>
    <t>(款) 8 土木費</t>
    <phoneticPr fontId="8"/>
  </si>
  <si>
    <t>(項) 1 土木管理費</t>
    <phoneticPr fontId="8"/>
  </si>
  <si>
    <t>土木総務費</t>
  </si>
  <si>
    <t xml:space="preserve"> 一般職期末手当等                21,230</t>
  </si>
  <si>
    <t xml:space="preserve"> 退職手当負担金                   6,619</t>
  </si>
  <si>
    <t xml:space="preserve"> 消耗品費                           120</t>
  </si>
  <si>
    <t xml:space="preserve"> ＣＡＤシステム保守委託料         1,320</t>
  </si>
  <si>
    <t>- 83 -</t>
    <phoneticPr fontId="8"/>
  </si>
  <si>
    <t>- 84 -</t>
    <phoneticPr fontId="8"/>
  </si>
  <si>
    <t>(款) 8 土木費</t>
  </si>
  <si>
    <t>(項) 1 土木管理費</t>
  </si>
  <si>
    <t xml:space="preserve"> 土地登記事務委託料               1,413</t>
  </si>
  <si>
    <t xml:space="preserve"> 土木積算システム保守委託料       1,463</t>
  </si>
  <si>
    <t xml:space="preserve"> 複写機リース料                     333</t>
  </si>
  <si>
    <t xml:space="preserve"> 町道用地等借上料                 1,656</t>
  </si>
  <si>
    <t xml:space="preserve"> 資材単価等データ使用料             340</t>
  </si>
  <si>
    <t xml:space="preserve"> 土木積算システムリース料         1,797</t>
  </si>
  <si>
    <t xml:space="preserve"> 福井県用地対策連絡協議会負担金       3</t>
  </si>
  <si>
    <t xml:space="preserve"> 土木技術研修会参加費                20</t>
  </si>
  <si>
    <t>(項) 2 道路橋りょう費</t>
    <phoneticPr fontId="8"/>
  </si>
  <si>
    <t>道路橋りょ</t>
  </si>
  <si>
    <t>う総務費</t>
  </si>
  <si>
    <t xml:space="preserve"> 道路台帳修正委託料</t>
  </si>
  <si>
    <t xml:space="preserve"> 日野川水資源保全・活用連絡協議会負担金</t>
  </si>
  <si>
    <t xml:space="preserve">                                     48</t>
  </si>
  <si>
    <t xml:space="preserve"> 国道３０５号改良整備促進期成同盟会負担</t>
  </si>
  <si>
    <t xml:space="preserve"> 金                                  45</t>
  </si>
  <si>
    <t xml:space="preserve"> 国道３６５号丹生郡工区改良整備促進期成</t>
  </si>
  <si>
    <t xml:space="preserve"> 同盟会負担金                        60</t>
  </si>
  <si>
    <t xml:space="preserve"> 国道４１７号丹生郡工区改良促進期成同盟</t>
  </si>
  <si>
    <t xml:space="preserve"> 会負担金                            20</t>
  </si>
  <si>
    <t xml:space="preserve"> 越前町県道改良整備促進期成同盟会負担金</t>
  </si>
  <si>
    <t xml:space="preserve">                                     80</t>
  </si>
  <si>
    <t xml:space="preserve"> 国道３６５号改良促進期成同盟会負担金</t>
  </si>
  <si>
    <t xml:space="preserve">                                     30</t>
  </si>
  <si>
    <t xml:space="preserve"> 福井県国道連絡会負担金              15</t>
  </si>
  <si>
    <t xml:space="preserve"> 道路協会負担金                     268</t>
  </si>
  <si>
    <t xml:space="preserve"> 消耗品費                           300</t>
  </si>
  <si>
    <t>う維持費</t>
  </si>
  <si>
    <t xml:space="preserve"> 燃料費                              49</t>
  </si>
  <si>
    <t xml:space="preserve"> 光熱水費                         7,275</t>
  </si>
  <si>
    <t xml:space="preserve"> 修繕料                          10,900</t>
  </si>
  <si>
    <t xml:space="preserve"> 道路清掃等委託料                 9,909</t>
  </si>
  <si>
    <t xml:space="preserve"> 消雪設備管理委託料              13,321</t>
  </si>
  <si>
    <t xml:space="preserve"> 電気保安委託料                     192</t>
  </si>
  <si>
    <t xml:space="preserve"> 消雪設備設置用地借上料</t>
  </si>
  <si>
    <t xml:space="preserve"> 道路橋りょう維持補修工事        41,700</t>
  </si>
  <si>
    <t xml:space="preserve"> 消雪設備維持補修工事             2,805</t>
  </si>
  <si>
    <t xml:space="preserve"> 消雪設備管理費負担金               530</t>
  </si>
  <si>
    <t xml:space="preserve"> 区道改良事業補助金               2,441</t>
  </si>
  <si>
    <t xml:space="preserve"> 消耗品費                           100</t>
  </si>
  <si>
    <t>う新設改良</t>
  </si>
  <si>
    <t xml:space="preserve"> 食糧費                             108</t>
  </si>
  <si>
    <t xml:space="preserve"> 測量設計委託料</t>
  </si>
  <si>
    <t xml:space="preserve"> 町道改良工事                    86,100</t>
  </si>
  <si>
    <t xml:space="preserve"> 消雪設備整備工事                33,000</t>
  </si>
  <si>
    <t>公有財産購</t>
  </si>
  <si>
    <t xml:space="preserve"> 町道用地購入費</t>
  </si>
  <si>
    <t>入費</t>
  </si>
  <si>
    <t xml:space="preserve"> 県施行道路改良事業負担金</t>
  </si>
  <si>
    <t xml:space="preserve"> 町道改良物件補償費</t>
  </si>
  <si>
    <t>除雪費</t>
  </si>
  <si>
    <t>- 85 -</t>
    <phoneticPr fontId="8"/>
  </si>
  <si>
    <t>- 86 -</t>
    <phoneticPr fontId="8"/>
  </si>
  <si>
    <t>(項) 2 道路橋りょう費</t>
  </si>
  <si>
    <t xml:space="preserve"> 消耗品費                         5,501</t>
  </si>
  <si>
    <t xml:space="preserve"> 燃料費                           4,533</t>
  </si>
  <si>
    <t xml:space="preserve"> 光熱水費                           189</t>
  </si>
  <si>
    <t xml:space="preserve"> 修繕料                          13,756</t>
  </si>
  <si>
    <t xml:space="preserve"> 手数料                           2,438</t>
  </si>
  <si>
    <t xml:space="preserve"> 火災保険料                         229</t>
  </si>
  <si>
    <t xml:space="preserve"> 損害保険料                         789</t>
  </si>
  <si>
    <t xml:space="preserve"> 除雪業務委託料                  53,887</t>
  </si>
  <si>
    <t xml:space="preserve"> 除雪車位置情報システム業務委託料</t>
  </si>
  <si>
    <t xml:space="preserve">                                  2,178</t>
  </si>
  <si>
    <t xml:space="preserve"> 気象情報監視システム保守委託料      33</t>
  </si>
  <si>
    <t xml:space="preserve"> 除雪車格納庫ホイストクレーン点検業務委</t>
  </si>
  <si>
    <t xml:space="preserve"> 託料                                55</t>
  </si>
  <si>
    <t xml:space="preserve"> 気象情報監視システム機器使用料     132</t>
  </si>
  <si>
    <t xml:space="preserve"> 除雪車格納庫用地借上料              87</t>
  </si>
  <si>
    <t xml:space="preserve"> 除雪車借上料                     8,292</t>
  </si>
  <si>
    <t xml:space="preserve"> 除雪用建設車両</t>
  </si>
  <si>
    <t xml:space="preserve"> 雪センター負担金                    40</t>
  </si>
  <si>
    <t xml:space="preserve"> 除雪機械等購入補助金             5,600</t>
  </si>
  <si>
    <t>(項) 3 河川費</t>
    <phoneticPr fontId="8"/>
  </si>
  <si>
    <t>河川総務費</t>
  </si>
  <si>
    <t xml:space="preserve"> 光熱水費                            90</t>
  </si>
  <si>
    <t xml:space="preserve"> 河川堆積土砂撤去委託料</t>
  </si>
  <si>
    <t xml:space="preserve"> 河川改修工事</t>
  </si>
  <si>
    <t xml:space="preserve"> 九頭竜川再改修負担金                 6</t>
  </si>
  <si>
    <t xml:space="preserve"> 和田川改修事業協力会負担金          31</t>
  </si>
  <si>
    <t xml:space="preserve"> 全国海岸協会費                      30</t>
  </si>
  <si>
    <t xml:space="preserve"> 天王川改修促進期成同盟会負担金      15</t>
  </si>
  <si>
    <t xml:space="preserve"> 二ケ用水堰管理負担金                50</t>
  </si>
  <si>
    <t xml:space="preserve"> 福井県治水海岸協会費                39</t>
  </si>
  <si>
    <t xml:space="preserve"> 和田川排水樋門管理負担金             5</t>
  </si>
  <si>
    <t xml:space="preserve"> 河川美化地域活動補助金             821</t>
  </si>
  <si>
    <t xml:space="preserve"> 県単河川局部改良事業負担金       6,100</t>
  </si>
  <si>
    <t xml:space="preserve"> 二ケ用水堰管理基金積立金</t>
  </si>
  <si>
    <t>砂防費</t>
  </si>
  <si>
    <t xml:space="preserve"> 砂防指定地指定申請委託料           600</t>
  </si>
  <si>
    <t xml:space="preserve"> 砂防ダム環境整備委託料              74</t>
  </si>
  <si>
    <t xml:space="preserve"> 河川環境整備委託料                 105</t>
  </si>
  <si>
    <t xml:space="preserve"> 急傾斜地崩壊対策工事             1,000</t>
  </si>
  <si>
    <t xml:space="preserve"> 砂防施設維持補修工事             6,930</t>
  </si>
  <si>
    <t xml:space="preserve"> 全国治水砂防協会福井県支部負担金    52</t>
  </si>
  <si>
    <t xml:space="preserve"> 急傾斜地崩壊対策事業負担金         350</t>
  </si>
  <si>
    <t xml:space="preserve"> 県施行砂防メンテナンス事業負担金</t>
  </si>
  <si>
    <t>- 87 -</t>
    <phoneticPr fontId="8"/>
  </si>
  <si>
    <t>- 88 -</t>
    <phoneticPr fontId="8"/>
  </si>
  <si>
    <t>(項) 4 都市計画費</t>
  </si>
  <si>
    <t>都市計画総</t>
  </si>
  <si>
    <t xml:space="preserve"> 都市計画審議会委員報酬              88</t>
  </si>
  <si>
    <t xml:space="preserve"> 景観審議会委員報酬                  55</t>
  </si>
  <si>
    <t xml:space="preserve"> 景観審議会アドバイザー謝礼</t>
  </si>
  <si>
    <t xml:space="preserve"> 消耗品費                            25</t>
  </si>
  <si>
    <t xml:space="preserve"> 食糧費                               4</t>
  </si>
  <si>
    <t xml:space="preserve"> 消雪設備整備工事</t>
  </si>
  <si>
    <t xml:space="preserve"> 都市計画協会負担金                  47</t>
  </si>
  <si>
    <t xml:space="preserve"> 福井県都市計画協会負担金            46</t>
  </si>
  <si>
    <t xml:space="preserve"> 全国街路促進協議会負担金             5</t>
  </si>
  <si>
    <t xml:space="preserve"> 近畿地方都市美協議会負担金          10</t>
  </si>
  <si>
    <t xml:space="preserve"> 福井の伝統的民家活用推進事業補助金</t>
  </si>
  <si>
    <t xml:space="preserve">                                  3,200</t>
  </si>
  <si>
    <t xml:space="preserve"> 福井ふるさと広域景観形成事業負担金  65</t>
  </si>
  <si>
    <t>街路費</t>
  </si>
  <si>
    <t xml:space="preserve"> 光熱水費                            43</t>
  </si>
  <si>
    <t xml:space="preserve"> 修繕料                              50</t>
  </si>
  <si>
    <t xml:space="preserve"> 街路樹管理委託料                 2,531</t>
  </si>
  <si>
    <t xml:space="preserve"> 道路清掃委託料                     153</t>
  </si>
  <si>
    <t>公園費</t>
  </si>
  <si>
    <t xml:space="preserve"> 消耗品費                            19</t>
  </si>
  <si>
    <t xml:space="preserve"> 光熱水費                            86</t>
  </si>
  <si>
    <t xml:space="preserve"> 修繕料                             180</t>
  </si>
  <si>
    <t xml:space="preserve"> 公園清掃業務委託料               1,799</t>
  </si>
  <si>
    <t xml:space="preserve"> 公園施設点検委託料                 902</t>
  </si>
  <si>
    <t xml:space="preserve"> 害虫防除委託料                     723</t>
  </si>
  <si>
    <t xml:space="preserve"> 公園用地借上料</t>
  </si>
  <si>
    <t>土地区画整</t>
  </si>
  <si>
    <t xml:space="preserve"> 土地区画整理事業特別会計繰出金</t>
  </si>
  <si>
    <t>理費</t>
  </si>
  <si>
    <t>(項) 5 下水道費</t>
    <phoneticPr fontId="8"/>
  </si>
  <si>
    <t>公共下水道</t>
  </si>
  <si>
    <t xml:space="preserve"> 下水道事業会計負担金（公共下水道事業）</t>
  </si>
  <si>
    <t xml:space="preserve">                                154,792</t>
  </si>
  <si>
    <t xml:space="preserve"> 下水道事業会計負担金（特定環境保全公共</t>
  </si>
  <si>
    <t xml:space="preserve"> 下水道事業）                    30,283</t>
  </si>
  <si>
    <t>(項) 6 住宅費</t>
    <phoneticPr fontId="8"/>
  </si>
  <si>
    <t>住宅管理費</t>
  </si>
  <si>
    <t xml:space="preserve"> 特定空き家等認定審議会委員報酬      44</t>
  </si>
  <si>
    <t xml:space="preserve"> 空き家等対策協議会委員報酬          88</t>
  </si>
  <si>
    <t xml:space="preserve"> 一般職期末手当等                12,193</t>
  </si>
  <si>
    <t xml:space="preserve"> 退職手当負担金                   4,030</t>
  </si>
  <si>
    <t xml:space="preserve"> 特定空き家等認定審議会アドバイザー謝礼</t>
  </si>
  <si>
    <t xml:space="preserve"> 特定空き家等認定調査員謝礼         680</t>
  </si>
  <si>
    <t>- 89 -</t>
    <phoneticPr fontId="8"/>
  </si>
  <si>
    <t>- 90 -</t>
    <phoneticPr fontId="8"/>
  </si>
  <si>
    <t>(項) 6 住宅費</t>
  </si>
  <si>
    <t xml:space="preserve"> 空き家等対策協議会アドバイザー謝礼  15</t>
  </si>
  <si>
    <t xml:space="preserve"> 移住セミナー講師謝礼                30</t>
  </si>
  <si>
    <t xml:space="preserve"> 空き家等専門家謝礼                 110</t>
  </si>
  <si>
    <t xml:space="preserve"> 若者移住促進委員等謝礼             360</t>
  </si>
  <si>
    <t xml:space="preserve"> 移住定住支援員謝礼                 100</t>
  </si>
  <si>
    <t xml:space="preserve"> 費用弁償                            93</t>
  </si>
  <si>
    <t xml:space="preserve"> 特別旅費                           631</t>
  </si>
  <si>
    <t xml:space="preserve"> 消耗品費                           540</t>
  </si>
  <si>
    <t xml:space="preserve"> 燃料費                              88</t>
  </si>
  <si>
    <t xml:space="preserve"> 食糧費                              21</t>
  </si>
  <si>
    <t xml:space="preserve"> 印刷製本費                         269</t>
  </si>
  <si>
    <t xml:space="preserve"> 光熱水費                           288</t>
  </si>
  <si>
    <t xml:space="preserve"> 修繕料                          12,600</t>
  </si>
  <si>
    <t xml:space="preserve"> 通信運搬費                         438</t>
  </si>
  <si>
    <t xml:space="preserve"> 広告料                             450</t>
  </si>
  <si>
    <t xml:space="preserve"> 手数料                              93</t>
  </si>
  <si>
    <t xml:space="preserve"> 火災保険料                         631</t>
  </si>
  <si>
    <t xml:space="preserve"> シロアリ調査委託料                 159</t>
  </si>
  <si>
    <t xml:space="preserve"> 消防設備点検委託料                 555</t>
  </si>
  <si>
    <t xml:space="preserve"> エレベーター保守委託料           1,901</t>
  </si>
  <si>
    <t xml:space="preserve"> 町営住宅清掃委託料                 165</t>
  </si>
  <si>
    <t xml:space="preserve"> 木造住宅耐震診断促進委託料       2,435</t>
  </si>
  <si>
    <t xml:space="preserve"> 害虫駆除委託料                      44</t>
  </si>
  <si>
    <t xml:space="preserve"> 移住・二地域居住体験施設管理委託料</t>
  </si>
  <si>
    <t xml:space="preserve">                                    156</t>
  </si>
  <si>
    <t xml:space="preserve"> 移住ツアー委託料                   285</t>
  </si>
  <si>
    <t xml:space="preserve"> 空き家・空き地情報バンク登録促進委託料</t>
  </si>
  <si>
    <t xml:space="preserve">                                    590</t>
  </si>
  <si>
    <t xml:space="preserve"> 空き家管理システム保守委託料       550</t>
  </si>
  <si>
    <t xml:space="preserve"> 土地調査委託料                   3,393</t>
  </si>
  <si>
    <t xml:space="preserve"> 除草・剪定委託料                   973</t>
  </si>
  <si>
    <t xml:space="preserve"> 特定空き家等所有者特定調査委託料   100</t>
  </si>
  <si>
    <t xml:space="preserve"> 移住促進ホームページ保守委託料     164</t>
  </si>
  <si>
    <t xml:space="preserve"> 町営住宅用地借上料               4,818</t>
  </si>
  <si>
    <t xml:space="preserve"> テレビ受信料                        40</t>
  </si>
  <si>
    <t xml:space="preserve"> ＣＡＴＶ利用料                     181</t>
  </si>
  <si>
    <t xml:space="preserve"> 住宅借上料                         642</t>
  </si>
  <si>
    <t xml:space="preserve"> ウェブ会議ツール使用料              41</t>
  </si>
  <si>
    <t xml:space="preserve"> ふるさと回帰フェア参加費           132</t>
  </si>
  <si>
    <t xml:space="preserve"> 持ち家住宅建設促進事業助成金    24,500</t>
  </si>
  <si>
    <t xml:space="preserve"> 空き家適正管理促進事業補助金       108</t>
  </si>
  <si>
    <t xml:space="preserve"> 空き家情報バンク成約奨励金         500</t>
  </si>
  <si>
    <t xml:space="preserve"> 空き地情報バンク登録奨励金         200</t>
  </si>
  <si>
    <t xml:space="preserve"> 定住化促進奨学金返還補助金      14,000</t>
  </si>
  <si>
    <t xml:space="preserve"> 福井県被災建築物応急危険度判定協議会負</t>
  </si>
  <si>
    <t xml:space="preserve"> 担金                                18</t>
  </si>
  <si>
    <t xml:space="preserve"> 多世帯住まい推進事業補助金       1,800</t>
  </si>
  <si>
    <t xml:space="preserve"> 空き家住まい支援事業補助金       1,800</t>
  </si>
  <si>
    <t xml:space="preserve"> 空き家利活用支援事業補助金       2,475</t>
  </si>
  <si>
    <t xml:space="preserve"> 空き家除却支援事業補助金        12,400</t>
  </si>
  <si>
    <t xml:space="preserve"> 木造住宅耐震改修促進事業補助金  11,125</t>
  </si>
  <si>
    <t xml:space="preserve"> ブロック塀等除却支援事業補助金   2,400</t>
  </si>
  <si>
    <t xml:space="preserve"> 旧耐震住宅建替補助金             1,400</t>
  </si>
  <si>
    <t xml:space="preserve"> ＮＰＯ法人ふるさと回帰支援センター会費</t>
  </si>
  <si>
    <t>- 91 -</t>
    <phoneticPr fontId="8"/>
  </si>
  <si>
    <t>- 92 -</t>
    <phoneticPr fontId="8"/>
  </si>
  <si>
    <t xml:space="preserve"> 若者移住促進プロジェクトチーム補助金</t>
  </si>
  <si>
    <t xml:space="preserve">                                    500</t>
  </si>
  <si>
    <t xml:space="preserve"> 入居者移転補償費</t>
  </si>
  <si>
    <t>住宅用地造</t>
  </si>
  <si>
    <t xml:space="preserve"> 分譲地購入紹介者謝礼</t>
  </si>
  <si>
    <t>成費</t>
  </si>
  <si>
    <t xml:space="preserve"> 光熱水費                            48</t>
  </si>
  <si>
    <t xml:space="preserve"> 修繕料                             100</t>
  </si>
  <si>
    <t xml:space="preserve"> 広告料                             303</t>
  </si>
  <si>
    <t xml:space="preserve"> 手数料                             239</t>
  </si>
  <si>
    <t xml:space="preserve"> 除草・剪定委託料</t>
  </si>
  <si>
    <t xml:space="preserve"> 上水道給水装置工事</t>
  </si>
  <si>
    <t xml:space="preserve"> 下水道受益者負担金                 350</t>
  </si>
  <si>
    <t xml:space="preserve"> 定住促進事業補助金               2,766</t>
  </si>
  <si>
    <t xml:space="preserve"> 上水道加入金                       110</t>
  </si>
  <si>
    <t>(款) 9 消防費</t>
    <phoneticPr fontId="8"/>
  </si>
  <si>
    <t>(項) 1 消防費</t>
    <phoneticPr fontId="8"/>
  </si>
  <si>
    <t>常備消防費</t>
  </si>
  <si>
    <t xml:space="preserve"> 鯖江・丹生消防組合分担金</t>
  </si>
  <si>
    <t>消防防災施</t>
  </si>
  <si>
    <t xml:space="preserve"> 操法大会激励費</t>
  </si>
  <si>
    <t xml:space="preserve"> 消耗品費                            34</t>
  </si>
  <si>
    <t xml:space="preserve"> 燃料費                              12</t>
  </si>
  <si>
    <t xml:space="preserve"> 光熱水費                         1,284</t>
  </si>
  <si>
    <t xml:space="preserve"> 修繕料                           2,671</t>
  </si>
  <si>
    <t xml:space="preserve"> 通信運搬費                       1,920</t>
  </si>
  <si>
    <t xml:space="preserve"> 手数料                           1,500</t>
  </si>
  <si>
    <t xml:space="preserve"> 火災保険料                         125</t>
  </si>
  <si>
    <t xml:space="preserve"> 防災行政無線保守点検委託料</t>
  </si>
  <si>
    <t xml:space="preserve"> 無線中継局用地借上料               206</t>
  </si>
  <si>
    <t xml:space="preserve"> 消防防災施設用地借上料              69</t>
  </si>
  <si>
    <t xml:space="preserve"> 防災行政無線電波利用負担金         117</t>
  </si>
  <si>
    <t xml:space="preserve"> 地域消火設備等設置事業補助金     1,500</t>
  </si>
  <si>
    <t xml:space="preserve"> 自主防災組織補助金               3,150</t>
  </si>
  <si>
    <t>災害対策費</t>
  </si>
  <si>
    <t xml:space="preserve"> 防災会議委員報酬</t>
  </si>
  <si>
    <t xml:space="preserve"> 防災講座講師謝礼</t>
  </si>
  <si>
    <t xml:space="preserve"> 消耗品費                           295</t>
  </si>
  <si>
    <t xml:space="preserve"> 燃料費                               4</t>
  </si>
  <si>
    <t xml:space="preserve"> 食糧費                             177</t>
  </si>
  <si>
    <t xml:space="preserve"> 修繕料                           1,448</t>
  </si>
  <si>
    <t xml:space="preserve"> 手数料                           1,024</t>
  </si>
  <si>
    <t xml:space="preserve"> 火災保険料                          10</t>
  </si>
  <si>
    <t xml:space="preserve"> 防災訓練準備委託料                 497</t>
  </si>
  <si>
    <t xml:space="preserve"> 水質等検査委託料                    99</t>
  </si>
  <si>
    <t xml:space="preserve"> 沿道林事前伐採事業委託料         7,500</t>
  </si>
  <si>
    <t xml:space="preserve"> 自動車借上料                       130</t>
  </si>
  <si>
    <t xml:space="preserve"> 訓練用器具使用料                    40</t>
  </si>
  <si>
    <t xml:space="preserve"> 防災拠点施設公衆無線設備整備工事</t>
  </si>
  <si>
    <t xml:space="preserve"> 災害時避難生活備蓄物資           1,880</t>
  </si>
  <si>
    <t xml:space="preserve"> 災害対策用備品                   1,000</t>
  </si>
  <si>
    <t xml:space="preserve"> 防災士活動用備品                    27</t>
  </si>
  <si>
    <t>- 93 -</t>
    <phoneticPr fontId="8"/>
  </si>
  <si>
    <t>- 94 -</t>
    <phoneticPr fontId="8"/>
  </si>
  <si>
    <t>(款) 9 消防費</t>
  </si>
  <si>
    <t>(項) 1 消防費</t>
  </si>
  <si>
    <t xml:space="preserve"> 福井県防災ヘリコプター運航連絡協議会負</t>
  </si>
  <si>
    <t xml:space="preserve"> 担金                             2,100</t>
  </si>
  <si>
    <t xml:space="preserve"> 防災士養成事業補助金                40</t>
  </si>
  <si>
    <t xml:space="preserve"> 福井県防災協会費                    15</t>
  </si>
  <si>
    <t>(款) 10 教育費</t>
    <phoneticPr fontId="8"/>
  </si>
  <si>
    <t>(項) 1 教育総務費</t>
    <phoneticPr fontId="8"/>
  </si>
  <si>
    <t>教育委員会</t>
  </si>
  <si>
    <t xml:space="preserve"> 教育委員会委員報酬</t>
  </si>
  <si>
    <t xml:space="preserve"> 消耗品費                            51</t>
  </si>
  <si>
    <t xml:space="preserve"> 駐車場使用料                         5</t>
  </si>
  <si>
    <t xml:space="preserve"> 施設入場料                          15</t>
  </si>
  <si>
    <t xml:space="preserve"> 福井県町教育長会負担金              62</t>
  </si>
  <si>
    <t xml:space="preserve"> 福井県市町教育委員会連絡協議会負担金</t>
  </si>
  <si>
    <t xml:space="preserve">                                     38</t>
  </si>
  <si>
    <t xml:space="preserve"> 越前町指導主事活動費負担金         450</t>
  </si>
  <si>
    <t xml:space="preserve"> 福井県市町女性教育委員の会負担金     5</t>
  </si>
  <si>
    <t xml:space="preserve"> 市町教育長研修会参加費              20</t>
  </si>
  <si>
    <t>事務局費</t>
  </si>
  <si>
    <t xml:space="preserve"> 会計年度任用職員報酬             7,382</t>
  </si>
  <si>
    <t xml:space="preserve"> 学校医等報酬                     1,507</t>
  </si>
  <si>
    <t xml:space="preserve"> 特別職給                         6,960</t>
  </si>
  <si>
    <t xml:space="preserve"> 一般職給                        46,828</t>
  </si>
  <si>
    <t xml:space="preserve"> 特別職期末手当等                 2,453</t>
  </si>
  <si>
    <t xml:space="preserve"> 一般職期末手当等                27,014</t>
  </si>
  <si>
    <t xml:space="preserve"> 退職手当負担金                   9,105</t>
  </si>
  <si>
    <t xml:space="preserve"> 会計年度任用職員期末手当等       2,585</t>
  </si>
  <si>
    <t xml:space="preserve"> 市町村職員共済組合負担金        16,439</t>
  </si>
  <si>
    <t xml:space="preserve"> 会計年度任用職員共済組合負担金     544</t>
  </si>
  <si>
    <t xml:space="preserve"> 会計年度任用職員社会保険料       1,015</t>
  </si>
  <si>
    <t xml:space="preserve"> 教育支援委員会委員謝礼              22</t>
  </si>
  <si>
    <t xml:space="preserve"> 学校関係者評価委員等謝礼           580</t>
  </si>
  <si>
    <t xml:space="preserve"> 歯科追加検診謝礼                    59</t>
  </si>
  <si>
    <t xml:space="preserve"> 教育相談研修会等講師謝礼            30</t>
  </si>
  <si>
    <t xml:space="preserve"> 補習学習支援講師謝礼               252</t>
  </si>
  <si>
    <t xml:space="preserve"> スクールソーシャルワーカー謝礼   1,250</t>
  </si>
  <si>
    <t xml:space="preserve"> 家庭訪問支援員謝礼                 480</t>
  </si>
  <si>
    <t xml:space="preserve"> 費用弁償                           587</t>
  </si>
  <si>
    <t xml:space="preserve"> 特別旅費                           207</t>
  </si>
  <si>
    <t xml:space="preserve"> 会計年度任用職員費用弁償           240</t>
  </si>
  <si>
    <t xml:space="preserve"> 教育長交際費</t>
  </si>
  <si>
    <t xml:space="preserve"> 消耗品費                           644</t>
  </si>
  <si>
    <t xml:space="preserve"> 食糧費                               9</t>
  </si>
  <si>
    <t xml:space="preserve"> 印刷製本費                         126</t>
  </si>
  <si>
    <t xml:space="preserve"> スクールバス運行委託料         154,270</t>
  </si>
  <si>
    <t xml:space="preserve"> 結核検査委託料                      46</t>
  </si>
  <si>
    <t xml:space="preserve"> ストレスチェック制度面接指導医委託料</t>
  </si>
  <si>
    <t xml:space="preserve"> バス運転代行委託料               1,365</t>
  </si>
  <si>
    <t xml:space="preserve"> 教職員ストレスチェック業務委託料    37</t>
  </si>
  <si>
    <t xml:space="preserve"> ＩＣＴ教育サポート委託料         4,000</t>
  </si>
  <si>
    <t xml:space="preserve"> 自動車借上料                    11,500</t>
  </si>
  <si>
    <t xml:space="preserve"> ＣＡＴＶ利用料                     527</t>
  </si>
  <si>
    <t>- 95 -</t>
    <phoneticPr fontId="8"/>
  </si>
  <si>
    <t>- 96 -</t>
    <phoneticPr fontId="8"/>
  </si>
  <si>
    <t>(款) 10 教育費</t>
  </si>
  <si>
    <t>(項) 1 教育総務費</t>
  </si>
  <si>
    <t xml:space="preserve"> 福井県小中学校保護者連絡システム利用料</t>
  </si>
  <si>
    <t xml:space="preserve">                                    964</t>
  </si>
  <si>
    <t xml:space="preserve"> 福井県校務支援システム利用料     4,224</t>
  </si>
  <si>
    <t xml:space="preserve"> 教育ネットワークセキュリティ強靭化シス</t>
  </si>
  <si>
    <t xml:space="preserve"> テム利用料                       5,412</t>
  </si>
  <si>
    <t xml:space="preserve"> 丹生郡学校教育研究協議会負担金     811</t>
  </si>
  <si>
    <t xml:space="preserve"> 福井県中体連負担金                 431</t>
  </si>
  <si>
    <t xml:space="preserve"> 福井県特別支援学級設置学校長会負担金</t>
  </si>
  <si>
    <t xml:space="preserve">                                     25</t>
  </si>
  <si>
    <t xml:space="preserve"> 福井県へき地複式教育振興会負担金    24</t>
  </si>
  <si>
    <t xml:space="preserve"> 福井県へき地複式教育研究連盟負担金   3</t>
  </si>
  <si>
    <t xml:space="preserve"> 福井県社会保険協会負担金             6</t>
  </si>
  <si>
    <t xml:space="preserve"> 鯖丹地区特別支援教育行事負担金      90</t>
  </si>
  <si>
    <t xml:space="preserve"> 全国適応指導教室連絡協議会負担金     5</t>
  </si>
  <si>
    <t xml:space="preserve"> 丹生高校育成事業負担金           7,732</t>
  </si>
  <si>
    <t xml:space="preserve"> ＰＴＡ団体総合保険加入補助金        68</t>
  </si>
  <si>
    <t xml:space="preserve"> 全国大会等出場補助金               250</t>
  </si>
  <si>
    <t xml:space="preserve"> 日本スポーツ振興センター共済掛金</t>
  </si>
  <si>
    <t xml:space="preserve">                                  1,309</t>
  </si>
  <si>
    <t xml:space="preserve"> 授業目的公衆送信補償金</t>
  </si>
  <si>
    <t>(項) 2 小学校費</t>
  </si>
  <si>
    <t>学校管理費</t>
  </si>
  <si>
    <t xml:space="preserve"> 一般職期末手当等                 3,932</t>
  </si>
  <si>
    <t xml:space="preserve"> 退職手当負担金                   1,577</t>
  </si>
  <si>
    <t xml:space="preserve"> 会計年度任用職員期末手当等       2,569</t>
  </si>
  <si>
    <t xml:space="preserve"> 市町村職員共済組合負担金         3,123</t>
  </si>
  <si>
    <t xml:space="preserve"> 会計年度任用職員共済組合負担金     623</t>
  </si>
  <si>
    <t xml:space="preserve"> 学校再編準備委員会委員謝礼         216</t>
  </si>
  <si>
    <t xml:space="preserve"> 学校跡地検討委員会委員謝礼         648</t>
  </si>
  <si>
    <t xml:space="preserve"> 消耗品費                         4,637</t>
  </si>
  <si>
    <t xml:space="preserve"> 燃料費                           7,153</t>
  </si>
  <si>
    <t xml:space="preserve"> 食糧費                             167</t>
  </si>
  <si>
    <t xml:space="preserve"> 印刷製本費                         762</t>
  </si>
  <si>
    <t xml:space="preserve"> 光熱水費                        29,628</t>
  </si>
  <si>
    <t xml:space="preserve"> 修繕料                           7,504</t>
  </si>
  <si>
    <t xml:space="preserve"> 医薬材料費                         382</t>
  </si>
  <si>
    <t xml:space="preserve"> 通信運搬費                       2,634</t>
  </si>
  <si>
    <t xml:space="preserve"> 手数料                           1,154</t>
  </si>
  <si>
    <t xml:space="preserve"> 火災保険料                       2,707</t>
  </si>
  <si>
    <t xml:space="preserve"> 損害保険料                          17</t>
  </si>
  <si>
    <t xml:space="preserve"> 施設清掃委託料                   2,291</t>
  </si>
  <si>
    <t xml:space="preserve"> 貯水槽清掃委託料                   257</t>
  </si>
  <si>
    <t xml:space="preserve"> 浄化槽点検清掃委託料               190</t>
  </si>
  <si>
    <t xml:space="preserve"> リフト点検委託料                   218</t>
  </si>
  <si>
    <t>- 97 -</t>
    <phoneticPr fontId="8"/>
  </si>
  <si>
    <t>- 98 -</t>
    <phoneticPr fontId="8"/>
  </si>
  <si>
    <t xml:space="preserve"> 健康診断検査料                   2,337</t>
  </si>
  <si>
    <t xml:space="preserve"> 情報教育関連機器保守委託料       3,704</t>
  </si>
  <si>
    <t xml:space="preserve"> 特殊建築物調査委託料             2,276</t>
  </si>
  <si>
    <t xml:space="preserve"> 電気保安委託料                   2,058</t>
  </si>
  <si>
    <t xml:space="preserve"> 消防設備点検委託料               1,461</t>
  </si>
  <si>
    <t xml:space="preserve"> 空調設備点検委託料               1,475</t>
  </si>
  <si>
    <t xml:space="preserve"> 警備保障委託料                   2,676</t>
  </si>
  <si>
    <t xml:space="preserve"> プール点検委託料                   210</t>
  </si>
  <si>
    <t xml:space="preserve"> ごみ収集委託料                     779</t>
  </si>
  <si>
    <t xml:space="preserve"> 汚水用揚水ポンプ点検委託料         137</t>
  </si>
  <si>
    <t xml:space="preserve"> 除草・剪定委託料                 3,358</t>
  </si>
  <si>
    <t xml:space="preserve"> エレベーター保守委託料           1,450</t>
  </si>
  <si>
    <t xml:space="preserve"> 地下タンク点検委託料               662</t>
  </si>
  <si>
    <t xml:space="preserve"> ネットワーク設備等変更作業委託料   605</t>
  </si>
  <si>
    <t xml:space="preserve"> 学校教育情報ネットワークアセスメント委</t>
  </si>
  <si>
    <t xml:space="preserve"> 託料                               990</t>
  </si>
  <si>
    <t xml:space="preserve"> コンテナシャッター点検委託料        40</t>
  </si>
  <si>
    <t xml:space="preserve"> 小学校用地借上料                10,931</t>
  </si>
  <si>
    <t xml:space="preserve"> テレビ受信料                       145</t>
  </si>
  <si>
    <t xml:space="preserve"> 情報教育関連機器リース料        25,034</t>
  </si>
  <si>
    <t xml:space="preserve"> ＣＡＴＶ利用料                   1,220</t>
  </si>
  <si>
    <t xml:space="preserve"> 電話機リース料                     799</t>
  </si>
  <si>
    <t xml:space="preserve"> 複写機リース料                   3,248</t>
  </si>
  <si>
    <t xml:space="preserve"> ガス警報機リース料                  10</t>
  </si>
  <si>
    <t xml:space="preserve"> 自動車借上料                       500</t>
  </si>
  <si>
    <t xml:space="preserve"> 学校再編改修工事</t>
  </si>
  <si>
    <t xml:space="preserve"> 砂場用砂等</t>
  </si>
  <si>
    <t xml:space="preserve"> 小学校管理用備品                 1,984</t>
  </si>
  <si>
    <t xml:space="preserve"> 情報教育関連備品                72,600</t>
  </si>
  <si>
    <t xml:space="preserve"> 閉校記念事業補助金</t>
  </si>
  <si>
    <t>教育振興費</t>
  </si>
  <si>
    <t xml:space="preserve"> 会計年度任用職員共済組合負担金   7,658</t>
  </si>
  <si>
    <t xml:space="preserve"> 会計年度任用職員社会保険料      12,760</t>
  </si>
  <si>
    <t xml:space="preserve"> 卒業記念品                         251</t>
  </si>
  <si>
    <t xml:space="preserve"> 総合的な学習等指導講師謝礼       1,453</t>
  </si>
  <si>
    <t xml:space="preserve"> ＣＭ作成講習会等講師謝礼            29</t>
  </si>
  <si>
    <t xml:space="preserve"> 消耗品費                         3,767</t>
  </si>
  <si>
    <t xml:space="preserve"> 食糧費                              77</t>
  </si>
  <si>
    <t xml:space="preserve"> 通信運搬費                           1</t>
  </si>
  <si>
    <t xml:space="preserve"> 手数料                             221</t>
  </si>
  <si>
    <t xml:space="preserve"> 損害保険料                          15</t>
  </si>
  <si>
    <t xml:space="preserve"> 傷害保険料                          76</t>
  </si>
  <si>
    <t xml:space="preserve"> 英語指導助手派遣委託料           6,990</t>
  </si>
  <si>
    <t xml:space="preserve"> 保健体育教育指導講師派遣委託料   1,124</t>
  </si>
  <si>
    <t xml:space="preserve"> 教育支援サービス利用料             159</t>
  </si>
  <si>
    <t xml:space="preserve"> スキーリフト使用料                  79</t>
  </si>
  <si>
    <t xml:space="preserve"> 自動車借上料                       902</t>
  </si>
  <si>
    <t xml:space="preserve"> 小学校用図書                     1,353</t>
  </si>
  <si>
    <t xml:space="preserve"> 小学校教材用備品                 2,266</t>
  </si>
  <si>
    <t xml:space="preserve"> 体育大会補助金                     765</t>
  </si>
  <si>
    <t xml:space="preserve"> 修学旅行補助金                     240</t>
  </si>
  <si>
    <t xml:space="preserve"> 会計年度任用職員研修旅費等負担金   110</t>
  </si>
  <si>
    <t xml:space="preserve"> 要保護等就学援助費               3,061</t>
  </si>
  <si>
    <t xml:space="preserve"> 特別支援教育就学奨励費             315</t>
  </si>
  <si>
    <t>- 99 -</t>
    <phoneticPr fontId="8"/>
  </si>
  <si>
    <t>- 100 -</t>
    <phoneticPr fontId="8"/>
  </si>
  <si>
    <t>(項) 3 中学校費</t>
    <phoneticPr fontId="8"/>
  </si>
  <si>
    <t xml:space="preserve"> 一般職期末手当等                 1,379</t>
  </si>
  <si>
    <t xml:space="preserve"> 退職手当負担金                     568</t>
  </si>
  <si>
    <t xml:space="preserve"> 会計年度任用職員期末手当等       2,770</t>
  </si>
  <si>
    <t xml:space="preserve"> 市町村職員共済組合負担金         1,090</t>
  </si>
  <si>
    <t xml:space="preserve"> 会計年度任用職員共済組合負担金     651</t>
  </si>
  <si>
    <t xml:space="preserve"> 会計年度任用職員社会保険料       1,103</t>
  </si>
  <si>
    <t xml:space="preserve"> 消耗品費                         3,426</t>
  </si>
  <si>
    <t xml:space="preserve"> 燃料費                           3,947</t>
  </si>
  <si>
    <t xml:space="preserve"> 印刷製本費                         355</t>
  </si>
  <si>
    <t xml:space="preserve"> 光熱水費                        26,381</t>
  </si>
  <si>
    <t xml:space="preserve"> 修繕料                           5,021</t>
  </si>
  <si>
    <t xml:space="preserve"> 医薬材料費                         280</t>
  </si>
  <si>
    <t xml:space="preserve"> 通信運搬費                       1,394</t>
  </si>
  <si>
    <t xml:space="preserve"> 手数料                             455</t>
  </si>
  <si>
    <t xml:space="preserve"> 火災保険料                       1,592</t>
  </si>
  <si>
    <t xml:space="preserve"> 損害保険料                          29</t>
  </si>
  <si>
    <t xml:space="preserve"> 施設清掃委託料                     744</t>
  </si>
  <si>
    <t xml:space="preserve"> 健康診断検査料                   1,941</t>
  </si>
  <si>
    <t xml:space="preserve"> リフト点検委託料                    76</t>
  </si>
  <si>
    <t xml:space="preserve"> 空調設備点検委託料                 867</t>
  </si>
  <si>
    <t xml:space="preserve"> 電気保安委託料                   1,453</t>
  </si>
  <si>
    <t xml:space="preserve"> 消防設備点検委託料               1,418</t>
  </si>
  <si>
    <t xml:space="preserve"> 警備保障委託料                   1,480</t>
  </si>
  <si>
    <t xml:space="preserve"> 貯水槽清掃委託料                   258</t>
  </si>
  <si>
    <t xml:space="preserve"> 特殊建築物調査委託料             2,327</t>
  </si>
  <si>
    <t xml:space="preserve"> 情報教育関連機器保守委託料       2,434</t>
  </si>
  <si>
    <t xml:space="preserve"> ごみ収集委託料                     186</t>
  </si>
  <si>
    <t xml:space="preserve"> 除草・剪定委託料                 1,301</t>
  </si>
  <si>
    <t xml:space="preserve"> 害虫駆除委託料                      22</t>
  </si>
  <si>
    <t xml:space="preserve"> 地下タンク点検委託料               112</t>
  </si>
  <si>
    <t xml:space="preserve"> エレベーター保守委託料           1,287</t>
  </si>
  <si>
    <t xml:space="preserve"> 中学校用地借上料                 8,827</t>
  </si>
  <si>
    <t xml:space="preserve"> テレビ受信料                       101</t>
  </si>
  <si>
    <t xml:space="preserve"> 情報教育関連機器リース料        14,296</t>
  </si>
  <si>
    <t xml:space="preserve"> ＣＡＴＶ利用料                     880</t>
  </si>
  <si>
    <t xml:space="preserve"> 電話機リース料                      99</t>
  </si>
  <si>
    <t xml:space="preserve"> 複写機リース料                   2,246</t>
  </si>
  <si>
    <t xml:space="preserve"> 中学校改修工事</t>
  </si>
  <si>
    <t xml:space="preserve"> 中学校管理用備品                 1,532</t>
  </si>
  <si>
    <t xml:space="preserve"> 情報教育関連備品                41,745</t>
  </si>
  <si>
    <t xml:space="preserve"> 会計年度任用職員共済組合負担金   2,092</t>
  </si>
  <si>
    <t xml:space="preserve"> 会計年度任用職員社会保険料       3,652</t>
  </si>
  <si>
    <t>- 101 -</t>
    <phoneticPr fontId="8"/>
  </si>
  <si>
    <t>- 102 -</t>
    <phoneticPr fontId="8"/>
  </si>
  <si>
    <t>(項) 3 中学校費</t>
  </si>
  <si>
    <t xml:space="preserve"> 総合的な学習等指導講師謝礼         682</t>
  </si>
  <si>
    <t xml:space="preserve"> スクールカウンセラー謝礼         3,700</t>
  </si>
  <si>
    <t xml:space="preserve"> 卒業記念品                         273</t>
  </si>
  <si>
    <t xml:space="preserve"> ＣＭ作成講習会講師謝礼              18</t>
  </si>
  <si>
    <t xml:space="preserve"> 部活動地域移行検討委員会委員謝礼    96</t>
  </si>
  <si>
    <t xml:space="preserve"> 部活動指導員講師謝礼                15</t>
  </si>
  <si>
    <t xml:space="preserve"> 地域クラブ活動指導者謝礼           231</t>
  </si>
  <si>
    <t xml:space="preserve"> 費用弁償                           242</t>
  </si>
  <si>
    <t xml:space="preserve"> 会計年度任用職員費用弁償         1,661</t>
  </si>
  <si>
    <t xml:space="preserve"> 消耗品費                         2,021</t>
  </si>
  <si>
    <t xml:space="preserve"> 食糧費                              16</t>
  </si>
  <si>
    <t xml:space="preserve"> 通信運搬費                         697</t>
  </si>
  <si>
    <t xml:space="preserve"> 手数料                             114</t>
  </si>
  <si>
    <t xml:space="preserve"> 損害保険料                          42</t>
  </si>
  <si>
    <t xml:space="preserve"> 傷害保険料                          56</t>
  </si>
  <si>
    <t xml:space="preserve"> 教育支援サービス利用料             860</t>
  </si>
  <si>
    <t xml:space="preserve"> 自動車借上料                       272</t>
  </si>
  <si>
    <t xml:space="preserve"> 施設入場料                          20</t>
  </si>
  <si>
    <t xml:space="preserve"> 中学校教材レンタル料               444</t>
  </si>
  <si>
    <t xml:space="preserve"> 中高一貫教育学力向上教材利用料     757</t>
  </si>
  <si>
    <t xml:space="preserve"> 中学校用図書                     1,550</t>
  </si>
  <si>
    <t xml:space="preserve"> 中学校教材用備品                 1,296</t>
  </si>
  <si>
    <t xml:space="preserve"> 体育大会補助金                     349</t>
  </si>
  <si>
    <t xml:space="preserve"> 部活動補助金                       430</t>
  </si>
  <si>
    <t xml:space="preserve"> 修学旅行補助金                     380</t>
  </si>
  <si>
    <t xml:space="preserve"> 会計年度任用職員研修旅費等負担金    20</t>
  </si>
  <si>
    <t xml:space="preserve"> 要保護等就学援助費               5,012</t>
  </si>
  <si>
    <t xml:space="preserve"> 特別支援教育就学奨励費             599</t>
  </si>
  <si>
    <t>(項) 4 社会教育費</t>
    <phoneticPr fontId="8"/>
  </si>
  <si>
    <t>社会教育総</t>
  </si>
  <si>
    <t xml:space="preserve"> 社会教育委員報酬</t>
  </si>
  <si>
    <t xml:space="preserve"> 一般職期末手当等                13,102</t>
  </si>
  <si>
    <t xml:space="preserve"> 退職手当負担金                   4,151</t>
  </si>
  <si>
    <t xml:space="preserve"> 各種コンクール審査員謝礼         1,394</t>
  </si>
  <si>
    <t xml:space="preserve"> 記念品                             264</t>
  </si>
  <si>
    <t xml:space="preserve"> 各種コンクール賞品・賞金           816</t>
  </si>
  <si>
    <t xml:space="preserve"> スポーツ交流大会等賞品               5</t>
  </si>
  <si>
    <t xml:space="preserve"> 学習アドバイザー謝礼               261</t>
  </si>
  <si>
    <t xml:space="preserve"> 手話通訳者等謝礼                    12</t>
  </si>
  <si>
    <t xml:space="preserve"> 文化芸術大会激励金                 110</t>
  </si>
  <si>
    <t xml:space="preserve"> 費用弁償                         1,079</t>
  </si>
  <si>
    <t xml:space="preserve"> 特別旅費                           125</t>
  </si>
  <si>
    <t xml:space="preserve"> 消耗品費                         1,394</t>
  </si>
  <si>
    <t xml:space="preserve"> 食糧費                             207</t>
  </si>
  <si>
    <t xml:space="preserve"> 印刷製本費                       1,135</t>
  </si>
  <si>
    <t xml:space="preserve"> 通信運搬費                         355</t>
  </si>
  <si>
    <t xml:space="preserve"> 広告料                             880</t>
  </si>
  <si>
    <t xml:space="preserve"> 筆耕翻訳料                          30</t>
  </si>
  <si>
    <t xml:space="preserve"> 舞台音響照明委託料</t>
  </si>
  <si>
    <t>- 103 -</t>
    <phoneticPr fontId="8"/>
  </si>
  <si>
    <t>- 104 -</t>
    <phoneticPr fontId="8"/>
  </si>
  <si>
    <t>(項) 4 社会教育費</t>
  </si>
  <si>
    <t xml:space="preserve"> 施設使用料                          10</t>
  </si>
  <si>
    <t xml:space="preserve"> 自動車借上料                       195</t>
  </si>
  <si>
    <t xml:space="preserve"> 福井県社会教育委員連絡協議会負担金  28</t>
  </si>
  <si>
    <t xml:space="preserve"> 福井県公民館連合会負担金           130</t>
  </si>
  <si>
    <t xml:space="preserve"> 青少年育成福井県民会議負担金         3</t>
  </si>
  <si>
    <t xml:space="preserve"> 丹南青少年愛護センター研修負担金     3</t>
  </si>
  <si>
    <t xml:space="preserve"> 子ども安心県民作戦補助金           250</t>
  </si>
  <si>
    <t xml:space="preserve"> 町連合婦人会補助金               1,280</t>
  </si>
  <si>
    <t xml:space="preserve"> 町壮年団連絡協議会補助金           536</t>
  </si>
  <si>
    <t xml:space="preserve"> 町子ども会育成連絡協議会補助金     800</t>
  </si>
  <si>
    <t xml:space="preserve"> ボーイスカウト補助金                24</t>
  </si>
  <si>
    <t xml:space="preserve"> 町文化協議会補助金               2,160</t>
  </si>
  <si>
    <t xml:space="preserve"> 町音楽祭実行委員会補助金         1,000</t>
  </si>
  <si>
    <t xml:space="preserve"> 集会施設等建設補助金               806</t>
  </si>
  <si>
    <t xml:space="preserve"> マリンバコンサート実行委員会補助金</t>
  </si>
  <si>
    <t xml:space="preserve"> 越前・西尾友好の会補助金           400</t>
  </si>
  <si>
    <t xml:space="preserve"> 社会教育委員研修参加費              12</t>
  </si>
  <si>
    <t xml:space="preserve"> 全国社会教育研究大会参加費          15</t>
  </si>
  <si>
    <t xml:space="preserve"> 東海北陸社会教育研究大会参加費       9</t>
  </si>
  <si>
    <t xml:space="preserve"> 福井県公民館大会参加費               7</t>
  </si>
  <si>
    <t xml:space="preserve"> 福井県公民館セミナー参加費           4</t>
  </si>
  <si>
    <t>生涯学習セ</t>
  </si>
  <si>
    <t>ンター費</t>
  </si>
  <si>
    <t xml:space="preserve"> 会計年度任用職員共済組合負担金     454</t>
  </si>
  <si>
    <t xml:space="preserve"> 会計年度任用職員社会保険料         791</t>
  </si>
  <si>
    <t xml:space="preserve"> 各種講座講師謝礼</t>
  </si>
  <si>
    <t xml:space="preserve"> 消耗品費                         1,118</t>
  </si>
  <si>
    <t xml:space="preserve"> 燃料費                             515</t>
  </si>
  <si>
    <t xml:space="preserve"> 印刷製本費                         228</t>
  </si>
  <si>
    <t xml:space="preserve"> 光熱水費                        14,963</t>
  </si>
  <si>
    <t xml:space="preserve"> 修繕料                           9,515</t>
  </si>
  <si>
    <t xml:space="preserve"> 通信運搬費                         337</t>
  </si>
  <si>
    <t xml:space="preserve"> 手数料                             686</t>
  </si>
  <si>
    <t xml:space="preserve"> 火災保険料                         433</t>
  </si>
  <si>
    <t xml:space="preserve"> 損害保険料                         225</t>
  </si>
  <si>
    <t xml:space="preserve"> 電気保安委託料                     381</t>
  </si>
  <si>
    <t xml:space="preserve"> 除草・剪定委託料                   375</t>
  </si>
  <si>
    <t xml:space="preserve"> エレベーター保守委託料             608</t>
  </si>
  <si>
    <t xml:space="preserve"> 空調設備点検委託料               4,570</t>
  </si>
  <si>
    <t xml:space="preserve"> 消防設備点検委託料                 484</t>
  </si>
  <si>
    <t xml:space="preserve"> 特殊建築物定期調査等委託料       1,290</t>
  </si>
  <si>
    <t xml:space="preserve"> 生涯学習センター管理委託料       6,052</t>
  </si>
  <si>
    <t xml:space="preserve"> 施設清掃委託料                   4,747</t>
  </si>
  <si>
    <t xml:space="preserve"> 警備保障委託料                     191</t>
  </si>
  <si>
    <t xml:space="preserve"> 防火対象物定期点検委託料           104</t>
  </si>
  <si>
    <t xml:space="preserve"> 貯水槽清掃委託料                   102</t>
  </si>
  <si>
    <t xml:space="preserve"> 舞台音響照明設備保守委託料       1,669</t>
  </si>
  <si>
    <t xml:space="preserve"> 舞台吊物設備保守委託料             429</t>
  </si>
  <si>
    <t xml:space="preserve"> 電動式移動観覧席保守委託料         372</t>
  </si>
  <si>
    <t xml:space="preserve"> 生涯学習センター用地借上料           8</t>
  </si>
  <si>
    <t xml:space="preserve"> テレビ受信料                       112</t>
  </si>
  <si>
    <t xml:space="preserve"> ＣＡＴＶ利用料                     204</t>
  </si>
  <si>
    <t xml:space="preserve"> 複写機リース料                     404</t>
  </si>
  <si>
    <t>- 105 -</t>
    <phoneticPr fontId="8"/>
  </si>
  <si>
    <t>- 106 -</t>
    <phoneticPr fontId="8"/>
  </si>
  <si>
    <t xml:space="preserve"> 清掃用具リース料                   181</t>
  </si>
  <si>
    <t xml:space="preserve"> 寝具使用料                         767</t>
  </si>
  <si>
    <t xml:space="preserve"> カラオケ使用料                      86</t>
  </si>
  <si>
    <t xml:space="preserve"> 生涯学習センター管理用備品</t>
  </si>
  <si>
    <t xml:space="preserve"> 全国公立文化施設会負担金            28</t>
  </si>
  <si>
    <t xml:space="preserve"> 地区文化祭補助金                 1,280</t>
  </si>
  <si>
    <t xml:space="preserve"> 子どもふるさと交流学習事業補助金   424</t>
  </si>
  <si>
    <t>国際交流費</t>
  </si>
  <si>
    <t xml:space="preserve"> 通訳翻訳者謝礼                     150</t>
  </si>
  <si>
    <t xml:space="preserve"> 交流活動講師謝礼                   179</t>
  </si>
  <si>
    <t xml:space="preserve"> 費用弁償                           567</t>
  </si>
  <si>
    <t xml:space="preserve"> 特別旅費                         2,828</t>
  </si>
  <si>
    <t xml:space="preserve"> 消耗品費                           296</t>
  </si>
  <si>
    <t xml:space="preserve"> 食糧費                           1,570</t>
  </si>
  <si>
    <t xml:space="preserve"> 通信運搬費                          19</t>
  </si>
  <si>
    <t xml:space="preserve"> 手数料                             109</t>
  </si>
  <si>
    <t xml:space="preserve"> 傷害保険料                          77</t>
  </si>
  <si>
    <t xml:space="preserve"> 施設入場料                         236</t>
  </si>
  <si>
    <t xml:space="preserve"> 施設使用料                          61</t>
  </si>
  <si>
    <t xml:space="preserve"> 越前町国際交流事業補助金</t>
  </si>
  <si>
    <t>図書館費</t>
  </si>
  <si>
    <t xml:space="preserve"> 会計年度任用職員報酬             9,407</t>
  </si>
  <si>
    <t xml:space="preserve"> 図書館協議会委員報酬               198</t>
  </si>
  <si>
    <t xml:space="preserve"> 一般職期末手当等                10,334</t>
  </si>
  <si>
    <t xml:space="preserve"> 退職手当負担金                   3,483</t>
  </si>
  <si>
    <t xml:space="preserve"> 会計年度任用職員期末手当等       3,607</t>
  </si>
  <si>
    <t xml:space="preserve"> 市町村職員共済組合負担金         6,653</t>
  </si>
  <si>
    <t xml:space="preserve"> 会計年度任用職員共済組合負担金     848</t>
  </si>
  <si>
    <t xml:space="preserve"> 会計年度任用職員社会保険料       1,477</t>
  </si>
  <si>
    <t xml:space="preserve"> 各種講座講師謝礼                   100</t>
  </si>
  <si>
    <t xml:space="preserve"> 各種コンクール賞品                  29</t>
  </si>
  <si>
    <t xml:space="preserve"> 消耗品費                         2,132</t>
  </si>
  <si>
    <t xml:space="preserve"> 燃料費                              46</t>
  </si>
  <si>
    <t xml:space="preserve"> 印刷製本費                          49</t>
  </si>
  <si>
    <t xml:space="preserve"> 光熱水費                         4,420</t>
  </si>
  <si>
    <t xml:space="preserve"> 修繕料                           1,744</t>
  </si>
  <si>
    <t xml:space="preserve"> 通信運搬費                         186</t>
  </si>
  <si>
    <t xml:space="preserve"> 火災保険料                         138</t>
  </si>
  <si>
    <t xml:space="preserve"> 損害保険料                           7</t>
  </si>
  <si>
    <t xml:space="preserve"> 警備保障委託料                     129</t>
  </si>
  <si>
    <t xml:space="preserve"> 電気保安委託料                     185</t>
  </si>
  <si>
    <t xml:space="preserve"> 消防設備点検委託料                  77</t>
  </si>
  <si>
    <t xml:space="preserve"> エレベーター保守委託料             423</t>
  </si>
  <si>
    <t xml:space="preserve"> 施設清掃委託料                     907</t>
  </si>
  <si>
    <t xml:space="preserve"> 除草・剪定委託料                    85</t>
  </si>
  <si>
    <t xml:space="preserve"> 図書館システム保守委託料         3,730</t>
  </si>
  <si>
    <t xml:space="preserve"> 図書館システム改修委託料           858</t>
  </si>
  <si>
    <t xml:space="preserve"> テレビ受信料                        20</t>
  </si>
  <si>
    <t xml:space="preserve"> ＣＡＴＶ利用料                      69</t>
  </si>
  <si>
    <t xml:space="preserve"> 清掃用具リース料                    50</t>
  </si>
  <si>
    <t xml:space="preserve"> 図書館システムリース料             188</t>
  </si>
  <si>
    <t xml:space="preserve"> 図書館用地借上料                 1,422</t>
  </si>
  <si>
    <t xml:space="preserve"> 複写機リース料                     367</t>
  </si>
  <si>
    <t>- 107 -</t>
    <phoneticPr fontId="8"/>
  </si>
  <si>
    <t>- 108 -</t>
    <phoneticPr fontId="8"/>
  </si>
  <si>
    <t xml:space="preserve"> 図書マーク使用料                   344</t>
  </si>
  <si>
    <t xml:space="preserve"> 図書館管理用備品                    71</t>
  </si>
  <si>
    <t xml:space="preserve"> 図書                             7,527</t>
  </si>
  <si>
    <t xml:space="preserve"> 福井県図書館協会負担金               2</t>
  </si>
  <si>
    <t xml:space="preserve"> 福井県読書会連絡協議会負担金         2</t>
  </si>
  <si>
    <t xml:space="preserve"> 日本図書館協会負担金                23</t>
  </si>
  <si>
    <t>資料館費</t>
  </si>
  <si>
    <t xml:space="preserve"> 一般職期末手当等                 6,274</t>
  </si>
  <si>
    <t xml:space="preserve"> 退職手当負担金                   1,826</t>
  </si>
  <si>
    <t xml:space="preserve"> 会計年度任用職員期末手当等       1,894</t>
  </si>
  <si>
    <t xml:space="preserve"> 市町村職員共済組合負担金         3,516</t>
  </si>
  <si>
    <t xml:space="preserve"> 会計年度任用職員共済組合負担金     413</t>
  </si>
  <si>
    <t xml:space="preserve"> 会計年度任用職員社会保険料         774</t>
  </si>
  <si>
    <t xml:space="preserve"> 歴史資料館等運営協議会委員謝礼</t>
  </si>
  <si>
    <t xml:space="preserve"> 特別旅費                           324</t>
  </si>
  <si>
    <t xml:space="preserve"> 会計年度任用職員費用弁償           101</t>
  </si>
  <si>
    <t xml:space="preserve"> 消耗品費                           667</t>
  </si>
  <si>
    <t xml:space="preserve"> 燃料費                           2,044</t>
  </si>
  <si>
    <t xml:space="preserve"> 印刷製本費                         704</t>
  </si>
  <si>
    <t xml:space="preserve"> 光熱水費                         5,115</t>
  </si>
  <si>
    <t xml:space="preserve"> 修繕料                             320</t>
  </si>
  <si>
    <t xml:space="preserve"> 通信運搬費                         351</t>
  </si>
  <si>
    <t xml:space="preserve"> 手数料                              28</t>
  </si>
  <si>
    <t xml:space="preserve"> 火災保険料                         223</t>
  </si>
  <si>
    <t xml:space="preserve"> 損害保険料                         200</t>
  </si>
  <si>
    <t xml:space="preserve"> 電気保安委託料                     139</t>
  </si>
  <si>
    <t xml:space="preserve"> 空調設備点検委託料                 668</t>
  </si>
  <si>
    <t xml:space="preserve"> 除草・剪定委託料                   396</t>
  </si>
  <si>
    <t xml:space="preserve"> 警備保障委託料                     177</t>
  </si>
  <si>
    <t xml:space="preserve"> 施設清掃委託料                   1,729</t>
  </si>
  <si>
    <t xml:space="preserve"> 雪吊・雪囲設置委託料                70</t>
  </si>
  <si>
    <t xml:space="preserve"> 自動ドア保守委託料                  55</t>
  </si>
  <si>
    <t xml:space="preserve"> 消防設備点検委託料                 206</t>
  </si>
  <si>
    <t xml:space="preserve"> 文化歴史館改修工事設計監理委託料</t>
  </si>
  <si>
    <t xml:space="preserve"> 資料館用地借上料                 1,626</t>
  </si>
  <si>
    <t xml:space="preserve"> テレビ受信料                        22</t>
  </si>
  <si>
    <t xml:space="preserve"> 清掃用具リース料                    39</t>
  </si>
  <si>
    <t xml:space="preserve"> 施設入場料                          10</t>
  </si>
  <si>
    <t xml:space="preserve"> 駐車場使用料                        15</t>
  </si>
  <si>
    <t xml:space="preserve"> 複写機リース料                     256</t>
  </si>
  <si>
    <t xml:space="preserve"> 電話機リース料                      12</t>
  </si>
  <si>
    <t xml:space="preserve"> パソコンソフト使用料               132</t>
  </si>
  <si>
    <t xml:space="preserve"> 文化歴史館改修工事</t>
  </si>
  <si>
    <t xml:space="preserve"> 文化歴史館用備品</t>
  </si>
  <si>
    <t xml:space="preserve"> 福井県博物館協議会負担金</t>
  </si>
  <si>
    <t>文化財保護</t>
  </si>
  <si>
    <t xml:space="preserve"> 文化財保護委員報酬</t>
  </si>
  <si>
    <t xml:space="preserve"> 資料調査員謝礼                     390</t>
  </si>
  <si>
    <t xml:space="preserve"> 文化的景観保存活用委員会委員謝礼   162</t>
  </si>
  <si>
    <t xml:space="preserve"> 費用弁償                           467</t>
  </si>
  <si>
    <t xml:space="preserve"> 特別旅費                           296</t>
  </si>
  <si>
    <t xml:space="preserve"> 消耗品費                           382</t>
  </si>
  <si>
    <t>- 109 -</t>
    <phoneticPr fontId="8"/>
  </si>
  <si>
    <t>- 110 -</t>
    <phoneticPr fontId="8"/>
  </si>
  <si>
    <t xml:space="preserve"> 食糧費                              42</t>
  </si>
  <si>
    <t xml:space="preserve"> 文化財管理委託料                   177</t>
  </si>
  <si>
    <t xml:space="preserve"> 重要文化的景観整備計画策定委託料</t>
  </si>
  <si>
    <t xml:space="preserve">                                  4,114</t>
  </si>
  <si>
    <t xml:space="preserve"> 文化財用地借上料                    30</t>
  </si>
  <si>
    <t xml:space="preserve"> 施設入場料                          40</t>
  </si>
  <si>
    <t xml:space="preserve"> 駐車場使用料                        10</t>
  </si>
  <si>
    <t xml:space="preserve"> 施設使用料                          22</t>
  </si>
  <si>
    <t xml:space="preserve"> 全史協北信越地区協議会負担金         8</t>
  </si>
  <si>
    <t xml:space="preserve"> 歴史文化保存継承事業補助金         876</t>
  </si>
  <si>
    <t xml:space="preserve"> 文化的景観保存活用連携協議会負担金</t>
  </si>
  <si>
    <t xml:space="preserve">                                    215</t>
  </si>
  <si>
    <t xml:space="preserve"> 全国文化的景観地区連絡協議会負担金  15</t>
  </si>
  <si>
    <t xml:space="preserve"> ふくい城巡りプロジェクト実行委員会負担</t>
  </si>
  <si>
    <t xml:space="preserve"> 金                                   5</t>
  </si>
  <si>
    <t xml:space="preserve"> 指定文化財管理補助金               600</t>
  </si>
  <si>
    <t>(項) 5 保健体育費</t>
    <phoneticPr fontId="8"/>
  </si>
  <si>
    <t>保健体育総</t>
  </si>
  <si>
    <t xml:space="preserve"> スポーツ推進委員報酬</t>
  </si>
  <si>
    <t xml:space="preserve"> 一般職期末手当等                 6,249</t>
  </si>
  <si>
    <t xml:space="preserve"> 退職手当負担金                   1,694</t>
  </si>
  <si>
    <t xml:space="preserve"> スポーツ競技全国大会等出場激励金</t>
  </si>
  <si>
    <t xml:space="preserve"> 費用弁償                           341</t>
  </si>
  <si>
    <t xml:space="preserve"> 特別旅費                            56</t>
  </si>
  <si>
    <t xml:space="preserve"> 燃料費                               9</t>
  </si>
  <si>
    <t xml:space="preserve"> 地域スポーツクラブ活動体制整備委託料</t>
  </si>
  <si>
    <t xml:space="preserve"> スポーツ推進委員会備品</t>
  </si>
  <si>
    <t xml:space="preserve"> 福井県体育施設協会負担金             2</t>
  </si>
  <si>
    <t xml:space="preserve"> 町スポーツ協会補助金             3,900</t>
  </si>
  <si>
    <t xml:space="preserve"> 町ホッケー協会補助金             6,200</t>
  </si>
  <si>
    <t xml:space="preserve"> 福井県ホッケー協会補助金         1,000</t>
  </si>
  <si>
    <t xml:space="preserve"> 丹生高校部活動後援会補助金         204</t>
  </si>
  <si>
    <t xml:space="preserve"> ホッケー全国大会等補助金         1,950</t>
  </si>
  <si>
    <t xml:space="preserve"> えちぜんスポーツクラブ補助金     2,000</t>
  </si>
  <si>
    <t xml:space="preserve"> 町スポーツ少年団補助金           1,900</t>
  </si>
  <si>
    <t xml:space="preserve"> スポーツ大会補助金                 695</t>
  </si>
  <si>
    <t xml:space="preserve"> 福井県スポーツ推進委員会費          42</t>
  </si>
  <si>
    <t xml:space="preserve"> 北陸地区スポーツ推進委員研修会参加費</t>
  </si>
  <si>
    <t xml:space="preserve">                                    120</t>
  </si>
  <si>
    <t xml:space="preserve"> 全国スポーツ推進委員研修会参加費    24</t>
  </si>
  <si>
    <t>体育施設費</t>
  </si>
  <si>
    <t xml:space="preserve"> プール監視人謝礼</t>
  </si>
  <si>
    <t xml:space="preserve"> 消耗品費                           748</t>
  </si>
  <si>
    <t xml:space="preserve"> 燃料費                               3</t>
  </si>
  <si>
    <t xml:space="preserve"> 印刷製本費                          86</t>
  </si>
  <si>
    <t xml:space="preserve"> 光熱水費                         5,360</t>
  </si>
  <si>
    <t xml:space="preserve"> 修繕料                           1,540</t>
  </si>
  <si>
    <t>- 111 -</t>
    <phoneticPr fontId="8"/>
  </si>
  <si>
    <t>- 112 -</t>
    <phoneticPr fontId="8"/>
  </si>
  <si>
    <t>(項) 5 保健体育費</t>
  </si>
  <si>
    <t xml:space="preserve"> 火災保険料                         917</t>
  </si>
  <si>
    <t xml:space="preserve"> 傷害保険料                          10</t>
  </si>
  <si>
    <t xml:space="preserve"> グラウンド管理委託料             2,629</t>
  </si>
  <si>
    <t xml:space="preserve"> 消防設備点検委託料                 161</t>
  </si>
  <si>
    <t xml:space="preserve"> 施設清掃委託料                   1,428</t>
  </si>
  <si>
    <t xml:space="preserve"> 施設保守点検委託料                 229</t>
  </si>
  <si>
    <t xml:space="preserve"> 除草・剪定委託料                 1,120</t>
  </si>
  <si>
    <t xml:space="preserve"> 特殊建築物定期調査委託料            80</t>
  </si>
  <si>
    <t xml:space="preserve"> プール管理委託料                   300</t>
  </si>
  <si>
    <t xml:space="preserve"> 県立ホッケー場受付等業務委託料     120</t>
  </si>
  <si>
    <t xml:space="preserve"> 体育施設用地借上料</t>
  </si>
  <si>
    <t>海洋センタ</t>
  </si>
  <si>
    <t xml:space="preserve"> スポーツ教室等講師謝礼             255</t>
  </si>
  <si>
    <t xml:space="preserve"> Ｂ＆Ｇプールリニューアル式典記念品</t>
  </si>
  <si>
    <t xml:space="preserve"> 印刷製本費                          80</t>
  </si>
  <si>
    <t xml:space="preserve"> 修繕料                             420</t>
  </si>
  <si>
    <t xml:space="preserve"> 手数料                              11</t>
  </si>
  <si>
    <t xml:space="preserve"> 火災保険料                          64</t>
  </si>
  <si>
    <t xml:space="preserve"> Ｂ＆Ｇプールリニューアル式典運営委託料</t>
  </si>
  <si>
    <t xml:space="preserve">                                    561</t>
  </si>
  <si>
    <t xml:space="preserve"> スポーツ教室開催委託料              90</t>
  </si>
  <si>
    <t xml:space="preserve"> 北陸ブロックＢ＆Ｇ地域海洋センター連絡</t>
  </si>
  <si>
    <t xml:space="preserve"> 協議会負担金                        10</t>
  </si>
  <si>
    <t xml:space="preserve"> Ｂ＆Ｇセンター・インストラクター養成研</t>
  </si>
  <si>
    <t xml:space="preserve"> 修会負担金                         363</t>
  </si>
  <si>
    <t xml:space="preserve"> 協議会総会参加費                    12</t>
  </si>
  <si>
    <t xml:space="preserve"> Ｂ＆Ｇ指導員研修会参加費            20</t>
  </si>
  <si>
    <t>(項) 6 学校給食費</t>
    <phoneticPr fontId="8"/>
  </si>
  <si>
    <t>給食総務費</t>
  </si>
  <si>
    <t xml:space="preserve"> 会計年度任用職員報酬             2,256</t>
  </si>
  <si>
    <t xml:space="preserve"> 学校給食センター運営委員会委員報酬  77</t>
  </si>
  <si>
    <t xml:space="preserve"> 一般職期末手当等                 5,015</t>
  </si>
  <si>
    <t xml:space="preserve"> 退職手当負担金                   1,814</t>
  </si>
  <si>
    <t xml:space="preserve"> 会計年度任用職員期末手当等         814</t>
  </si>
  <si>
    <t xml:space="preserve"> 市町村職員共済組合負担金         3,247</t>
  </si>
  <si>
    <t xml:space="preserve"> 会計年度任用職員共済組合負担金     169</t>
  </si>
  <si>
    <t xml:space="preserve"> 会計年度任用職員社会保険料         338</t>
  </si>
  <si>
    <t xml:space="preserve"> 食物アレルギーマニュアル検討会アドバイ</t>
  </si>
  <si>
    <t xml:space="preserve"> ザー謝礼</t>
  </si>
  <si>
    <t xml:space="preserve"> 消耗品費                         4,599</t>
  </si>
  <si>
    <t xml:space="preserve"> 燃料費                          11,722</t>
  </si>
  <si>
    <t xml:space="preserve"> 光熱水費                        27,900</t>
  </si>
  <si>
    <t xml:space="preserve"> 修繕料                           3,018</t>
  </si>
  <si>
    <t xml:space="preserve"> 賄材料費                        92,541</t>
  </si>
  <si>
    <t xml:space="preserve"> 通信運搬費                         252</t>
  </si>
  <si>
    <t>- 113 -</t>
    <phoneticPr fontId="8"/>
  </si>
  <si>
    <t>- 114 -</t>
    <phoneticPr fontId="8"/>
  </si>
  <si>
    <t>(項) 6 学校給食費</t>
  </si>
  <si>
    <t xml:space="preserve"> 手数料                           1,196</t>
  </si>
  <si>
    <t xml:space="preserve"> 火災保険料                         284</t>
  </si>
  <si>
    <t xml:space="preserve"> 損害保険料                         164</t>
  </si>
  <si>
    <t xml:space="preserve"> 消防設備点検委託料                 468</t>
  </si>
  <si>
    <t xml:space="preserve"> 衛生管理委託料                     281</t>
  </si>
  <si>
    <t xml:space="preserve"> 施設清掃委託料                     456</t>
  </si>
  <si>
    <t xml:space="preserve"> エレベーター保守委託料             687</t>
  </si>
  <si>
    <t xml:space="preserve"> 給食調理等業務委託料            80,481</t>
  </si>
  <si>
    <t xml:space="preserve"> 排水処理施設保守点検委託料         984</t>
  </si>
  <si>
    <t xml:space="preserve"> 電気保安委託料                     575</t>
  </si>
  <si>
    <t xml:space="preserve"> 警備保障委託料                     423</t>
  </si>
  <si>
    <t xml:space="preserve"> ごみ収集委託料                     344</t>
  </si>
  <si>
    <t xml:space="preserve"> 給食栄養管理システム保守管理委託料  97</t>
  </si>
  <si>
    <t xml:space="preserve"> 設備機器保守点検委託料           2,030</t>
  </si>
  <si>
    <t xml:space="preserve"> 蒸気ボイラー保守点検委託料         537</t>
  </si>
  <si>
    <t xml:space="preserve"> 厨房機器保守点検委託料             998</t>
  </si>
  <si>
    <t xml:space="preserve"> 除草・剪定委託料                   290</t>
  </si>
  <si>
    <t xml:space="preserve"> ＣＡＴＶ利用料                      76</t>
  </si>
  <si>
    <t xml:space="preserve"> 複写機リース料                     207</t>
  </si>
  <si>
    <t xml:space="preserve"> 給食センター用地借上料             106</t>
  </si>
  <si>
    <t xml:space="preserve"> 学校給食センター連絡協議会負担金     4</t>
  </si>
  <si>
    <t xml:space="preserve"> 福井県学校栄養士研究会負担金        15</t>
  </si>
  <si>
    <t xml:space="preserve"> 学校給食費補助金                 1,296</t>
  </si>
  <si>
    <t>(款) 11 公債費</t>
  </si>
  <si>
    <t>(項) 1 公債費</t>
  </si>
  <si>
    <t>元金</t>
  </si>
  <si>
    <t xml:space="preserve"> 町債定時償還元金</t>
  </si>
  <si>
    <t>利子</t>
  </si>
  <si>
    <t xml:space="preserve"> 町債定時償還利子                46,095</t>
  </si>
  <si>
    <t xml:space="preserve"> 一時借入金利子                   2,959</t>
  </si>
  <si>
    <t>公債諸費</t>
  </si>
  <si>
    <t>(款) 12 諸支出金</t>
    <phoneticPr fontId="8"/>
  </si>
  <si>
    <t>(項) 1 基金費</t>
    <phoneticPr fontId="8"/>
  </si>
  <si>
    <t>財政調整基</t>
  </si>
  <si>
    <t xml:space="preserve"> 財政調整基金積立金</t>
  </si>
  <si>
    <t>金費</t>
  </si>
  <si>
    <t>減債基金費</t>
  </si>
  <si>
    <t xml:space="preserve"> 減債基金積立金</t>
  </si>
  <si>
    <t>土地開発基</t>
  </si>
  <si>
    <t xml:space="preserve"> 土地開発基金繰出金</t>
  </si>
  <si>
    <t>地域振興基</t>
  </si>
  <si>
    <t xml:space="preserve"> 地域振興基金積立金</t>
  </si>
  <si>
    <t>ふるさと再</t>
  </si>
  <si>
    <t xml:space="preserve"> ふるさと再生基金積立金</t>
  </si>
  <si>
    <t>生基金費</t>
  </si>
  <si>
    <t>- 115 -</t>
    <phoneticPr fontId="8"/>
  </si>
  <si>
    <t>- 116 -</t>
    <phoneticPr fontId="8"/>
  </si>
  <si>
    <t>(款) 13 予備費</t>
  </si>
  <si>
    <t>(項) 1 予備費</t>
  </si>
  <si>
    <t>予備費</t>
  </si>
  <si>
    <t>第２表　地方債</t>
    <rPh sb="2" eb="3">
      <t>ヒョウ</t>
    </rPh>
    <rPh sb="4" eb="5">
      <t>チ</t>
    </rPh>
    <rPh sb="5" eb="6">
      <t>カタ</t>
    </rPh>
    <rPh sb="6" eb="7">
      <t>サイ</t>
    </rPh>
    <phoneticPr fontId="12"/>
  </si>
  <si>
    <t>(単位 千円)</t>
    <phoneticPr fontId="12"/>
  </si>
  <si>
    <t>起債の目的</t>
    <rPh sb="0" eb="2">
      <t>キサイ</t>
    </rPh>
    <rPh sb="3" eb="5">
      <t>モクテキ</t>
    </rPh>
    <phoneticPr fontId="12"/>
  </si>
  <si>
    <t>限度額</t>
    <rPh sb="0" eb="2">
      <t>ゲンド</t>
    </rPh>
    <rPh sb="2" eb="3">
      <t>ガク</t>
    </rPh>
    <phoneticPr fontId="12"/>
  </si>
  <si>
    <t>起債の方法</t>
    <rPh sb="0" eb="2">
      <t>キサイ</t>
    </rPh>
    <rPh sb="3" eb="5">
      <t>ホウホウ</t>
    </rPh>
    <phoneticPr fontId="12"/>
  </si>
  <si>
    <t>利率</t>
    <rPh sb="0" eb="2">
      <t>リリツ</t>
    </rPh>
    <phoneticPr fontId="12"/>
  </si>
  <si>
    <t>償還の方法</t>
    <rPh sb="0" eb="2">
      <t>ショウカン</t>
    </rPh>
    <rPh sb="3" eb="5">
      <t>ホウホウ</t>
    </rPh>
    <phoneticPr fontId="12"/>
  </si>
  <si>
    <t>計</t>
    <rPh sb="0" eb="1">
      <t>ケイ</t>
    </rPh>
    <phoneticPr fontId="12"/>
  </si>
  <si>
    <t>高速インターネット基盤整備事業</t>
    <rPh sb="0" eb="1">
      <t>コウソク</t>
    </rPh>
    <rPh sb="8" eb="10">
      <t>キバン</t>
    </rPh>
    <rPh sb="10" eb="12">
      <t>セイビ</t>
    </rPh>
    <rPh sb="12" eb="14">
      <t>ジギョウ</t>
    </rPh>
    <phoneticPr fontId="12"/>
  </si>
  <si>
    <t>証書借入</t>
    <rPh sb="0" eb="2">
      <t>ショウショ</t>
    </rPh>
    <rPh sb="2" eb="4">
      <t>カリイ</t>
    </rPh>
    <phoneticPr fontId="12"/>
  </si>
  <si>
    <r>
      <t>　5.0％以内(ただし、利率見直し
方式で借り入れる資金について、
利率の見直しを行った後において
は、当該見直し後の利率)　　　</t>
    </r>
    <r>
      <rPr>
        <sz val="16"/>
        <color indexed="9"/>
        <rFont val="ＭＳ 明朝"/>
        <family val="1"/>
        <charset val="128"/>
      </rPr>
      <t>.</t>
    </r>
    <rPh sb="5" eb="7">
      <t>イナイ</t>
    </rPh>
    <rPh sb="12" eb="14">
      <t>リリツ</t>
    </rPh>
    <rPh sb="14" eb="16">
      <t>ミナオ</t>
    </rPh>
    <rPh sb="18" eb="20">
      <t>ホウシキ</t>
    </rPh>
    <rPh sb="21" eb="22">
      <t>カ</t>
    </rPh>
    <rPh sb="23" eb="24">
      <t>イ</t>
    </rPh>
    <rPh sb="26" eb="28">
      <t>シキン</t>
    </rPh>
    <rPh sb="34" eb="36">
      <t>リリツ</t>
    </rPh>
    <rPh sb="37" eb="38">
      <t>ミ</t>
    </rPh>
    <rPh sb="38" eb="39">
      <t>チョク</t>
    </rPh>
    <rPh sb="41" eb="42">
      <t>オコナ</t>
    </rPh>
    <rPh sb="44" eb="45">
      <t>アト</t>
    </rPh>
    <rPh sb="52" eb="54">
      <t>トウガイ</t>
    </rPh>
    <rPh sb="54" eb="56">
      <t>ミナオ</t>
    </rPh>
    <rPh sb="57" eb="58">
      <t>ゴ</t>
    </rPh>
    <rPh sb="59" eb="61">
      <t>リリツ</t>
    </rPh>
    <phoneticPr fontId="12"/>
  </si>
  <si>
    <r>
      <t>　政府資金については、その融資条件に
より、銀行その他の場合にはその債権者
と協定するものによる。ただし、町財政
の都合により据置期間及び償還期限を短
縮し、又は繰上償還若しくは低利に借換
えすることができる。　　　　　　　</t>
    </r>
    <r>
      <rPr>
        <sz val="16"/>
        <color indexed="9"/>
        <rFont val="ＭＳ 明朝"/>
        <family val="1"/>
        <charset val="128"/>
      </rPr>
      <t>．</t>
    </r>
    <r>
      <rPr>
        <sz val="16"/>
        <rFont val="ＭＳ 明朝"/>
        <family val="1"/>
        <charset val="128"/>
      </rPr>
      <t xml:space="preserve">
　なお、起債の全部又は一部を翌年度へ
繰り越して借り入れることができる。</t>
    </r>
    <r>
      <rPr>
        <sz val="16"/>
        <color indexed="9"/>
        <rFont val="ＭＳ 明朝"/>
        <family val="1"/>
        <charset val="128"/>
      </rPr>
      <t xml:space="preserve"> .</t>
    </r>
    <rPh sb="1" eb="3">
      <t>セイフ</t>
    </rPh>
    <rPh sb="3" eb="5">
      <t>シキン</t>
    </rPh>
    <rPh sb="13" eb="15">
      <t>ユウシ</t>
    </rPh>
    <rPh sb="15" eb="17">
      <t>ジョウケン</t>
    </rPh>
    <rPh sb="22" eb="24">
      <t>ギンコウ</t>
    </rPh>
    <rPh sb="26" eb="27">
      <t>タ</t>
    </rPh>
    <rPh sb="28" eb="30">
      <t>バアイ</t>
    </rPh>
    <rPh sb="34" eb="37">
      <t>サイケンシャ</t>
    </rPh>
    <rPh sb="39" eb="41">
      <t>キョウテイ</t>
    </rPh>
    <rPh sb="53" eb="54">
      <t>チョウ</t>
    </rPh>
    <rPh sb="54" eb="56">
      <t>ザイセイ</t>
    </rPh>
    <rPh sb="58" eb="60">
      <t>ツゴウ</t>
    </rPh>
    <rPh sb="63" eb="65">
      <t>スエオキ</t>
    </rPh>
    <rPh sb="65" eb="67">
      <t>キカン</t>
    </rPh>
    <rPh sb="67" eb="68">
      <t>オヨ</t>
    </rPh>
    <rPh sb="69" eb="71">
      <t>ショウカン</t>
    </rPh>
    <rPh sb="71" eb="73">
      <t>キゲン</t>
    </rPh>
    <rPh sb="79" eb="80">
      <t>マタ</t>
    </rPh>
    <rPh sb="81" eb="82">
      <t>ク</t>
    </rPh>
    <rPh sb="82" eb="83">
      <t>ア</t>
    </rPh>
    <rPh sb="83" eb="85">
      <t>ショウカン</t>
    </rPh>
    <rPh sb="85" eb="86">
      <t>モ</t>
    </rPh>
    <rPh sb="89" eb="91">
      <t>テイリ</t>
    </rPh>
    <rPh sb="92" eb="94">
      <t>カリカエ</t>
    </rPh>
    <rPh sb="118" eb="120">
      <t>キサイ</t>
    </rPh>
    <rPh sb="121" eb="123">
      <t>ゼンブ</t>
    </rPh>
    <rPh sb="123" eb="124">
      <t>マタ</t>
    </rPh>
    <rPh sb="125" eb="127">
      <t>イチブ</t>
    </rPh>
    <rPh sb="128" eb="131">
      <t>ヨクネンド</t>
    </rPh>
    <rPh sb="133" eb="134">
      <t>ク</t>
    </rPh>
    <rPh sb="135" eb="136">
      <t>コ</t>
    </rPh>
    <rPh sb="138" eb="139">
      <t>カ</t>
    </rPh>
    <rPh sb="140" eb="141">
      <t>イ</t>
    </rPh>
    <phoneticPr fontId="12"/>
  </si>
  <si>
    <t>集会施設等改修事業</t>
    <rPh sb="0" eb="2">
      <t>シュウカイ</t>
    </rPh>
    <rPh sb="2" eb="4">
      <t>シセツ</t>
    </rPh>
    <rPh sb="4" eb="5">
      <t>トウ</t>
    </rPh>
    <rPh sb="5" eb="7">
      <t>カイシュウ</t>
    </rPh>
    <rPh sb="7" eb="9">
      <t>ジギョウ</t>
    </rPh>
    <phoneticPr fontId="12"/>
  </si>
  <si>
    <t>過疎地域持続的発展特別事業</t>
    <rPh sb="0" eb="1">
      <t>カソ</t>
    </rPh>
    <rPh sb="1" eb="3">
      <t>チイキ</t>
    </rPh>
    <rPh sb="3" eb="6">
      <t>ジゾクテキ</t>
    </rPh>
    <rPh sb="6" eb="8">
      <t>ハッテン</t>
    </rPh>
    <rPh sb="8" eb="10">
      <t>トクベツ</t>
    </rPh>
    <rPh sb="10" eb="12">
      <t>ジギョウ</t>
    </rPh>
    <phoneticPr fontId="12"/>
  </si>
  <si>
    <t>防犯灯改修事業</t>
  </si>
  <si>
    <t>デイサービスセンター改修事業</t>
    <phoneticPr fontId="12"/>
  </si>
  <si>
    <t>織田保健福祉センター改修事業</t>
    <phoneticPr fontId="12"/>
  </si>
  <si>
    <t>基幹水利施設ストックマネジメント事業</t>
    <phoneticPr fontId="12"/>
  </si>
  <si>
    <t>悠久ロマンの杜改修事業</t>
  </si>
  <si>
    <t>観光施設改修事業</t>
  </si>
  <si>
    <t>町単独道路改良事業</t>
  </si>
  <si>
    <t>社会教育施設整備事業</t>
  </si>
  <si>
    <t>給　　与　　費　　明　　細　　書</t>
    <rPh sb="0" eb="1">
      <t>キュウ</t>
    </rPh>
    <rPh sb="3" eb="4">
      <t>クミ</t>
    </rPh>
    <rPh sb="6" eb="7">
      <t>ヒ</t>
    </rPh>
    <rPh sb="9" eb="10">
      <t>メイ</t>
    </rPh>
    <rPh sb="12" eb="13">
      <t>ホソ</t>
    </rPh>
    <rPh sb="15" eb="16">
      <t>ショ</t>
    </rPh>
    <phoneticPr fontId="12"/>
  </si>
  <si>
    <t>１．特　  別 　 職</t>
    <rPh sb="2" eb="3">
      <t>トク</t>
    </rPh>
    <rPh sb="6" eb="7">
      <t>ベツ</t>
    </rPh>
    <rPh sb="10" eb="11">
      <t>ショク</t>
    </rPh>
    <phoneticPr fontId="12"/>
  </si>
  <si>
    <t>（単位　千円）</t>
    <rPh sb="1" eb="3">
      <t>タンイ</t>
    </rPh>
    <rPh sb="4" eb="6">
      <t>センエン</t>
    </rPh>
    <phoneticPr fontId="12"/>
  </si>
  <si>
    <t>区          分</t>
    <rPh sb="0" eb="1">
      <t>ク</t>
    </rPh>
    <rPh sb="11" eb="12">
      <t>ブン</t>
    </rPh>
    <phoneticPr fontId="12"/>
  </si>
  <si>
    <t>給　　　　　　　　与　　　　　　　　費</t>
    <rPh sb="0" eb="1">
      <t>キュウ</t>
    </rPh>
    <rPh sb="9" eb="10">
      <t>クミ</t>
    </rPh>
    <rPh sb="18" eb="19">
      <t>ヒ</t>
    </rPh>
    <phoneticPr fontId="12"/>
  </si>
  <si>
    <t>共　済　費</t>
    <rPh sb="0" eb="1">
      <t>トモ</t>
    </rPh>
    <rPh sb="2" eb="3">
      <t>スミ</t>
    </rPh>
    <rPh sb="4" eb="5">
      <t>ヒ</t>
    </rPh>
    <phoneticPr fontId="12"/>
  </si>
  <si>
    <t>合　　計</t>
    <rPh sb="0" eb="1">
      <t>ゴウ</t>
    </rPh>
    <rPh sb="3" eb="4">
      <t>ケイ</t>
    </rPh>
    <phoneticPr fontId="12"/>
  </si>
  <si>
    <t>備　考</t>
    <rPh sb="0" eb="1">
      <t>ビ</t>
    </rPh>
    <rPh sb="2" eb="3">
      <t>コウ</t>
    </rPh>
    <phoneticPr fontId="12"/>
  </si>
  <si>
    <t>職員数</t>
  </si>
  <si>
    <t>報　酬</t>
    <rPh sb="0" eb="1">
      <t>ホウ</t>
    </rPh>
    <rPh sb="2" eb="3">
      <t>ムク</t>
    </rPh>
    <phoneticPr fontId="12"/>
  </si>
  <si>
    <t>給　料</t>
    <rPh sb="0" eb="1">
      <t>キュウ</t>
    </rPh>
    <rPh sb="2" eb="3">
      <t>リョウ</t>
    </rPh>
    <phoneticPr fontId="12"/>
  </si>
  <si>
    <t>期　末</t>
    <rPh sb="0" eb="1">
      <t>キ</t>
    </rPh>
    <rPh sb="2" eb="3">
      <t>スエ</t>
    </rPh>
    <phoneticPr fontId="12"/>
  </si>
  <si>
    <t>地　域</t>
    <rPh sb="0" eb="1">
      <t>チ</t>
    </rPh>
    <rPh sb="2" eb="3">
      <t>イキ</t>
    </rPh>
    <phoneticPr fontId="12"/>
  </si>
  <si>
    <t>寒冷地</t>
    <rPh sb="0" eb="3">
      <t>カンレイチ</t>
    </rPh>
    <phoneticPr fontId="12"/>
  </si>
  <si>
    <t>その他</t>
    <rPh sb="2" eb="3">
      <t>タ</t>
    </rPh>
    <phoneticPr fontId="12"/>
  </si>
  <si>
    <t>（人）</t>
    <rPh sb="1" eb="2">
      <t>ヒト</t>
    </rPh>
    <phoneticPr fontId="12"/>
  </si>
  <si>
    <t>手　当</t>
    <rPh sb="0" eb="1">
      <t>テ</t>
    </rPh>
    <rPh sb="2" eb="3">
      <t>トウ</t>
    </rPh>
    <phoneticPr fontId="12"/>
  </si>
  <si>
    <t>の手当</t>
    <rPh sb="1" eb="3">
      <t>テア</t>
    </rPh>
    <phoneticPr fontId="12"/>
  </si>
  <si>
    <t>本年度</t>
    <rPh sb="0" eb="3">
      <t>ホンネンド</t>
    </rPh>
    <phoneticPr fontId="12"/>
  </si>
  <si>
    <t>長等</t>
    <rPh sb="0" eb="1">
      <t>チョウ</t>
    </rPh>
    <rPh sb="1" eb="2">
      <t>トウ</t>
    </rPh>
    <phoneticPr fontId="12"/>
  </si>
  <si>
    <t>議員</t>
    <rPh sb="0" eb="2">
      <t>ギイン</t>
    </rPh>
    <phoneticPr fontId="12"/>
  </si>
  <si>
    <t>前年度</t>
    <rPh sb="0" eb="3">
      <t>ゼンネンド</t>
    </rPh>
    <phoneticPr fontId="12"/>
  </si>
  <si>
    <t>比較</t>
    <rPh sb="0" eb="2">
      <t>ヒカク</t>
    </rPh>
    <phoneticPr fontId="12"/>
  </si>
  <si>
    <t>２．一　般　職</t>
    <rPh sb="2" eb="3">
      <t>イチ</t>
    </rPh>
    <rPh sb="4" eb="5">
      <t>パン</t>
    </rPh>
    <rPh sb="6" eb="7">
      <t>ショク</t>
    </rPh>
    <phoneticPr fontId="12"/>
  </si>
  <si>
    <t>（１）統　　　括</t>
    <rPh sb="3" eb="8">
      <t>トウカツ</t>
    </rPh>
    <phoneticPr fontId="12"/>
  </si>
  <si>
    <t>区　分</t>
    <rPh sb="0" eb="3">
      <t>クブン</t>
    </rPh>
    <phoneticPr fontId="12"/>
  </si>
  <si>
    <t>職員数
（人）</t>
    <rPh sb="0" eb="2">
      <t>ショクイン</t>
    </rPh>
    <rPh sb="2" eb="3">
      <t>スウ</t>
    </rPh>
    <rPh sb="5" eb="6">
      <t>ヒト</t>
    </rPh>
    <phoneticPr fontId="12"/>
  </si>
  <si>
    <t>給　　与　　費</t>
    <rPh sb="0" eb="4">
      <t>キュウヨ</t>
    </rPh>
    <rPh sb="6" eb="7">
      <t>ヒ</t>
    </rPh>
    <phoneticPr fontId="12"/>
  </si>
  <si>
    <t>共済費</t>
    <rPh sb="0" eb="2">
      <t>キョウサイ</t>
    </rPh>
    <rPh sb="2" eb="3">
      <t>ヒ</t>
    </rPh>
    <phoneticPr fontId="12"/>
  </si>
  <si>
    <t>合　計</t>
    <rPh sb="0" eb="3">
      <t>ゴウケイ</t>
    </rPh>
    <phoneticPr fontId="12"/>
  </si>
  <si>
    <t>備　考</t>
    <rPh sb="0" eb="3">
      <t>ビコウ</t>
    </rPh>
    <phoneticPr fontId="12"/>
  </si>
  <si>
    <t>報　酬</t>
    <rPh sb="0" eb="3">
      <t>ホウシュウ</t>
    </rPh>
    <phoneticPr fontId="12"/>
  </si>
  <si>
    <t>給　料</t>
    <rPh sb="0" eb="3">
      <t>キュウリョウ</t>
    </rPh>
    <phoneticPr fontId="12"/>
  </si>
  <si>
    <t>職員手当</t>
    <rPh sb="0" eb="2">
      <t>ショクイン</t>
    </rPh>
    <rPh sb="2" eb="4">
      <t>テアテ</t>
    </rPh>
    <phoneticPr fontId="12"/>
  </si>
  <si>
    <t>比　較</t>
    <rPh sb="0" eb="1">
      <t>ヒ</t>
    </rPh>
    <rPh sb="2" eb="3">
      <t>クラ</t>
    </rPh>
    <phoneticPr fontId="12"/>
  </si>
  <si>
    <t>職　員
手　当
の内訳</t>
    <rPh sb="0" eb="3">
      <t>ショクイン</t>
    </rPh>
    <rPh sb="4" eb="5">
      <t>テ</t>
    </rPh>
    <rPh sb="6" eb="7">
      <t>トウ</t>
    </rPh>
    <rPh sb="9" eb="11">
      <t>ウチワケ</t>
    </rPh>
    <phoneticPr fontId="12"/>
  </si>
  <si>
    <t>扶養手当</t>
    <rPh sb="0" eb="2">
      <t>フヨウ</t>
    </rPh>
    <rPh sb="2" eb="4">
      <t>テアテ</t>
    </rPh>
    <phoneticPr fontId="12"/>
  </si>
  <si>
    <t>住居手当</t>
    <rPh sb="0" eb="2">
      <t>ジュウキョ</t>
    </rPh>
    <rPh sb="2" eb="4">
      <t>テアテ</t>
    </rPh>
    <phoneticPr fontId="12"/>
  </si>
  <si>
    <t>通勤手当</t>
    <rPh sb="0" eb="2">
      <t>ツウキン</t>
    </rPh>
    <rPh sb="2" eb="4">
      <t>テアテ</t>
    </rPh>
    <phoneticPr fontId="12"/>
  </si>
  <si>
    <t>管理職手当</t>
    <rPh sb="0" eb="2">
      <t>カンリ</t>
    </rPh>
    <rPh sb="2" eb="3">
      <t>ショク</t>
    </rPh>
    <rPh sb="3" eb="5">
      <t>テアテ</t>
    </rPh>
    <phoneticPr fontId="12"/>
  </si>
  <si>
    <t>時間外
勤務手当</t>
    <rPh sb="0" eb="3">
      <t>ジカンガイ</t>
    </rPh>
    <rPh sb="4" eb="6">
      <t>キンム</t>
    </rPh>
    <rPh sb="6" eb="8">
      <t>テアテ</t>
    </rPh>
    <phoneticPr fontId="12"/>
  </si>
  <si>
    <t>管理職
特勤手当</t>
    <rPh sb="0" eb="3">
      <t>カンリショク</t>
    </rPh>
    <rPh sb="4" eb="5">
      <t>トク</t>
    </rPh>
    <rPh sb="5" eb="6">
      <t>ツトム</t>
    </rPh>
    <rPh sb="6" eb="8">
      <t>テアテ</t>
    </rPh>
    <phoneticPr fontId="12"/>
  </si>
  <si>
    <t>宿日直手当</t>
    <rPh sb="0" eb="3">
      <t>シュクニッチョク</t>
    </rPh>
    <rPh sb="3" eb="5">
      <t>テアテ</t>
    </rPh>
    <phoneticPr fontId="12"/>
  </si>
  <si>
    <t>期末手当</t>
    <rPh sb="0" eb="2">
      <t>キマツ</t>
    </rPh>
    <rPh sb="2" eb="4">
      <t>テアテ</t>
    </rPh>
    <phoneticPr fontId="12"/>
  </si>
  <si>
    <t>勤勉手当</t>
    <rPh sb="0" eb="2">
      <t>キンベン</t>
    </rPh>
    <rPh sb="2" eb="4">
      <t>テアテ</t>
    </rPh>
    <phoneticPr fontId="12"/>
  </si>
  <si>
    <t>児童手当</t>
    <rPh sb="0" eb="2">
      <t>ジドウ</t>
    </rPh>
    <rPh sb="2" eb="4">
      <t>テアテ</t>
    </rPh>
    <phoneticPr fontId="12"/>
  </si>
  <si>
    <t>ア　会計年度任用職員以外の職員</t>
    <rPh sb="2" eb="4">
      <t>カイケイ</t>
    </rPh>
    <rPh sb="4" eb="6">
      <t>ネンド</t>
    </rPh>
    <rPh sb="6" eb="8">
      <t>ニンヨウ</t>
    </rPh>
    <rPh sb="8" eb="10">
      <t>ショクイン</t>
    </rPh>
    <rPh sb="10" eb="12">
      <t>イガイ</t>
    </rPh>
    <rPh sb="13" eb="15">
      <t>ショクイン</t>
    </rPh>
    <phoneticPr fontId="12"/>
  </si>
  <si>
    <t>備　考　　この表は、給料をもって支弁される会計年度任用職員以外の一般職の職員で予算の積算の基礎となったものについて記載する。</t>
    <rPh sb="0" eb="1">
      <t>ビ</t>
    </rPh>
    <rPh sb="2" eb="3">
      <t>コウ</t>
    </rPh>
    <rPh sb="7" eb="8">
      <t>ヒョウ</t>
    </rPh>
    <rPh sb="10" eb="12">
      <t>キュウリョウ</t>
    </rPh>
    <rPh sb="16" eb="18">
      <t>シベン</t>
    </rPh>
    <rPh sb="21" eb="23">
      <t>カイケイ</t>
    </rPh>
    <rPh sb="23" eb="25">
      <t>ネンド</t>
    </rPh>
    <rPh sb="25" eb="27">
      <t>ニンヨウ</t>
    </rPh>
    <rPh sb="27" eb="29">
      <t>ショクイン</t>
    </rPh>
    <rPh sb="29" eb="31">
      <t>イガイ</t>
    </rPh>
    <rPh sb="32" eb="34">
      <t>イッパン</t>
    </rPh>
    <rPh sb="34" eb="35">
      <t>ショク</t>
    </rPh>
    <rPh sb="36" eb="38">
      <t>ショクイン</t>
    </rPh>
    <rPh sb="39" eb="41">
      <t>ヨサン</t>
    </rPh>
    <rPh sb="42" eb="44">
      <t>セキサン</t>
    </rPh>
    <rPh sb="45" eb="47">
      <t>キソ</t>
    </rPh>
    <rPh sb="57" eb="59">
      <t>キサイ</t>
    </rPh>
    <phoneticPr fontId="12"/>
  </si>
  <si>
    <t>イ　会計年度任用職員</t>
    <rPh sb="2" eb="10">
      <t>カイケイネンドニンヨウショクイン</t>
    </rPh>
    <phoneticPr fontId="12"/>
  </si>
  <si>
    <t>備　考　　この表は、報酬または給料をもって支弁される会計年度任用職員で予算の積算の基礎となったものについて記載する。</t>
    <rPh sb="0" eb="1">
      <t>ビ</t>
    </rPh>
    <rPh sb="2" eb="3">
      <t>コウ</t>
    </rPh>
    <rPh sb="7" eb="8">
      <t>ヒョウ</t>
    </rPh>
    <rPh sb="10" eb="12">
      <t>ホウシュウ</t>
    </rPh>
    <rPh sb="15" eb="17">
      <t>キュウリョウ</t>
    </rPh>
    <rPh sb="21" eb="23">
      <t>シベン</t>
    </rPh>
    <rPh sb="26" eb="28">
      <t>カイケイ</t>
    </rPh>
    <rPh sb="28" eb="30">
      <t>ネンド</t>
    </rPh>
    <rPh sb="30" eb="32">
      <t>ニンヨウ</t>
    </rPh>
    <rPh sb="32" eb="34">
      <t>ショクイン</t>
    </rPh>
    <rPh sb="34" eb="36">
      <t>イチショクイン</t>
    </rPh>
    <rPh sb="35" eb="37">
      <t>ヨサン</t>
    </rPh>
    <rPh sb="38" eb="40">
      <t>セキサン</t>
    </rPh>
    <rPh sb="41" eb="43">
      <t>キソ</t>
    </rPh>
    <rPh sb="53" eb="55">
      <t>キサイ</t>
    </rPh>
    <phoneticPr fontId="12"/>
  </si>
  <si>
    <t>（２）給料及び職員手当の増減額の明細</t>
    <rPh sb="3" eb="5">
      <t>キュウリョウ</t>
    </rPh>
    <rPh sb="5" eb="6">
      <t>オヨ</t>
    </rPh>
    <rPh sb="7" eb="9">
      <t>ショクイン</t>
    </rPh>
    <rPh sb="9" eb="11">
      <t>テア</t>
    </rPh>
    <rPh sb="12" eb="14">
      <t>ゾウゲン</t>
    </rPh>
    <rPh sb="14" eb="15">
      <t>ガク</t>
    </rPh>
    <rPh sb="16" eb="18">
      <t>メイサイ</t>
    </rPh>
    <phoneticPr fontId="12"/>
  </si>
  <si>
    <t>(単位　千円）</t>
    <rPh sb="1" eb="2">
      <t>タン</t>
    </rPh>
    <rPh sb="2" eb="3">
      <t>クライ</t>
    </rPh>
    <rPh sb="4" eb="5">
      <t>セン</t>
    </rPh>
    <rPh sb="5" eb="6">
      <t>エン</t>
    </rPh>
    <phoneticPr fontId="12"/>
  </si>
  <si>
    <t>区　　分</t>
    <rPh sb="0" eb="1">
      <t>ク</t>
    </rPh>
    <rPh sb="3" eb="4">
      <t>ブン</t>
    </rPh>
    <phoneticPr fontId="12"/>
  </si>
  <si>
    <t>増　減　額</t>
    <rPh sb="0" eb="1">
      <t>ゾウ</t>
    </rPh>
    <rPh sb="2" eb="3">
      <t>ゲン</t>
    </rPh>
    <rPh sb="4" eb="5">
      <t>ガク</t>
    </rPh>
    <phoneticPr fontId="12"/>
  </si>
  <si>
    <t>増　減　事　由　別　内　訳</t>
    <rPh sb="0" eb="1">
      <t>ゾウ</t>
    </rPh>
    <rPh sb="2" eb="3">
      <t>ゲン</t>
    </rPh>
    <rPh sb="4" eb="5">
      <t>コト</t>
    </rPh>
    <rPh sb="6" eb="7">
      <t>ヨシ</t>
    </rPh>
    <rPh sb="8" eb="9">
      <t>ベツ</t>
    </rPh>
    <rPh sb="10" eb="11">
      <t>ウチ</t>
    </rPh>
    <rPh sb="12" eb="13">
      <t>ヤク</t>
    </rPh>
    <phoneticPr fontId="12"/>
  </si>
  <si>
    <t>説　　　明</t>
    <rPh sb="0" eb="1">
      <t>セツ</t>
    </rPh>
    <rPh sb="4" eb="5">
      <t>メイ</t>
    </rPh>
    <phoneticPr fontId="12"/>
  </si>
  <si>
    <t>備　　　考</t>
    <rPh sb="0" eb="1">
      <t>ビ</t>
    </rPh>
    <rPh sb="4" eb="5">
      <t>コウ</t>
    </rPh>
    <phoneticPr fontId="12"/>
  </si>
  <si>
    <t>給　　　料</t>
    <rPh sb="0" eb="1">
      <t>キュウ</t>
    </rPh>
    <rPh sb="4" eb="5">
      <t>リョウ</t>
    </rPh>
    <phoneticPr fontId="12"/>
  </si>
  <si>
    <t>給与改定に</t>
    <rPh sb="0" eb="2">
      <t>キュウヨ</t>
    </rPh>
    <rPh sb="2" eb="4">
      <t>カイテイ</t>
    </rPh>
    <phoneticPr fontId="12"/>
  </si>
  <si>
    <t>一般職給料表改定率　3.26％</t>
    <rPh sb="0" eb="3">
      <t>イッパンショク</t>
    </rPh>
    <rPh sb="3" eb="6">
      <t>キュウリョウヒョウ</t>
    </rPh>
    <rPh sb="6" eb="9">
      <t>カイテイリツ</t>
    </rPh>
    <phoneticPr fontId="12"/>
  </si>
  <si>
    <t>伴う増減分</t>
    <rPh sb="0" eb="1">
      <t>トモナ</t>
    </rPh>
    <rPh sb="2" eb="4">
      <t>ゾウゲン</t>
    </rPh>
    <rPh sb="4" eb="5">
      <t>ブン</t>
    </rPh>
    <phoneticPr fontId="12"/>
  </si>
  <si>
    <t>昇給に伴う</t>
    <rPh sb="0" eb="2">
      <t>ショウキュウ</t>
    </rPh>
    <rPh sb="3" eb="4">
      <t>トモナ</t>
    </rPh>
    <phoneticPr fontId="12"/>
  </si>
  <si>
    <t>平均昇給率（全会計）　1.31％</t>
    <rPh sb="0" eb="5">
      <t>ヘイキンショウキュウリツ</t>
    </rPh>
    <rPh sb="6" eb="9">
      <t>ゼンカイケイ</t>
    </rPh>
    <phoneticPr fontId="12"/>
  </si>
  <si>
    <t>増加分</t>
    <rPh sb="0" eb="2">
      <t>ゾウカ</t>
    </rPh>
    <rPh sb="2" eb="3">
      <t>ブン</t>
    </rPh>
    <phoneticPr fontId="12"/>
  </si>
  <si>
    <t>その他の増減分</t>
    <rPh sb="2" eb="3">
      <t>タ</t>
    </rPh>
    <rPh sb="4" eb="6">
      <t>ゾウゲン</t>
    </rPh>
    <rPh sb="6" eb="7">
      <t>ブン</t>
    </rPh>
    <phoneticPr fontId="12"/>
  </si>
  <si>
    <t>職員の退職・採用等に伴う増減</t>
    <rPh sb="0" eb="2">
      <t>ショクイン</t>
    </rPh>
    <rPh sb="3" eb="5">
      <t>タイショク</t>
    </rPh>
    <rPh sb="6" eb="9">
      <t>サイヨウトウ</t>
    </rPh>
    <rPh sb="10" eb="11">
      <t>トモナ</t>
    </rPh>
    <rPh sb="12" eb="14">
      <t>ゾウゲン</t>
    </rPh>
    <phoneticPr fontId="12"/>
  </si>
  <si>
    <t>職員手当</t>
    <rPh sb="0" eb="2">
      <t>ショクイン</t>
    </rPh>
    <rPh sb="2" eb="4">
      <t>テア</t>
    </rPh>
    <phoneticPr fontId="12"/>
  </si>
  <si>
    <t>制度改正に</t>
    <rPh sb="0" eb="2">
      <t>セイド</t>
    </rPh>
    <rPh sb="2" eb="4">
      <t>カイセイ</t>
    </rPh>
    <phoneticPr fontId="12"/>
  </si>
  <si>
    <t>期末手当　0.05月の増
勤勉手当　0.05月の増
児童手当の制度拡充による増</t>
    <rPh sb="0" eb="4">
      <t>キマツテアテ</t>
    </rPh>
    <rPh sb="9" eb="10">
      <t>ツキ</t>
    </rPh>
    <rPh sb="11" eb="12">
      <t>ゾウ</t>
    </rPh>
    <rPh sb="13" eb="17">
      <t>キンベンテアテ</t>
    </rPh>
    <rPh sb="22" eb="23">
      <t>ツキ</t>
    </rPh>
    <rPh sb="24" eb="25">
      <t>ゾウ</t>
    </rPh>
    <rPh sb="26" eb="28">
      <t>ジドウ</t>
    </rPh>
    <rPh sb="28" eb="30">
      <t>テアテ</t>
    </rPh>
    <rPh sb="31" eb="35">
      <t>セイドカクジュウ</t>
    </rPh>
    <rPh sb="38" eb="39">
      <t>ゾウ</t>
    </rPh>
    <phoneticPr fontId="12"/>
  </si>
  <si>
    <t>※会計年度任用職員を除く</t>
    <rPh sb="1" eb="9">
      <t>カイケイネンドニンヨウショクイン</t>
    </rPh>
    <rPh sb="10" eb="11">
      <t>ノゾ</t>
    </rPh>
    <phoneticPr fontId="12"/>
  </si>
  <si>
    <t>（３）給料及び職員手当の状況</t>
    <rPh sb="3" eb="5">
      <t>キュウリョウ</t>
    </rPh>
    <rPh sb="5" eb="6">
      <t>オヨ</t>
    </rPh>
    <rPh sb="7" eb="9">
      <t>ショクイン</t>
    </rPh>
    <rPh sb="9" eb="11">
      <t>テア</t>
    </rPh>
    <rPh sb="12" eb="14">
      <t>ジョウキョウ</t>
    </rPh>
    <phoneticPr fontId="12"/>
  </si>
  <si>
    <t>ア　職員１人当たり給与</t>
    <rPh sb="2" eb="4">
      <t>ショクイン</t>
    </rPh>
    <rPh sb="5" eb="6">
      <t>ヒト</t>
    </rPh>
    <rPh sb="6" eb="7">
      <t>ア</t>
    </rPh>
    <rPh sb="9" eb="11">
      <t>キュウヨ</t>
    </rPh>
    <phoneticPr fontId="12"/>
  </si>
  <si>
    <t>区　　　　　　　　　　　　　　　　　分</t>
    <rPh sb="0" eb="1">
      <t>ク</t>
    </rPh>
    <rPh sb="18" eb="19">
      <t>ブン</t>
    </rPh>
    <phoneticPr fontId="12"/>
  </si>
  <si>
    <t>行　政　職</t>
    <rPh sb="0" eb="1">
      <t>ギョウ</t>
    </rPh>
    <rPh sb="2" eb="3">
      <t>セイ</t>
    </rPh>
    <rPh sb="4" eb="5">
      <t>ショク</t>
    </rPh>
    <phoneticPr fontId="12"/>
  </si>
  <si>
    <t>労　務　職</t>
    <rPh sb="0" eb="1">
      <t>ロウ</t>
    </rPh>
    <rPh sb="2" eb="3">
      <t>ツトム</t>
    </rPh>
    <rPh sb="4" eb="5">
      <t>ショク</t>
    </rPh>
    <phoneticPr fontId="12"/>
  </si>
  <si>
    <t>令和７年４月１日現在</t>
    <rPh sb="0" eb="1">
      <t>レイ</t>
    </rPh>
    <rPh sb="1" eb="2">
      <t>カズ</t>
    </rPh>
    <rPh sb="3" eb="4">
      <t>ネン</t>
    </rPh>
    <rPh sb="5" eb="6">
      <t>ガツ</t>
    </rPh>
    <rPh sb="7" eb="10">
      <t>ニチゲンザイ</t>
    </rPh>
    <phoneticPr fontId="12"/>
  </si>
  <si>
    <t>平均給料月額</t>
    <rPh sb="0" eb="2">
      <t>ヘイキン</t>
    </rPh>
    <rPh sb="2" eb="4">
      <t>キュウリョウ</t>
    </rPh>
    <rPh sb="4" eb="6">
      <t>ゲツガク</t>
    </rPh>
    <phoneticPr fontId="12"/>
  </si>
  <si>
    <t>　(円）</t>
  </si>
  <si>
    <t>平均給与月額　</t>
    <rPh sb="0" eb="2">
      <t>ヘイキン</t>
    </rPh>
    <rPh sb="2" eb="4">
      <t>キュウヨ</t>
    </rPh>
    <rPh sb="4" eb="6">
      <t>ゲツガク</t>
    </rPh>
    <phoneticPr fontId="12"/>
  </si>
  <si>
    <t>平均年齢</t>
    <rPh sb="0" eb="2">
      <t>ヘイキン</t>
    </rPh>
    <rPh sb="2" eb="4">
      <t>ネンレイ</t>
    </rPh>
    <phoneticPr fontId="12"/>
  </si>
  <si>
    <t>　(歳）</t>
    <rPh sb="2" eb="3">
      <t>トシ</t>
    </rPh>
    <phoneticPr fontId="12"/>
  </si>
  <si>
    <t>令和６年４月１日現在</t>
    <rPh sb="0" eb="1">
      <t>レイ</t>
    </rPh>
    <rPh sb="1" eb="2">
      <t>カズ</t>
    </rPh>
    <rPh sb="3" eb="4">
      <t>ネン</t>
    </rPh>
    <rPh sb="5" eb="6">
      <t>ガツ</t>
    </rPh>
    <rPh sb="7" eb="10">
      <t>ニチゲンザイ</t>
    </rPh>
    <phoneticPr fontId="12"/>
  </si>
  <si>
    <t>イ　初　任　給</t>
    <rPh sb="2" eb="3">
      <t>ショ</t>
    </rPh>
    <rPh sb="4" eb="5">
      <t>ニン</t>
    </rPh>
    <rPh sb="6" eb="7">
      <t>キュウ</t>
    </rPh>
    <phoneticPr fontId="12"/>
  </si>
  <si>
    <t>区　　　　　分</t>
    <phoneticPr fontId="12"/>
  </si>
  <si>
    <t>行　　政　　職　　(円）</t>
    <rPh sb="0" eb="1">
      <t>ギョウ</t>
    </rPh>
    <rPh sb="3" eb="4">
      <t>セイ</t>
    </rPh>
    <rPh sb="6" eb="7">
      <t>ショク</t>
    </rPh>
    <rPh sb="10" eb="11">
      <t>エン</t>
    </rPh>
    <phoneticPr fontId="12"/>
  </si>
  <si>
    <t>労　　務　　職　　(円）</t>
    <rPh sb="0" eb="1">
      <t>ロウ</t>
    </rPh>
    <rPh sb="3" eb="4">
      <t>ム</t>
    </rPh>
    <phoneticPr fontId="12"/>
  </si>
  <si>
    <t>国　　　の　　　制　　　度</t>
    <rPh sb="0" eb="1">
      <t>クニ</t>
    </rPh>
    <rPh sb="8" eb="9">
      <t>セイ</t>
    </rPh>
    <rPh sb="12" eb="13">
      <t>タビ</t>
    </rPh>
    <phoneticPr fontId="12"/>
  </si>
  <si>
    <t>行　　政 　　職　　(円）</t>
    <rPh sb="0" eb="1">
      <t>ギョウ</t>
    </rPh>
    <rPh sb="3" eb="4">
      <t>セイ</t>
    </rPh>
    <rPh sb="7" eb="8">
      <t>ショク</t>
    </rPh>
    <rPh sb="11" eb="12">
      <t>エン</t>
    </rPh>
    <phoneticPr fontId="12"/>
  </si>
  <si>
    <t>労　　務　　職　　(円）</t>
    <rPh sb="3" eb="4">
      <t>ム</t>
    </rPh>
    <phoneticPr fontId="12"/>
  </si>
  <si>
    <t>高　　　校　　　卒</t>
    <rPh sb="0" eb="1">
      <t>タカ</t>
    </rPh>
    <rPh sb="4" eb="5">
      <t>コウ</t>
    </rPh>
    <rPh sb="8" eb="9">
      <t>ソツ</t>
    </rPh>
    <phoneticPr fontId="12"/>
  </si>
  <si>
    <t>166,500～</t>
    <phoneticPr fontId="12"/>
  </si>
  <si>
    <t>166,500～</t>
  </si>
  <si>
    <t>大　　　学　　　卒</t>
    <rPh sb="0" eb="1">
      <t>ダイ</t>
    </rPh>
    <rPh sb="4" eb="5">
      <t>ガク</t>
    </rPh>
    <rPh sb="8" eb="9">
      <t>ソツ</t>
    </rPh>
    <phoneticPr fontId="12"/>
  </si>
  <si>
    <t>ウ　級 別 職 員 数</t>
    <rPh sb="2" eb="3">
      <t>キュウ</t>
    </rPh>
    <rPh sb="4" eb="5">
      <t>ベツ</t>
    </rPh>
    <rPh sb="6" eb="7">
      <t>ショク</t>
    </rPh>
    <rPh sb="8" eb="9">
      <t>イン</t>
    </rPh>
    <rPh sb="10" eb="11">
      <t>カズ</t>
    </rPh>
    <phoneticPr fontId="12"/>
  </si>
  <si>
    <t>区　　　　　　　　　　分</t>
    <rPh sb="0" eb="1">
      <t>ク</t>
    </rPh>
    <rPh sb="11" eb="12">
      <t>ブン</t>
    </rPh>
    <phoneticPr fontId="12"/>
  </si>
  <si>
    <t>行　　政　　職</t>
    <rPh sb="0" eb="1">
      <t>ギョウ</t>
    </rPh>
    <rPh sb="3" eb="4">
      <t>セイ</t>
    </rPh>
    <rPh sb="6" eb="7">
      <t>ショク</t>
    </rPh>
    <phoneticPr fontId="12"/>
  </si>
  <si>
    <t>労　　務　　職</t>
    <rPh sb="0" eb="1">
      <t>ロウ</t>
    </rPh>
    <rPh sb="3" eb="4">
      <t>ツトム</t>
    </rPh>
    <rPh sb="6" eb="7">
      <t>ショク</t>
    </rPh>
    <phoneticPr fontId="12"/>
  </si>
  <si>
    <t>等　　　級</t>
    <rPh sb="0" eb="1">
      <t>トウ</t>
    </rPh>
    <rPh sb="4" eb="5">
      <t>キュウ</t>
    </rPh>
    <phoneticPr fontId="12"/>
  </si>
  <si>
    <t>職員数(人）</t>
    <rPh sb="0" eb="2">
      <t>ショクイン</t>
    </rPh>
    <rPh sb="2" eb="3">
      <t>スウ</t>
    </rPh>
    <rPh sb="4" eb="5">
      <t>ヒト</t>
    </rPh>
    <phoneticPr fontId="12"/>
  </si>
  <si>
    <t>構成比（％）</t>
    <rPh sb="0" eb="3">
      <t>コウセイヒ</t>
    </rPh>
    <phoneticPr fontId="12"/>
  </si>
  <si>
    <t>令和７年４月１日現在</t>
    <rPh sb="0" eb="1">
      <t>レイ</t>
    </rPh>
    <rPh sb="1" eb="2">
      <t>カズ</t>
    </rPh>
    <rPh sb="3" eb="4">
      <t>ネン</t>
    </rPh>
    <rPh sb="5" eb="6">
      <t>ガツ</t>
    </rPh>
    <rPh sb="7" eb="8">
      <t>ニチ</t>
    </rPh>
    <rPh sb="8" eb="10">
      <t>ゲンザイ</t>
    </rPh>
    <phoneticPr fontId="12"/>
  </si>
  <si>
    <t>１　　　級</t>
    <rPh sb="4" eb="5">
      <t>キュウ</t>
    </rPh>
    <phoneticPr fontId="12"/>
  </si>
  <si>
    <t>２　　　級</t>
    <rPh sb="4" eb="5">
      <t>キュウ</t>
    </rPh>
    <phoneticPr fontId="12"/>
  </si>
  <si>
    <t>３　　　級</t>
    <rPh sb="4" eb="5">
      <t>キュウ</t>
    </rPh>
    <phoneticPr fontId="12"/>
  </si>
  <si>
    <t>４　　　級</t>
    <rPh sb="4" eb="5">
      <t>キュウ</t>
    </rPh>
    <phoneticPr fontId="12"/>
  </si>
  <si>
    <t>５　　　級</t>
    <rPh sb="4" eb="5">
      <t>キュウ</t>
    </rPh>
    <phoneticPr fontId="12"/>
  </si>
  <si>
    <t>６　　　級</t>
    <rPh sb="4" eb="5">
      <t>キュウ</t>
    </rPh>
    <phoneticPr fontId="12"/>
  </si>
  <si>
    <t>令和６年４月１日現在</t>
    <rPh sb="0" eb="1">
      <t>レイ</t>
    </rPh>
    <rPh sb="1" eb="2">
      <t>カズ</t>
    </rPh>
    <rPh sb="3" eb="4">
      <t>ネン</t>
    </rPh>
    <rPh sb="5" eb="6">
      <t>ガツ</t>
    </rPh>
    <rPh sb="7" eb="8">
      <t>ニチ</t>
    </rPh>
    <rPh sb="8" eb="10">
      <t>ゲンザイ</t>
    </rPh>
    <phoneticPr fontId="12"/>
  </si>
  <si>
    <t>（級別の標準的な職務内容）</t>
    <rPh sb="1" eb="2">
      <t>キュウ</t>
    </rPh>
    <rPh sb="2" eb="3">
      <t>ベツ</t>
    </rPh>
    <rPh sb="4" eb="7">
      <t>ヒョウジュンテキ</t>
    </rPh>
    <rPh sb="8" eb="10">
      <t>ショクム</t>
    </rPh>
    <rPh sb="10" eb="12">
      <t>ナイヨウ</t>
    </rPh>
    <phoneticPr fontId="12"/>
  </si>
  <si>
    <t>区　分</t>
    <rPh sb="0" eb="1">
      <t>ク</t>
    </rPh>
    <rPh sb="2" eb="3">
      <t>ブン</t>
    </rPh>
    <phoneticPr fontId="12"/>
  </si>
  <si>
    <t>１　級</t>
    <rPh sb="2" eb="3">
      <t>キュウ</t>
    </rPh>
    <phoneticPr fontId="12"/>
  </si>
  <si>
    <t>２　級</t>
    <rPh sb="2" eb="3">
      <t>キュウ</t>
    </rPh>
    <phoneticPr fontId="12"/>
  </si>
  <si>
    <t>３　　級</t>
    <rPh sb="3" eb="4">
      <t>キュウ</t>
    </rPh>
    <phoneticPr fontId="12"/>
  </si>
  <si>
    <t>４　　級</t>
    <rPh sb="3" eb="4">
      <t>キュウ</t>
    </rPh>
    <phoneticPr fontId="12"/>
  </si>
  <si>
    <t>５　　級</t>
    <rPh sb="3" eb="4">
      <t>キュウ</t>
    </rPh>
    <phoneticPr fontId="12"/>
  </si>
  <si>
    <t>６　　級</t>
    <rPh sb="3" eb="4">
      <t>キュウ</t>
    </rPh>
    <phoneticPr fontId="12"/>
  </si>
  <si>
    <t xml:space="preserve">
１　主事補の職務
２　主事の職務
３　１又は２に相当する職務
</t>
    <phoneticPr fontId="12"/>
  </si>
  <si>
    <t xml:space="preserve">
１　主事の職務で高度の知識又は経験を必要とする業務を行う職務
２　１に相当する職務
</t>
    <phoneticPr fontId="12"/>
  </si>
  <si>
    <t xml:space="preserve">
１　主査の職務
２　１に相当する職務
</t>
    <phoneticPr fontId="12"/>
  </si>
  <si>
    <t xml:space="preserve">
１　主査の職務で高度の知識又は経験を必要とする業務を行う職務
２　課長補佐の職務
３　１又は２に相当する職務
</t>
    <rPh sb="3" eb="5">
      <t>シュサ</t>
    </rPh>
    <rPh sb="34" eb="36">
      <t>カチョウ</t>
    </rPh>
    <rPh sb="36" eb="38">
      <t>ホサ</t>
    </rPh>
    <rPh sb="45" eb="46">
      <t>マタ</t>
    </rPh>
    <phoneticPr fontId="12"/>
  </si>
  <si>
    <t xml:space="preserve">
１　課長補佐の職務で高度の知識又は経験を必要とする業務を行う職務
２　課長の職務
３　１又は２に相当する職務
</t>
    <rPh sb="5" eb="7">
      <t>ホサ</t>
    </rPh>
    <rPh sb="36" eb="38">
      <t>カチョウ</t>
    </rPh>
    <rPh sb="45" eb="46">
      <t>マタ</t>
    </rPh>
    <phoneticPr fontId="12"/>
  </si>
  <si>
    <t xml:space="preserve">
１　課長の職務で高度の知識又は経験を必要とする業務を行う職務
２　理事の職務
３　１又は２に相当する職務
</t>
    <rPh sb="43" eb="44">
      <t>マタ</t>
    </rPh>
    <phoneticPr fontId="12"/>
  </si>
  <si>
    <t>２　　　級</t>
    <phoneticPr fontId="12"/>
  </si>
  <si>
    <t>３　　　級</t>
    <phoneticPr fontId="12"/>
  </si>
  <si>
    <t xml:space="preserve">
調理師、調理員、ホームヘルパー、運転手、用務員、機械操作員、事務補助員、技術補助員の職務
</t>
    <phoneticPr fontId="12"/>
  </si>
  <si>
    <t xml:space="preserve">
調理師、調理員、ホームヘルパー、運転手、用務員、機械操作員、事務補助員、技術補助員の職務で、相当の知識又は経験を必要とする業務を行う職務</t>
    <phoneticPr fontId="12"/>
  </si>
  <si>
    <t xml:space="preserve">
調理師、調理員、ホームヘルパー、運転手、用務員、機械操作員、事務補助員、技術補助員の職務で、相当高度の知識又は経験を必要とする業務を行う職務</t>
    <rPh sb="47" eb="49">
      <t>ソウトウ</t>
    </rPh>
    <phoneticPr fontId="12"/>
  </si>
  <si>
    <t>エ　昇　　給</t>
    <rPh sb="2" eb="3">
      <t>ノボル</t>
    </rPh>
    <rPh sb="5" eb="6">
      <t>キュウ</t>
    </rPh>
    <phoneticPr fontId="12"/>
  </si>
  <si>
    <t>区　　　　分</t>
    <rPh sb="0" eb="1">
      <t>ク</t>
    </rPh>
    <rPh sb="5" eb="6">
      <t>ブン</t>
    </rPh>
    <phoneticPr fontId="12"/>
  </si>
  <si>
    <t>合計</t>
    <rPh sb="0" eb="2">
      <t>ゴウケイ</t>
    </rPh>
    <phoneticPr fontId="12"/>
  </si>
  <si>
    <t>行政職　</t>
    <rPh sb="0" eb="2">
      <t>ギョウセイ</t>
    </rPh>
    <rPh sb="2" eb="3">
      <t>ショク</t>
    </rPh>
    <phoneticPr fontId="12"/>
  </si>
  <si>
    <t>労務職</t>
    <rPh sb="0" eb="2">
      <t>ロウム</t>
    </rPh>
    <rPh sb="2" eb="3">
      <t>ショク</t>
    </rPh>
    <phoneticPr fontId="12"/>
  </si>
  <si>
    <t>　本年度</t>
    <rPh sb="1" eb="4">
      <t>ホンネンド</t>
    </rPh>
    <phoneticPr fontId="12"/>
  </si>
  <si>
    <t>職　員　数</t>
    <rPh sb="0" eb="1">
      <t>ショク</t>
    </rPh>
    <rPh sb="2" eb="3">
      <t>イン</t>
    </rPh>
    <rPh sb="4" eb="5">
      <t>カズ</t>
    </rPh>
    <phoneticPr fontId="12"/>
  </si>
  <si>
    <t>（Ａ）</t>
    <phoneticPr fontId="12"/>
  </si>
  <si>
    <t>（人）</t>
    <rPh sb="1" eb="2">
      <t>ニン</t>
    </rPh>
    <phoneticPr fontId="12"/>
  </si>
  <si>
    <t>昇給に係る職員数</t>
    <rPh sb="0" eb="2">
      <t>ショウキュウ</t>
    </rPh>
    <rPh sb="3" eb="4">
      <t>カカ</t>
    </rPh>
    <rPh sb="5" eb="7">
      <t>ショクイン</t>
    </rPh>
    <rPh sb="7" eb="8">
      <t>スウ</t>
    </rPh>
    <phoneticPr fontId="12"/>
  </si>
  <si>
    <t>（Ｂ）</t>
    <phoneticPr fontId="12"/>
  </si>
  <si>
    <t>号給数別内訳</t>
    <rPh sb="0" eb="1">
      <t>ゴウ</t>
    </rPh>
    <rPh sb="1" eb="2">
      <t>キュウ</t>
    </rPh>
    <rPh sb="2" eb="3">
      <t>スウ</t>
    </rPh>
    <rPh sb="3" eb="4">
      <t>ベツ</t>
    </rPh>
    <rPh sb="4" eb="6">
      <t>ウチワケ</t>
    </rPh>
    <phoneticPr fontId="12"/>
  </si>
  <si>
    <t>１号給</t>
    <rPh sb="1" eb="2">
      <t>ゴウ</t>
    </rPh>
    <rPh sb="2" eb="3">
      <t>キュウ</t>
    </rPh>
    <phoneticPr fontId="12"/>
  </si>
  <si>
    <t>２号給</t>
    <rPh sb="1" eb="2">
      <t>ゴウ</t>
    </rPh>
    <rPh sb="2" eb="3">
      <t>キュウ</t>
    </rPh>
    <phoneticPr fontId="12"/>
  </si>
  <si>
    <t>３号給</t>
    <rPh sb="1" eb="2">
      <t>ゴウ</t>
    </rPh>
    <rPh sb="2" eb="3">
      <t>キュウ</t>
    </rPh>
    <phoneticPr fontId="12"/>
  </si>
  <si>
    <t>４号給</t>
    <rPh sb="1" eb="2">
      <t>ゴウ</t>
    </rPh>
    <rPh sb="2" eb="3">
      <t>キュウ</t>
    </rPh>
    <phoneticPr fontId="12"/>
  </si>
  <si>
    <t>比　率　　（Ｂ）／（Ａ）</t>
    <rPh sb="0" eb="1">
      <t>ヒ</t>
    </rPh>
    <rPh sb="2" eb="3">
      <t>リツ</t>
    </rPh>
    <phoneticPr fontId="12"/>
  </si>
  <si>
    <t>（％）</t>
    <phoneticPr fontId="12"/>
  </si>
  <si>
    <t>オ　期末手当・勤勉手当</t>
    <rPh sb="2" eb="4">
      <t>キマツ</t>
    </rPh>
    <rPh sb="4" eb="6">
      <t>テアテ</t>
    </rPh>
    <rPh sb="7" eb="9">
      <t>キンベン</t>
    </rPh>
    <rPh sb="9" eb="11">
      <t>テア</t>
    </rPh>
    <phoneticPr fontId="12"/>
  </si>
  <si>
    <t>支給期別支給率</t>
    <rPh sb="0" eb="1">
      <t>ササ</t>
    </rPh>
    <rPh sb="1" eb="2">
      <t>キュウ</t>
    </rPh>
    <rPh sb="2" eb="3">
      <t>キ</t>
    </rPh>
    <rPh sb="3" eb="4">
      <t>ベツ</t>
    </rPh>
    <rPh sb="4" eb="5">
      <t>ササ</t>
    </rPh>
    <rPh sb="5" eb="6">
      <t>キュウ</t>
    </rPh>
    <rPh sb="6" eb="7">
      <t>リツ</t>
    </rPh>
    <phoneticPr fontId="12"/>
  </si>
  <si>
    <t>支給率計（月分）</t>
    <rPh sb="0" eb="3">
      <t>シキュウリツ</t>
    </rPh>
    <rPh sb="3" eb="4">
      <t>ケイ</t>
    </rPh>
    <rPh sb="5" eb="6">
      <t>ツキ</t>
    </rPh>
    <rPh sb="6" eb="7">
      <t>ブン</t>
    </rPh>
    <phoneticPr fontId="12"/>
  </si>
  <si>
    <t>職制上の段階、職務の
級等による加算措置</t>
    <rPh sb="0" eb="2">
      <t>ショクセイ</t>
    </rPh>
    <rPh sb="2" eb="3">
      <t>ジョウ</t>
    </rPh>
    <rPh sb="4" eb="6">
      <t>ダンカイ</t>
    </rPh>
    <rPh sb="7" eb="9">
      <t>ショクム</t>
    </rPh>
    <rPh sb="11" eb="12">
      <t>キュウ</t>
    </rPh>
    <rPh sb="12" eb="13">
      <t>トウ</t>
    </rPh>
    <rPh sb="16" eb="18">
      <t>カサン</t>
    </rPh>
    <rPh sb="18" eb="20">
      <t>ソチ</t>
    </rPh>
    <phoneticPr fontId="12"/>
  </si>
  <si>
    <t>６月（月分）</t>
    <rPh sb="1" eb="2">
      <t>ガツ</t>
    </rPh>
    <rPh sb="3" eb="4">
      <t>ツキ</t>
    </rPh>
    <rPh sb="4" eb="5">
      <t>ブン</t>
    </rPh>
    <phoneticPr fontId="12"/>
  </si>
  <si>
    <t>１２月（月分）</t>
    <rPh sb="2" eb="3">
      <t>ガツ</t>
    </rPh>
    <rPh sb="4" eb="5">
      <t>ツキ</t>
    </rPh>
    <rPh sb="5" eb="6">
      <t>ブン</t>
    </rPh>
    <phoneticPr fontId="12"/>
  </si>
  <si>
    <t>有</t>
    <rPh sb="0" eb="1">
      <t>アリ</t>
    </rPh>
    <phoneticPr fontId="12"/>
  </si>
  <si>
    <t>国の制度</t>
    <rPh sb="0" eb="1">
      <t>クニ</t>
    </rPh>
    <rPh sb="2" eb="4">
      <t>セイド</t>
    </rPh>
    <phoneticPr fontId="12"/>
  </si>
  <si>
    <t>カ　定年退職及び勧奨退職に係る退職手当</t>
    <rPh sb="2" eb="4">
      <t>テイネン</t>
    </rPh>
    <rPh sb="4" eb="6">
      <t>タイショク</t>
    </rPh>
    <rPh sb="6" eb="7">
      <t>オヨ</t>
    </rPh>
    <rPh sb="8" eb="10">
      <t>カンショウ</t>
    </rPh>
    <rPh sb="10" eb="12">
      <t>タイショク</t>
    </rPh>
    <rPh sb="13" eb="14">
      <t>カカ</t>
    </rPh>
    <rPh sb="15" eb="17">
      <t>タイショク</t>
    </rPh>
    <rPh sb="17" eb="19">
      <t>テアテ</t>
    </rPh>
    <phoneticPr fontId="12"/>
  </si>
  <si>
    <t>区   分</t>
    <rPh sb="0" eb="1">
      <t>ク</t>
    </rPh>
    <rPh sb="4" eb="5">
      <t>ブン</t>
    </rPh>
    <phoneticPr fontId="12"/>
  </si>
  <si>
    <t>２０年勤続の者</t>
    <rPh sb="2" eb="3">
      <t>ネン</t>
    </rPh>
    <rPh sb="3" eb="5">
      <t>キンゾク</t>
    </rPh>
    <rPh sb="6" eb="7">
      <t>モノ</t>
    </rPh>
    <phoneticPr fontId="12"/>
  </si>
  <si>
    <t>２５年勤続の者</t>
    <rPh sb="2" eb="3">
      <t>ネン</t>
    </rPh>
    <rPh sb="3" eb="5">
      <t>キンゾク</t>
    </rPh>
    <rPh sb="6" eb="7">
      <t>モノ</t>
    </rPh>
    <phoneticPr fontId="12"/>
  </si>
  <si>
    <t>３５年勤続の者</t>
    <phoneticPr fontId="12"/>
  </si>
  <si>
    <t>最 高 限 度</t>
    <rPh sb="0" eb="1">
      <t>サイ</t>
    </rPh>
    <rPh sb="2" eb="3">
      <t>タカ</t>
    </rPh>
    <rPh sb="4" eb="5">
      <t>キリ</t>
    </rPh>
    <rPh sb="6" eb="7">
      <t>タビ</t>
    </rPh>
    <phoneticPr fontId="12"/>
  </si>
  <si>
    <t>そ の 他 の</t>
    <rPh sb="4" eb="5">
      <t>タ</t>
    </rPh>
    <phoneticPr fontId="12"/>
  </si>
  <si>
    <t>備　　考</t>
    <rPh sb="0" eb="1">
      <t>ソナエ</t>
    </rPh>
    <rPh sb="3" eb="4">
      <t>コウ</t>
    </rPh>
    <phoneticPr fontId="12"/>
  </si>
  <si>
    <t xml:space="preserve">（月分）  </t>
    <rPh sb="1" eb="2">
      <t>ツキ</t>
    </rPh>
    <rPh sb="2" eb="3">
      <t>ブン</t>
    </rPh>
    <phoneticPr fontId="12"/>
  </si>
  <si>
    <t xml:space="preserve">（月分）  </t>
    <phoneticPr fontId="12"/>
  </si>
  <si>
    <t>加算措置等</t>
    <rPh sb="0" eb="1">
      <t>クワ</t>
    </rPh>
    <rPh sb="1" eb="2">
      <t>サン</t>
    </rPh>
    <rPh sb="2" eb="3">
      <t>ソ</t>
    </rPh>
    <rPh sb="3" eb="4">
      <t>チ</t>
    </rPh>
    <rPh sb="4" eb="5">
      <t>トウ</t>
    </rPh>
    <phoneticPr fontId="12"/>
  </si>
  <si>
    <t>支給率等</t>
    <rPh sb="0" eb="3">
      <t>シキュウリツ</t>
    </rPh>
    <rPh sb="3" eb="4">
      <t>トウ</t>
    </rPh>
    <phoneticPr fontId="12"/>
  </si>
  <si>
    <t>定年前早期退職特例措置有</t>
    <rPh sb="0" eb="3">
      <t>テイネンマエ</t>
    </rPh>
    <rPh sb="3" eb="5">
      <t>ソウキ</t>
    </rPh>
    <rPh sb="5" eb="7">
      <t>タイショク</t>
    </rPh>
    <rPh sb="7" eb="9">
      <t>トクレイ</t>
    </rPh>
    <rPh sb="9" eb="11">
      <t>ソチ</t>
    </rPh>
    <rPh sb="11" eb="12">
      <t>アリ</t>
    </rPh>
    <phoneticPr fontId="12"/>
  </si>
  <si>
    <t>（支給率等）</t>
    <rPh sb="1" eb="4">
      <t>シキュウリツ</t>
    </rPh>
    <rPh sb="4" eb="5">
      <t>トウ</t>
    </rPh>
    <phoneticPr fontId="12"/>
  </si>
  <si>
    <t>キ　その他の手当</t>
    <rPh sb="4" eb="5">
      <t>タ</t>
    </rPh>
    <rPh sb="6" eb="8">
      <t>テア</t>
    </rPh>
    <phoneticPr fontId="12"/>
  </si>
  <si>
    <t>区　　　　　　　　　　　分</t>
    <rPh sb="0" eb="1">
      <t>ク</t>
    </rPh>
    <rPh sb="12" eb="13">
      <t>ブン</t>
    </rPh>
    <phoneticPr fontId="12"/>
  </si>
  <si>
    <t>国　の　制　度　と　の　異　同</t>
    <rPh sb="0" eb="1">
      <t>クニ</t>
    </rPh>
    <rPh sb="4" eb="5">
      <t>セイ</t>
    </rPh>
    <rPh sb="6" eb="7">
      <t>タビ</t>
    </rPh>
    <rPh sb="12" eb="13">
      <t>コト</t>
    </rPh>
    <rPh sb="14" eb="15">
      <t>オナ</t>
    </rPh>
    <phoneticPr fontId="12"/>
  </si>
  <si>
    <t>差　　異　　の　　内　　容</t>
    <rPh sb="0" eb="1">
      <t>サ</t>
    </rPh>
    <rPh sb="3" eb="4">
      <t>イ</t>
    </rPh>
    <rPh sb="9" eb="10">
      <t>ウチ</t>
    </rPh>
    <rPh sb="12" eb="13">
      <t>カタチ</t>
    </rPh>
    <phoneticPr fontId="12"/>
  </si>
  <si>
    <t>扶　　　養　　　手　　　当</t>
    <rPh sb="0" eb="1">
      <t>タス</t>
    </rPh>
    <rPh sb="4" eb="5">
      <t>マモル</t>
    </rPh>
    <rPh sb="8" eb="9">
      <t>テ</t>
    </rPh>
    <rPh sb="12" eb="13">
      <t>トウ</t>
    </rPh>
    <phoneticPr fontId="12"/>
  </si>
  <si>
    <t>同</t>
    <rPh sb="0" eb="1">
      <t>オナ</t>
    </rPh>
    <phoneticPr fontId="12"/>
  </si>
  <si>
    <t>住　　　居　　　手　　　当</t>
    <rPh sb="0" eb="1">
      <t>ジュウ</t>
    </rPh>
    <rPh sb="4" eb="5">
      <t>キョ</t>
    </rPh>
    <rPh sb="8" eb="9">
      <t>テ</t>
    </rPh>
    <rPh sb="12" eb="13">
      <t>トウ</t>
    </rPh>
    <phoneticPr fontId="12"/>
  </si>
  <si>
    <t>通　　　勤　　　手　　　当</t>
    <rPh sb="0" eb="1">
      <t>ツウ</t>
    </rPh>
    <rPh sb="4" eb="5">
      <t>ツトム</t>
    </rPh>
    <rPh sb="8" eb="9">
      <t>テ</t>
    </rPh>
    <rPh sb="12" eb="13">
      <t>トウ</t>
    </rPh>
    <phoneticPr fontId="12"/>
  </si>
  <si>
    <r>
      <rPr>
        <sz val="10"/>
        <color rgb="FFFF0000"/>
        <rFont val="ＭＳ 明朝"/>
        <family val="1"/>
        <charset val="128"/>
      </rPr>
      <t>※</t>
    </r>
    <r>
      <rPr>
        <sz val="10"/>
        <rFont val="ＭＳ 明朝"/>
        <family val="1"/>
        <charset val="128"/>
      </rPr>
      <t>債務負担行為の</t>
    </r>
    <r>
      <rPr>
        <sz val="10"/>
        <color rgb="FFFFFF00"/>
        <rFont val="ＭＳ 明朝"/>
        <family val="1"/>
        <charset val="128"/>
      </rPr>
      <t>補正</t>
    </r>
    <r>
      <rPr>
        <sz val="10"/>
        <rFont val="ＭＳ 明朝"/>
        <family val="1"/>
        <charset val="128"/>
      </rPr>
      <t>は、設定年度</t>
    </r>
    <r>
      <rPr>
        <sz val="10"/>
        <color rgb="FFFFFF00"/>
        <rFont val="ＭＳ 明朝"/>
        <family val="1"/>
        <charset val="128"/>
      </rPr>
      <t>のみ</t>
    </r>
    <r>
      <rPr>
        <sz val="10"/>
        <rFont val="ＭＳ 明朝"/>
        <family val="1"/>
        <charset val="128"/>
      </rPr>
      <t>（</t>
    </r>
    <r>
      <rPr>
        <sz val="10"/>
        <color rgb="FF0033CC"/>
        <rFont val="ＭＳ 明朝"/>
        <family val="1"/>
        <charset val="128"/>
      </rPr>
      <t>次年度以降</t>
    </r>
    <r>
      <rPr>
        <b/>
        <sz val="10"/>
        <color rgb="FFFF0000"/>
        <rFont val="ＭＳ 明朝"/>
        <family val="1"/>
        <charset val="128"/>
      </rPr>
      <t>×</t>
    </r>
    <r>
      <rPr>
        <sz val="10"/>
        <rFont val="ＭＳ 明朝"/>
        <family val="1"/>
        <charset val="128"/>
      </rPr>
      <t xml:space="preserve">）（実務提要１ P2054より）⇒　契約で△は以降予定額に送る
</t>
    </r>
    <rPh sb="1" eb="3">
      <t>サイム</t>
    </rPh>
    <rPh sb="43" eb="45">
      <t>ケイヤク</t>
    </rPh>
    <rPh sb="48" eb="50">
      <t>イコウ</t>
    </rPh>
    <rPh sb="50" eb="52">
      <t>ヨテイ</t>
    </rPh>
    <rPh sb="52" eb="53">
      <t>ガク</t>
    </rPh>
    <rPh sb="54" eb="55">
      <t>オク</t>
    </rPh>
    <phoneticPr fontId="1"/>
  </si>
  <si>
    <r>
      <t>　●対象</t>
    </r>
    <r>
      <rPr>
        <sz val="10"/>
        <rFont val="ＭＳ 明朝"/>
        <family val="1"/>
        <charset val="128"/>
      </rPr>
      <t>：令和</t>
    </r>
    <r>
      <rPr>
        <sz val="10"/>
        <color rgb="FFFFFF00"/>
        <rFont val="ＭＳ 明朝"/>
        <family val="1"/>
        <charset val="128"/>
      </rPr>
      <t>8</t>
    </r>
    <r>
      <rPr>
        <sz val="10"/>
        <rFont val="ＭＳ 明朝"/>
        <family val="1"/>
        <charset val="128"/>
      </rPr>
      <t>年度</t>
    </r>
    <r>
      <rPr>
        <sz val="10"/>
        <color rgb="FF0033CC"/>
        <rFont val="ＭＳ 明朝"/>
        <family val="1"/>
        <charset val="128"/>
      </rPr>
      <t>以降あり</t>
    </r>
    <r>
      <rPr>
        <sz val="10"/>
        <rFont val="ＭＳ 明朝"/>
        <family val="1"/>
        <charset val="128"/>
      </rPr>
      <t>のもの</t>
    </r>
    <rPh sb="2" eb="4">
      <t>タイショウ</t>
    </rPh>
    <rPh sb="5" eb="7">
      <t>レイワ</t>
    </rPh>
    <rPh sb="8" eb="10">
      <t>ネンド</t>
    </rPh>
    <rPh sb="10" eb="12">
      <t>イコウ</t>
    </rPh>
    <phoneticPr fontId="1"/>
  </si>
  <si>
    <r>
      <t>　</t>
    </r>
    <r>
      <rPr>
        <strike/>
        <sz val="10"/>
        <color rgb="FFFFFF00"/>
        <rFont val="ＭＳ 明朝"/>
        <family val="1"/>
        <charset val="128"/>
      </rPr>
      <t>①</t>
    </r>
    <r>
      <rPr>
        <strike/>
        <sz val="10"/>
        <rFont val="ＭＳ 明朝"/>
        <family val="1"/>
        <charset val="128"/>
      </rPr>
      <t>R</t>
    </r>
    <r>
      <rPr>
        <strike/>
        <sz val="10"/>
        <color rgb="FFFFFF00"/>
        <rFont val="ＭＳ 明朝"/>
        <family val="1"/>
        <charset val="128"/>
      </rPr>
      <t>6</t>
    </r>
    <r>
      <rPr>
        <strike/>
        <sz val="10"/>
        <rFont val="ＭＳ 明朝"/>
        <family val="1"/>
        <charset val="128"/>
      </rPr>
      <t>当初or補正予算額を＋して作成　→　</t>
    </r>
    <r>
      <rPr>
        <strike/>
        <sz val="10"/>
        <color rgb="FFFFFF00"/>
        <rFont val="ＭＳ 明朝"/>
        <family val="1"/>
        <charset val="128"/>
      </rPr>
      <t>②</t>
    </r>
    <r>
      <rPr>
        <strike/>
        <sz val="10"/>
        <rFont val="ＭＳ 明朝"/>
        <family val="1"/>
        <charset val="128"/>
      </rPr>
      <t>担当課に速攻回答依頼</t>
    </r>
    <r>
      <rPr>
        <sz val="10"/>
        <rFont val="ＭＳ 明朝"/>
        <family val="1"/>
        <charset val="128"/>
      </rPr>
      <t xml:space="preserve">  →　　</t>
    </r>
    <r>
      <rPr>
        <sz val="10"/>
        <color rgb="FFFF0000"/>
        <rFont val="ＭＳ 明朝"/>
        <family val="1"/>
        <charset val="128"/>
      </rPr>
      <t>所管課の補佐に債務負担行為要求書の提出を依頼</t>
    </r>
    <rPh sb="4" eb="6">
      <t>トウショ</t>
    </rPh>
    <rPh sb="8" eb="10">
      <t>ホセイ</t>
    </rPh>
    <rPh sb="10" eb="12">
      <t>ヨサン</t>
    </rPh>
    <rPh sb="12" eb="13">
      <t>ガク</t>
    </rPh>
    <rPh sb="17" eb="19">
      <t>サクセイ</t>
    </rPh>
    <rPh sb="23" eb="26">
      <t>タントウカ</t>
    </rPh>
    <rPh sb="27" eb="29">
      <t>ソッコウ</t>
    </rPh>
    <rPh sb="29" eb="31">
      <t>カイトウ</t>
    </rPh>
    <rPh sb="31" eb="33">
      <t>イライ</t>
    </rPh>
    <rPh sb="38" eb="41">
      <t>ショカンカ</t>
    </rPh>
    <rPh sb="42" eb="44">
      <t>ホサ</t>
    </rPh>
    <rPh sb="45" eb="49">
      <t>サイムフタン</t>
    </rPh>
    <rPh sb="49" eb="54">
      <t>コウイヨウキュウショ</t>
    </rPh>
    <rPh sb="55" eb="57">
      <t>テイシュツ</t>
    </rPh>
    <rPh sb="58" eb="60">
      <t>イライ</t>
    </rPh>
    <phoneticPr fontId="1"/>
  </si>
  <si>
    <t>　　　　　　債務負担行為で令和８年度以降にわたるものについての令和６年度末までの支出額</t>
    <rPh sb="6" eb="8">
      <t>サイム</t>
    </rPh>
    <rPh sb="8" eb="10">
      <t>フタン</t>
    </rPh>
    <rPh sb="10" eb="12">
      <t>コウイ</t>
    </rPh>
    <rPh sb="13" eb="14">
      <t>レイ</t>
    </rPh>
    <rPh sb="14" eb="15">
      <t>ワ</t>
    </rPh>
    <rPh sb="16" eb="18">
      <t>ネンド</t>
    </rPh>
    <rPh sb="18" eb="20">
      <t>イコウ</t>
    </rPh>
    <rPh sb="31" eb="32">
      <t>レイ</t>
    </rPh>
    <rPh sb="32" eb="33">
      <t>ワ</t>
    </rPh>
    <rPh sb="34" eb="36">
      <t>ネンド</t>
    </rPh>
    <rPh sb="36" eb="37">
      <t>マツ</t>
    </rPh>
    <rPh sb="40" eb="43">
      <t>シシュツガク</t>
    </rPh>
    <phoneticPr fontId="1"/>
  </si>
  <si>
    <r>
      <t>　　　　　　又は支出額の見込み及び令和７年度以降の支出予定額等に関する調書　　　　　　</t>
    </r>
    <r>
      <rPr>
        <sz val="16"/>
        <color theme="0"/>
        <rFont val="ＭＳ 明朝"/>
        <family val="1"/>
        <charset val="128"/>
      </rPr>
      <t>．</t>
    </r>
    <rPh sb="7" eb="10">
      <t>シシュツガク</t>
    </rPh>
    <rPh sb="11" eb="13">
      <t>ミコ</t>
    </rPh>
    <rPh sb="14" eb="15">
      <t>オヨ</t>
    </rPh>
    <rPh sb="16" eb="17">
      <t>レイ</t>
    </rPh>
    <rPh sb="17" eb="18">
      <t>ワ</t>
    </rPh>
    <rPh sb="20" eb="22">
      <t>ネンド</t>
    </rPh>
    <rPh sb="21" eb="23">
      <t>イコウ</t>
    </rPh>
    <rPh sb="24" eb="26">
      <t>シシュツ</t>
    </rPh>
    <rPh sb="26" eb="29">
      <t>ヨテイガク</t>
    </rPh>
    <rPh sb="29" eb="30">
      <t>トウ</t>
    </rPh>
    <rPh sb="31" eb="32">
      <t>カン</t>
    </rPh>
    <rPh sb="34" eb="36">
      <t>チョウショ</t>
    </rPh>
    <phoneticPr fontId="1"/>
  </si>
  <si>
    <t>令和６年度末まで</t>
    <rPh sb="0" eb="1">
      <t>レイ</t>
    </rPh>
    <rPh sb="1" eb="2">
      <t>ワ</t>
    </rPh>
    <rPh sb="3" eb="5">
      <t>ネンド</t>
    </rPh>
    <rPh sb="5" eb="6">
      <t>マツ</t>
    </rPh>
    <phoneticPr fontId="1"/>
  </si>
  <si>
    <t>令和７年度以降</t>
    <rPh sb="0" eb="1">
      <t>レイ</t>
    </rPh>
    <rPh sb="1" eb="2">
      <t>ワ</t>
    </rPh>
    <rPh sb="3" eb="5">
      <t>ネンド</t>
    </rPh>
    <rPh sb="5" eb="7">
      <t>イコウ</t>
    </rPh>
    <phoneticPr fontId="1"/>
  </si>
  <si>
    <t>左　の　財　源　内　訳</t>
    <rPh sb="0" eb="1">
      <t>ヒダリ</t>
    </rPh>
    <rPh sb="4" eb="5">
      <t>ザイ</t>
    </rPh>
    <rPh sb="6" eb="7">
      <t>ミナモト</t>
    </rPh>
    <rPh sb="8" eb="9">
      <t>ナイ</t>
    </rPh>
    <rPh sb="10" eb="11">
      <t>ヤク</t>
    </rPh>
    <phoneticPr fontId="1"/>
  </si>
  <si>
    <t>事　　　　　　項</t>
    <rPh sb="0" eb="1">
      <t>コト</t>
    </rPh>
    <rPh sb="7" eb="8">
      <t>コウ</t>
    </rPh>
    <phoneticPr fontId="1"/>
  </si>
  <si>
    <t>限度額</t>
    <rPh sb="0" eb="1">
      <t>キリ</t>
    </rPh>
    <rPh sb="1" eb="2">
      <t>ド</t>
    </rPh>
    <rPh sb="2" eb="3">
      <t>ガク</t>
    </rPh>
    <phoneticPr fontId="1"/>
  </si>
  <si>
    <t>の 支出（見込）額</t>
    <rPh sb="2" eb="3">
      <t>ササ</t>
    </rPh>
    <rPh sb="3" eb="4">
      <t>デ</t>
    </rPh>
    <rPh sb="5" eb="6">
      <t>ケン</t>
    </rPh>
    <rPh sb="6" eb="7">
      <t>コミ</t>
    </rPh>
    <rPh sb="8" eb="9">
      <t>ガク</t>
    </rPh>
    <phoneticPr fontId="1"/>
  </si>
  <si>
    <t>の支出予定額</t>
    <rPh sb="1" eb="3">
      <t>シシュツ</t>
    </rPh>
    <rPh sb="3" eb="6">
      <t>ヨテイガク</t>
    </rPh>
    <phoneticPr fontId="1"/>
  </si>
  <si>
    <t>特　定　財　源</t>
    <rPh sb="0" eb="1">
      <t>トク</t>
    </rPh>
    <rPh sb="2" eb="3">
      <t>サダム</t>
    </rPh>
    <rPh sb="4" eb="5">
      <t>ザイ</t>
    </rPh>
    <rPh sb="6" eb="7">
      <t>ミナモト</t>
    </rPh>
    <phoneticPr fontId="1"/>
  </si>
  <si>
    <t>一般財源</t>
    <rPh sb="0" eb="2">
      <t>イッパン</t>
    </rPh>
    <rPh sb="2" eb="4">
      <t>ザイゲン</t>
    </rPh>
    <phoneticPr fontId="1"/>
  </si>
  <si>
    <t>期間</t>
    <rPh sb="0" eb="1">
      <t>キ</t>
    </rPh>
    <rPh sb="1" eb="2">
      <t>アイダ</t>
    </rPh>
    <phoneticPr fontId="1"/>
  </si>
  <si>
    <t>金額</t>
    <rPh sb="0" eb="1">
      <t>キン</t>
    </rPh>
    <rPh sb="1" eb="2">
      <t>ガク</t>
    </rPh>
    <phoneticPr fontId="1"/>
  </si>
  <si>
    <t>国県支出金</t>
    <rPh sb="0" eb="1">
      <t>クニ</t>
    </rPh>
    <rPh sb="1" eb="2">
      <t>ケン</t>
    </rPh>
    <rPh sb="2" eb="5">
      <t>シシュツキン</t>
    </rPh>
    <phoneticPr fontId="1"/>
  </si>
  <si>
    <t>地方債</t>
    <rPh sb="0" eb="1">
      <t>チ</t>
    </rPh>
    <rPh sb="1" eb="2">
      <t>カタ</t>
    </rPh>
    <rPh sb="2" eb="3">
      <t>サイ</t>
    </rPh>
    <phoneticPr fontId="1"/>
  </si>
  <si>
    <t>その他</t>
    <rPh sb="2" eb="3">
      <t>タ</t>
    </rPh>
    <phoneticPr fontId="1"/>
  </si>
  <si>
    <t>千円</t>
    <rPh sb="0" eb="2">
      <t>センエン</t>
    </rPh>
    <phoneticPr fontId="1"/>
  </si>
  <si>
    <t/>
  </si>
  <si>
    <t>残高</t>
    <rPh sb="0" eb="2">
      <t>ザンダカ</t>
    </rPh>
    <phoneticPr fontId="1"/>
  </si>
  <si>
    <t>土地改良事業資金償還補助金（朝日地区）</t>
    <rPh sb="0" eb="2">
      <t>トチ</t>
    </rPh>
    <rPh sb="2" eb="4">
      <t>カイリョウ</t>
    </rPh>
    <rPh sb="4" eb="6">
      <t>ジギョウ</t>
    </rPh>
    <rPh sb="6" eb="8">
      <t>シキン</t>
    </rPh>
    <rPh sb="8" eb="10">
      <t>ショウカン</t>
    </rPh>
    <rPh sb="10" eb="13">
      <t>ホジョキン</t>
    </rPh>
    <rPh sb="14" eb="16">
      <t>アサヒ</t>
    </rPh>
    <rPh sb="16" eb="18">
      <t>チク</t>
    </rPh>
    <phoneticPr fontId="1"/>
  </si>
  <si>
    <t>平成17年度
～
令和6年度</t>
    <phoneticPr fontId="1"/>
  </si>
  <si>
    <t>令和7年度
～
令和8年度</t>
    <rPh sb="7" eb="8">
      <t>ワ</t>
    </rPh>
    <phoneticPr fontId="1"/>
  </si>
  <si>
    <t>農林水産課</t>
    <rPh sb="0" eb="2">
      <t>ノウリン</t>
    </rPh>
    <rPh sb="2" eb="4">
      <t>スイサン</t>
    </rPh>
    <rPh sb="4" eb="5">
      <t>カ</t>
    </rPh>
    <phoneticPr fontId="1"/>
  </si>
  <si>
    <r>
      <t>00254 土地改良事業資金償還補助事業
650 土地改良事業資金償還補助金（朝日地区）
　　の</t>
    </r>
    <r>
      <rPr>
        <sz val="9"/>
        <color rgb="FF0070C0"/>
        <rFont val="ＭＳ 明朝"/>
        <family val="1"/>
        <charset val="128"/>
      </rPr>
      <t>細々節</t>
    </r>
    <r>
      <rPr>
        <sz val="9"/>
        <color rgb="FFFFFF00"/>
        <rFont val="ＭＳ 明朝"/>
        <family val="1"/>
        <charset val="128"/>
      </rPr>
      <t>額</t>
    </r>
    <rPh sb="48" eb="50">
      <t>サイサイ</t>
    </rPh>
    <rPh sb="50" eb="51">
      <t>セツ</t>
    </rPh>
    <rPh sb="51" eb="52">
      <t>ガク</t>
    </rPh>
    <phoneticPr fontId="1"/>
  </si>
  <si>
    <t>内部情報システム事業費</t>
    <rPh sb="0" eb="2">
      <t>ナイブ</t>
    </rPh>
    <rPh sb="2" eb="4">
      <t>ジョウホウ</t>
    </rPh>
    <rPh sb="8" eb="10">
      <t>ジギョウ</t>
    </rPh>
    <rPh sb="10" eb="11">
      <t>ヒ</t>
    </rPh>
    <phoneticPr fontId="1"/>
  </si>
  <si>
    <t>令和4年度
～
令和6年度</t>
    <rPh sb="0" eb="1">
      <t>ワ</t>
    </rPh>
    <phoneticPr fontId="1"/>
  </si>
  <si>
    <t>令和7年度
～
令和8年度</t>
    <rPh sb="0" eb="1">
      <t>レイ</t>
    </rPh>
    <rPh sb="1" eb="2">
      <t>ワ</t>
    </rPh>
    <rPh sb="3" eb="5">
      <t>ネンド</t>
    </rPh>
    <rPh sb="8" eb="9">
      <t>レイ</t>
    </rPh>
    <rPh sb="9" eb="10">
      <t>ワ</t>
    </rPh>
    <phoneticPr fontId="1"/>
  </si>
  <si>
    <t>情報統計室</t>
    <rPh sb="0" eb="2">
      <t>ジョウホウ</t>
    </rPh>
    <rPh sb="2" eb="4">
      <t>トウケイ</t>
    </rPh>
    <rPh sb="4" eb="5">
      <t>シツ</t>
    </rPh>
    <phoneticPr fontId="1"/>
  </si>
  <si>
    <t>00016 行政情報通信システム管理事業
378 内部情報システム使用料</t>
    <phoneticPr fontId="1"/>
  </si>
  <si>
    <r>
      <t xml:space="preserve">R3設定 1,155,000円/月
</t>
    </r>
    <r>
      <rPr>
        <sz val="10"/>
        <color rgb="FFFFFF00"/>
        <rFont val="ＭＳ 明朝"/>
        <family val="1"/>
        <charset val="128"/>
      </rPr>
      <t>契約</t>
    </r>
    <r>
      <rPr>
        <sz val="10"/>
        <rFont val="ＭＳ 明朝"/>
        <family val="1"/>
        <charset val="128"/>
      </rPr>
      <t>　 1,078,000円/月</t>
    </r>
    <rPh sb="2" eb="4">
      <t>セッテイ</t>
    </rPh>
    <rPh sb="14" eb="15">
      <t>エン</t>
    </rPh>
    <rPh sb="16" eb="17">
      <t>ツキ</t>
    </rPh>
    <rPh sb="18" eb="20">
      <t>ケイヤク</t>
    </rPh>
    <rPh sb="31" eb="32">
      <t>エン</t>
    </rPh>
    <rPh sb="33" eb="34">
      <t>ツキ</t>
    </rPh>
    <phoneticPr fontId="1"/>
  </si>
  <si>
    <t>学校給食調理等業務委託事業費</t>
    <rPh sb="0" eb="6">
      <t>ガッコウキュウショクチョウリ</t>
    </rPh>
    <rPh sb="6" eb="9">
      <t>トウギョウム</t>
    </rPh>
    <rPh sb="9" eb="13">
      <t>イタクジギョウ</t>
    </rPh>
    <rPh sb="13" eb="14">
      <t>ヒ</t>
    </rPh>
    <phoneticPr fontId="1"/>
  </si>
  <si>
    <t>令和5年度
～
令和6年度</t>
    <rPh sb="0" eb="1">
      <t>ワ</t>
    </rPh>
    <phoneticPr fontId="1"/>
  </si>
  <si>
    <t>令和7年度
～
令和9年度</t>
    <rPh sb="0" eb="1">
      <t>レイ</t>
    </rPh>
    <rPh sb="1" eb="2">
      <t>ワ</t>
    </rPh>
    <rPh sb="3" eb="5">
      <t>ネンド</t>
    </rPh>
    <rPh sb="8" eb="9">
      <t>レイ</t>
    </rPh>
    <rPh sb="9" eb="10">
      <t>ワ</t>
    </rPh>
    <phoneticPr fontId="1"/>
  </si>
  <si>
    <t>給食センター</t>
    <rPh sb="0" eb="2">
      <t>キュウショク</t>
    </rPh>
    <phoneticPr fontId="1"/>
  </si>
  <si>
    <t>01416 学校給食センター事業
692 給食調理等業務委託料</t>
    <phoneticPr fontId="1"/>
  </si>
  <si>
    <t>行政情報セキュリティ強化対策事業費</t>
    <rPh sb="0" eb="1">
      <t>ギョウセイ</t>
    </rPh>
    <rPh sb="1" eb="3">
      <t>ジョウホウ</t>
    </rPh>
    <rPh sb="9" eb="11">
      <t>キョウカ</t>
    </rPh>
    <rPh sb="11" eb="13">
      <t>タイサク</t>
    </rPh>
    <rPh sb="13" eb="15">
      <t>ジギョウ</t>
    </rPh>
    <rPh sb="16" eb="17">
      <t>ヒ</t>
    </rPh>
    <phoneticPr fontId="13"/>
  </si>
  <si>
    <t>令和6年度</t>
    <phoneticPr fontId="1"/>
  </si>
  <si>
    <t>令和7年度
～
令和10年度</t>
    <rPh sb="0" eb="1">
      <t>レイ</t>
    </rPh>
    <rPh sb="1" eb="2">
      <t>ワ</t>
    </rPh>
    <rPh sb="8" eb="9">
      <t>レイ</t>
    </rPh>
    <rPh sb="9" eb="10">
      <t>ワ</t>
    </rPh>
    <phoneticPr fontId="13"/>
  </si>
  <si>
    <t>DX推進津</t>
    <rPh sb="2" eb="5">
      <t>スイシンツ</t>
    </rPh>
    <phoneticPr fontId="1"/>
  </si>
  <si>
    <t>01335 行政情報セキュリティ強化対策事業
713 行政情報セキュリティ対策システム使用料</t>
    <rPh sb="6" eb="8">
      <t>ギョウセイ</t>
    </rPh>
    <rPh sb="8" eb="10">
      <t>ジョウホウ</t>
    </rPh>
    <rPh sb="16" eb="18">
      <t>キョウカ</t>
    </rPh>
    <rPh sb="18" eb="20">
      <t>タイサク</t>
    </rPh>
    <rPh sb="20" eb="22">
      <t>ジギョウ</t>
    </rPh>
    <phoneticPr fontId="1"/>
  </si>
  <si>
    <t>固定資産評価基図更新事業費</t>
    <rPh sb="0" eb="2">
      <t>コテイ</t>
    </rPh>
    <rPh sb="2" eb="4">
      <t>シサン</t>
    </rPh>
    <rPh sb="4" eb="6">
      <t>ヒョウカ</t>
    </rPh>
    <rPh sb="6" eb="8">
      <t>キズ</t>
    </rPh>
    <rPh sb="8" eb="10">
      <t>コウシン</t>
    </rPh>
    <rPh sb="10" eb="12">
      <t>ジギョウ</t>
    </rPh>
    <rPh sb="12" eb="13">
      <t>ヒ</t>
    </rPh>
    <phoneticPr fontId="1"/>
  </si>
  <si>
    <t>令和7年度
～
令和8年度</t>
    <rPh sb="0" eb="1">
      <t>レイ</t>
    </rPh>
    <rPh sb="1" eb="2">
      <t>ワ</t>
    </rPh>
    <rPh sb="8" eb="9">
      <t>レイ</t>
    </rPh>
    <rPh sb="9" eb="10">
      <t>ワ</t>
    </rPh>
    <phoneticPr fontId="13"/>
  </si>
  <si>
    <t>債務負担行為に基づく支出予定額②</t>
    <rPh sb="0" eb="2">
      <t>サイム</t>
    </rPh>
    <rPh sb="2" eb="4">
      <t>フタン</t>
    </rPh>
    <rPh sb="4" eb="6">
      <t>コウイ</t>
    </rPh>
    <rPh sb="7" eb="8">
      <t>モト</t>
    </rPh>
    <rPh sb="10" eb="12">
      <t>シシュツ</t>
    </rPh>
    <rPh sb="12" eb="14">
      <t>ヨテイ</t>
    </rPh>
    <rPh sb="14" eb="15">
      <t>ガ</t>
    </rPh>
    <phoneticPr fontId="1"/>
  </si>
  <si>
    <t>地方債の令和５年度末における現在高及び令和６年度末</t>
    <rPh sb="0" eb="3">
      <t>チホウサイ</t>
    </rPh>
    <rPh sb="4" eb="6">
      <t>レイワ</t>
    </rPh>
    <rPh sb="7" eb="10">
      <t>ネンドマツ</t>
    </rPh>
    <rPh sb="9" eb="10">
      <t>マツ</t>
    </rPh>
    <rPh sb="14" eb="17">
      <t>ゲンザイダカ</t>
    </rPh>
    <rPh sb="17" eb="18">
      <t>オヨ</t>
    </rPh>
    <rPh sb="19" eb="20">
      <t>レイ</t>
    </rPh>
    <rPh sb="20" eb="21">
      <t>ワ</t>
    </rPh>
    <rPh sb="22" eb="24">
      <t>ネンド</t>
    </rPh>
    <rPh sb="24" eb="25">
      <t>マツ</t>
    </rPh>
    <phoneticPr fontId="12"/>
  </si>
  <si>
    <t>並びに令和７年度末における現在高の見込みに関する調書</t>
    <rPh sb="3" eb="4">
      <t>レイ</t>
    </rPh>
    <rPh sb="4" eb="5">
      <t>ワ</t>
    </rPh>
    <phoneticPr fontId="12"/>
  </si>
  <si>
    <t>（単位：千円）</t>
    <rPh sb="1" eb="3">
      <t>タンイ</t>
    </rPh>
    <rPh sb="4" eb="6">
      <t>センエン</t>
    </rPh>
    <phoneticPr fontId="12"/>
  </si>
  <si>
    <t>区　　　分</t>
    <rPh sb="0" eb="1">
      <t>ク</t>
    </rPh>
    <rPh sb="4" eb="5">
      <t>ブン</t>
    </rPh>
    <phoneticPr fontId="12"/>
  </si>
  <si>
    <t>令和５年度末　　　現在高</t>
    <rPh sb="0" eb="2">
      <t>レイワ</t>
    </rPh>
    <rPh sb="3" eb="6">
      <t>ネンドマツ</t>
    </rPh>
    <rPh sb="5" eb="6">
      <t>マツ</t>
    </rPh>
    <rPh sb="9" eb="10">
      <t>ウツツ</t>
    </rPh>
    <rPh sb="10" eb="11">
      <t>ザイ</t>
    </rPh>
    <rPh sb="11" eb="12">
      <t>ダカ</t>
    </rPh>
    <phoneticPr fontId="12"/>
  </si>
  <si>
    <t>令和６年度末　　　現在高見込額</t>
    <rPh sb="0" eb="1">
      <t>レイ</t>
    </rPh>
    <rPh sb="1" eb="2">
      <t>ワ</t>
    </rPh>
    <rPh sb="3" eb="5">
      <t>ネンド</t>
    </rPh>
    <rPh sb="5" eb="6">
      <t>マツ</t>
    </rPh>
    <rPh sb="9" eb="10">
      <t>ウツツ</t>
    </rPh>
    <rPh sb="10" eb="11">
      <t>ザイ</t>
    </rPh>
    <rPh sb="11" eb="12">
      <t>ダカ</t>
    </rPh>
    <rPh sb="12" eb="14">
      <t>ミコ</t>
    </rPh>
    <rPh sb="14" eb="15">
      <t>ガク</t>
    </rPh>
    <phoneticPr fontId="12"/>
  </si>
  <si>
    <t>令和７年度中増減見込額</t>
    <rPh sb="0" eb="1">
      <t>レイ</t>
    </rPh>
    <rPh sb="1" eb="2">
      <t>ワ</t>
    </rPh>
    <rPh sb="3" eb="5">
      <t>ネンド</t>
    </rPh>
    <rPh sb="5" eb="6">
      <t>チュウ</t>
    </rPh>
    <rPh sb="6" eb="8">
      <t>ゾウゲン</t>
    </rPh>
    <rPh sb="8" eb="10">
      <t>ミコ</t>
    </rPh>
    <rPh sb="10" eb="11">
      <t>ガク</t>
    </rPh>
    <phoneticPr fontId="12"/>
  </si>
  <si>
    <t>令和７年度末　　現在高見込額</t>
    <rPh sb="0" eb="1">
      <t>レイ</t>
    </rPh>
    <rPh sb="1" eb="2">
      <t>ワ</t>
    </rPh>
    <rPh sb="3" eb="5">
      <t>ネンド</t>
    </rPh>
    <rPh sb="5" eb="6">
      <t>マツ</t>
    </rPh>
    <rPh sb="8" eb="10">
      <t>ゲンザイ</t>
    </rPh>
    <rPh sb="10" eb="11">
      <t>ダカ</t>
    </rPh>
    <rPh sb="11" eb="14">
      <t>ミコミガク</t>
    </rPh>
    <phoneticPr fontId="12"/>
  </si>
  <si>
    <r>
      <t>R6 元金償還金額</t>
    </r>
    <r>
      <rPr>
        <sz val="10"/>
        <color rgb="FFFF0000"/>
        <rFont val="ＭＳ 明朝"/>
        <family val="1"/>
        <charset val="128"/>
      </rPr>
      <t xml:space="preserve">
償還計画表より</t>
    </r>
    <rPh sb="3" eb="5">
      <t>ガンキン</t>
    </rPh>
    <rPh sb="5" eb="7">
      <t>ショウカン</t>
    </rPh>
    <rPh sb="7" eb="9">
      <t>キンガク</t>
    </rPh>
    <rPh sb="10" eb="12">
      <t>ショウカン</t>
    </rPh>
    <rPh sb="12" eb="14">
      <t>ケイカク</t>
    </rPh>
    <rPh sb="14" eb="15">
      <t>ヒョウ</t>
    </rPh>
    <phoneticPr fontId="12"/>
  </si>
  <si>
    <r>
      <t>R6 起債見込額
(R6 町債最終予算額)</t>
    </r>
    <r>
      <rPr>
        <sz val="10"/>
        <color rgb="FFFF0000"/>
        <rFont val="ＭＳ 明朝"/>
        <family val="1"/>
        <charset val="128"/>
      </rPr>
      <t xml:space="preserve">
現計予算台帳より</t>
    </r>
    <rPh sb="3" eb="5">
      <t>キサイ</t>
    </rPh>
    <rPh sb="5" eb="7">
      <t>ミコミ</t>
    </rPh>
    <rPh sb="7" eb="8">
      <t>ガク</t>
    </rPh>
    <rPh sb="13" eb="15">
      <t>チョウサイ</t>
    </rPh>
    <rPh sb="15" eb="17">
      <t>サイシュウ</t>
    </rPh>
    <rPh sb="17" eb="20">
      <t>ヨサンガク</t>
    </rPh>
    <rPh sb="22" eb="24">
      <t>ゲンケイ</t>
    </rPh>
    <rPh sb="24" eb="26">
      <t>ヨサン</t>
    </rPh>
    <rPh sb="26" eb="28">
      <t>ダイチョウ</t>
    </rPh>
    <phoneticPr fontId="12"/>
  </si>
  <si>
    <t>令和７年度中　　　   起 債 見 込 額</t>
    <rPh sb="0" eb="1">
      <t>レイ</t>
    </rPh>
    <rPh sb="1" eb="2">
      <t>ワ</t>
    </rPh>
    <rPh sb="3" eb="5">
      <t>ネンド</t>
    </rPh>
    <rPh sb="5" eb="6">
      <t>チュウ</t>
    </rPh>
    <rPh sb="12" eb="13">
      <t>オコシ</t>
    </rPh>
    <rPh sb="14" eb="15">
      <t>サイ</t>
    </rPh>
    <rPh sb="16" eb="17">
      <t>ミ</t>
    </rPh>
    <rPh sb="18" eb="19">
      <t>コミ</t>
    </rPh>
    <rPh sb="20" eb="21">
      <t>ガク</t>
    </rPh>
    <phoneticPr fontId="12"/>
  </si>
  <si>
    <t>令和７年度中　　　   元金償還見込額</t>
    <rPh sb="0" eb="1">
      <t>レイ</t>
    </rPh>
    <rPh sb="1" eb="2">
      <t>ワ</t>
    </rPh>
    <rPh sb="3" eb="5">
      <t>ネンド</t>
    </rPh>
    <rPh sb="5" eb="6">
      <t>チュウ</t>
    </rPh>
    <rPh sb="12" eb="14">
      <t>ガンキン</t>
    </rPh>
    <rPh sb="14" eb="16">
      <t>ショウカン</t>
    </rPh>
    <rPh sb="16" eb="18">
      <t>ミコ</t>
    </rPh>
    <rPh sb="18" eb="19">
      <t>ガク</t>
    </rPh>
    <phoneticPr fontId="12"/>
  </si>
  <si>
    <t>普通債</t>
    <rPh sb="0" eb="3">
      <t>フツウサイ</t>
    </rPh>
    <phoneticPr fontId="12"/>
  </si>
  <si>
    <t>(1)</t>
    <phoneticPr fontId="12"/>
  </si>
  <si>
    <t>総務</t>
    <rPh sb="0" eb="2">
      <t>ソウム</t>
    </rPh>
    <phoneticPr fontId="12"/>
  </si>
  <si>
    <t>(2)</t>
    <phoneticPr fontId="12"/>
  </si>
  <si>
    <t>民生</t>
    <rPh sb="0" eb="2">
      <t>ミンセイ</t>
    </rPh>
    <phoneticPr fontId="12"/>
  </si>
  <si>
    <t>(3)</t>
    <phoneticPr fontId="12"/>
  </si>
  <si>
    <t>衛生</t>
    <rPh sb="0" eb="2">
      <t>エイセイ</t>
    </rPh>
    <phoneticPr fontId="12"/>
  </si>
  <si>
    <t>(4)</t>
  </si>
  <si>
    <t>労働</t>
    <rPh sb="0" eb="2">
      <t>ロウドウ</t>
    </rPh>
    <phoneticPr fontId="12"/>
  </si>
  <si>
    <t>(5)</t>
  </si>
  <si>
    <t>農林水産</t>
    <rPh sb="0" eb="2">
      <t>ノウリン</t>
    </rPh>
    <rPh sb="2" eb="4">
      <t>スイサン</t>
    </rPh>
    <phoneticPr fontId="12"/>
  </si>
  <si>
    <t>(6)</t>
  </si>
  <si>
    <t>商工</t>
    <rPh sb="0" eb="2">
      <t>ショウコウ</t>
    </rPh>
    <phoneticPr fontId="12"/>
  </si>
  <si>
    <t>(7)</t>
  </si>
  <si>
    <t>土木</t>
    <rPh sb="0" eb="2">
      <t>ドボク</t>
    </rPh>
    <phoneticPr fontId="12"/>
  </si>
  <si>
    <t>(8)</t>
  </si>
  <si>
    <t>消防</t>
    <rPh sb="0" eb="2">
      <t>ショウボウ</t>
    </rPh>
    <phoneticPr fontId="12"/>
  </si>
  <si>
    <t>(9)</t>
  </si>
  <si>
    <t>教育</t>
    <rPh sb="0" eb="2">
      <t>キョウイク</t>
    </rPh>
    <phoneticPr fontId="12"/>
  </si>
  <si>
    <t>災害復旧債</t>
    <rPh sb="0" eb="2">
      <t>サイガイ</t>
    </rPh>
    <rPh sb="2" eb="4">
      <t>フッキュウ</t>
    </rPh>
    <rPh sb="4" eb="5">
      <t>サイ</t>
    </rPh>
    <phoneticPr fontId="12"/>
  </si>
  <si>
    <t>災・農林水産</t>
    <rPh sb="0" eb="1">
      <t>サイ</t>
    </rPh>
    <rPh sb="2" eb="4">
      <t>ノウリン</t>
    </rPh>
    <rPh sb="4" eb="6">
      <t>スイサン</t>
    </rPh>
    <phoneticPr fontId="12"/>
  </si>
  <si>
    <t>災・土木</t>
    <rPh sb="0" eb="1">
      <t>サイ</t>
    </rPh>
    <rPh sb="2" eb="4">
      <t>ドボク</t>
    </rPh>
    <phoneticPr fontId="12"/>
  </si>
  <si>
    <t>減税補てん債</t>
    <rPh sb="0" eb="2">
      <t>ゲンゼイ</t>
    </rPh>
    <rPh sb="2" eb="3">
      <t>ホ</t>
    </rPh>
    <rPh sb="5" eb="6">
      <t>サイ</t>
    </rPh>
    <phoneticPr fontId="12"/>
  </si>
  <si>
    <t>減税補てん</t>
    <rPh sb="0" eb="2">
      <t>ゲンゼイ</t>
    </rPh>
    <rPh sb="2" eb="3">
      <t>ホ</t>
    </rPh>
    <phoneticPr fontId="12"/>
  </si>
  <si>
    <t>臨時財政対策債</t>
    <rPh sb="0" eb="2">
      <t>リンジ</t>
    </rPh>
    <rPh sb="2" eb="4">
      <t>ザイセイ</t>
    </rPh>
    <rPh sb="4" eb="6">
      <t>タイサク</t>
    </rPh>
    <rPh sb="6" eb="7">
      <t>サイ</t>
    </rPh>
    <phoneticPr fontId="12"/>
  </si>
  <si>
    <t>臨財</t>
    <rPh sb="0" eb="1">
      <t>ノゾ</t>
    </rPh>
    <rPh sb="1" eb="2">
      <t>ザイ</t>
    </rPh>
    <phoneticPr fontId="12"/>
  </si>
  <si>
    <t>減収補てん債</t>
    <rPh sb="0" eb="2">
      <t>ゲンシュウ</t>
    </rPh>
    <rPh sb="2" eb="3">
      <t>ホ</t>
    </rPh>
    <rPh sb="5" eb="6">
      <t>サイ</t>
    </rPh>
    <phoneticPr fontId="12"/>
  </si>
  <si>
    <t>減収</t>
    <rPh sb="0" eb="2">
      <t>ゲンシュウ</t>
    </rPh>
    <phoneticPr fontId="12"/>
  </si>
  <si>
    <t>合　　　計</t>
    <rPh sb="0" eb="1">
      <t>ゴウ</t>
    </rPh>
    <rPh sb="4" eb="5">
      <t>ケイ</t>
    </rPh>
    <phoneticPr fontId="12"/>
  </si>
  <si>
    <t>↑現年予算の借入予定額</t>
    <rPh sb="1" eb="3">
      <t>ゲンネン</t>
    </rPh>
    <rPh sb="3" eb="5">
      <t>ヨサン</t>
    </rPh>
    <rPh sb="6" eb="8">
      <t>カリイレ</t>
    </rPh>
    <rPh sb="8" eb="10">
      <t>ヨテイ</t>
    </rPh>
    <rPh sb="10" eb="11">
      <t>ガク</t>
    </rPh>
    <phoneticPr fontId="12"/>
  </si>
  <si>
    <t>↑新年度予算計上額</t>
    <rPh sb="1" eb="4">
      <t>シンネンド</t>
    </rPh>
    <rPh sb="4" eb="6">
      <t>ヨサン</t>
    </rPh>
    <rPh sb="6" eb="8">
      <t>ケイジョウ</t>
    </rPh>
    <rPh sb="8" eb="9">
      <t>ガク</t>
    </rPh>
    <phoneticPr fontId="12"/>
  </si>
  <si>
    <r>
      <t>（３月補正後の町債予算額）＋　</t>
    </r>
    <r>
      <rPr>
        <sz val="11"/>
        <color rgb="FF0070C0"/>
        <rFont val="ＭＳ 明朝"/>
        <family val="1"/>
        <charset val="128"/>
      </rPr>
      <t>R4繰越事業分</t>
    </r>
    <rPh sb="17" eb="19">
      <t>クリコシ</t>
    </rPh>
    <rPh sb="19" eb="21">
      <t>ジギョウ</t>
    </rPh>
    <rPh sb="21" eb="22">
      <t>ブン</t>
    </rPh>
    <phoneticPr fontId="12"/>
  </si>
  <si>
    <t>↑起債管理ｼｽﾃﾑ償還計画表による</t>
    <rPh sb="1" eb="3">
      <t>キサイ</t>
    </rPh>
    <rPh sb="3" eb="5">
      <t>カンリ</t>
    </rPh>
    <rPh sb="9" eb="11">
      <t>ショウカン</t>
    </rPh>
    <rPh sb="11" eb="13">
      <t>ケイカク</t>
    </rPh>
    <rPh sb="13" eb="14">
      <t>ヒョウ</t>
    </rPh>
    <phoneticPr fontId="12"/>
  </si>
  <si>
    <t>（当初＋R5繰越）</t>
    <rPh sb="1" eb="3">
      <t>トウショ</t>
    </rPh>
    <rPh sb="6" eb="8">
      <t>クリコシ</t>
    </rPh>
    <phoneticPr fontId="12"/>
  </si>
  <si>
    <t>※「予算台帳」「起債会計(選択)」「予算分類(空白)」「集計」で処理</t>
    <rPh sb="2" eb="4">
      <t>ヨサン</t>
    </rPh>
    <rPh sb="4" eb="6">
      <t>ダイチョウ</t>
    </rPh>
    <rPh sb="8" eb="10">
      <t>キサイ</t>
    </rPh>
    <rPh sb="10" eb="12">
      <t>カイケイ</t>
    </rPh>
    <rPh sb="13" eb="15">
      <t>センタク</t>
    </rPh>
    <rPh sb="18" eb="20">
      <t>ヨサン</t>
    </rPh>
    <rPh sb="20" eb="22">
      <t>ブンルイ</t>
    </rPh>
    <rPh sb="23" eb="25">
      <t>クウハク</t>
    </rPh>
    <rPh sb="28" eb="30">
      <t>シュウケイ</t>
    </rPh>
    <rPh sb="32" eb="34">
      <t>ショリ</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</si>
</sst>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quot;△&quot;#,##0"/>
    <numFmt numFmtId="177" formatCode="#,###;&quot;△&quot;#,###"/>
    <numFmt numFmtId="178" formatCode="#,###;#,###"/>
    <numFmt numFmtId="179" formatCode="#,##0;#,##0"/>
    <numFmt numFmtId="180" formatCode="#,##0;&quot;△ &quot;#,##0"/>
    <numFmt numFmtId="181" formatCode="#,##0_ "/>
    <numFmt numFmtId="182" formatCode="#,##0.0;&quot;△ &quot;#,##0.0"/>
    <numFmt numFmtId="183" formatCode="#,##0.0_);[Red]\(#,##0.0\)"/>
    <numFmt numFmtId="184" formatCode="#,##0.0_ "/>
    <numFmt numFmtId="185" formatCode="0.0_ "/>
    <numFmt numFmtId="186" formatCode="0.0"/>
    <numFmt numFmtId="187" formatCode="#,##0.000_ "/>
    <numFmt numFmtId="188" formatCode="#,##0.00_ "/>
    <numFmt numFmtId="189" formatCode="#,##0_);\(#,##0\)"/>
    <numFmt numFmtId="190" formatCode="#,##0_);[Red]\(#,##0\)"/>
  </numFmts>
  <fonts count="41">
    <font>
      <sz val="11"/>
      <name val="ＭＳ 明朝"/>
      <family val="1"/>
      <charset val="128"/>
    </font>
    <font>
      <sz val="6"/>
      <name val="ＭＳ 明朝"/>
      <family val="1"/>
      <charset val="128"/>
    </font>
    <font>
      <sz val="6"/>
      <name val="ＭＳ Ｐ明朝"/>
      <family val="1"/>
      <charset val="128"/>
    </font>
    <font>
      <sz val="14"/>
      <name val="ＭＳ 明朝"/>
      <family val="1"/>
      <charset val="128"/>
    </font>
    <font>
      <sz val="11"/>
      <color theme="1"/>
      <name val="ＭＳ 明朝"/>
      <family val="1"/>
      <charset val="128"/>
    </font>
    <font>
      <sz val="11"/>
      <name val="ＭＳ 明朝"/>
      <family val="1"/>
      <charset val="128"/>
    </font>
    <font>
      <sz val="14"/>
      <name val="明朝"/>
      <family val="1"/>
      <charset val="128"/>
    </font>
    <font>
      <sz val="10"/>
      <name val="ＭＳ 明朝"/>
      <family val="1"/>
      <charset val="128"/>
    </font>
    <font>
      <sz val="10"/>
      <name val="明朝"/>
      <family val="1"/>
      <charset val="128"/>
    </font>
    <font>
      <sz val="10"/>
      <color theme="1"/>
      <name val="ＭＳ 明朝"/>
      <family val="1"/>
      <charset val="128"/>
    </font>
    <font>
      <sz val="11"/>
      <name val="ＭＳ Ｐゴシック"/>
      <family val="3"/>
      <charset val="128"/>
    </font>
    <font>
      <sz val="20"/>
      <name val="ＭＳ 明朝"/>
      <family val="1"/>
      <charset val="128"/>
    </font>
    <font>
      <sz val="6"/>
      <name val="ＭＳ Ｐゴシック"/>
      <family val="3"/>
      <charset val="128"/>
    </font>
    <font>
      <sz val="16"/>
      <name val="ＭＳ 明朝"/>
      <family val="1"/>
      <charset val="128"/>
    </font>
    <font>
      <b/>
      <sz val="16"/>
      <name val="ＭＳ 明朝"/>
      <family val="1"/>
      <charset val="128"/>
    </font>
    <font>
      <sz val="15"/>
      <name val="ＭＳ 明朝"/>
      <family val="1"/>
      <charset val="128"/>
    </font>
    <font>
      <sz val="16"/>
      <color indexed="9"/>
      <name val="ＭＳ 明朝"/>
      <family val="1"/>
      <charset val="128"/>
    </font>
    <font>
      <sz val="9"/>
      <color indexed="81"/>
      <name val="MS P ゴシック"/>
      <family val="3"/>
      <charset val="128"/>
    </font>
    <font>
      <sz val="14"/>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2"/>
      <name val="ＭＳ 明朝"/>
      <family val="1"/>
      <charset val="128"/>
    </font>
    <font>
      <sz val="10"/>
      <color rgb="FFFF0000"/>
      <name val="ＭＳ 明朝"/>
      <family val="1"/>
      <charset val="128"/>
    </font>
    <font>
      <sz val="10"/>
      <color rgb="FFFFFF00"/>
      <name val="ＭＳ 明朝"/>
      <family val="1"/>
      <charset val="128"/>
    </font>
    <font>
      <sz val="10"/>
      <color rgb="FF0033CC"/>
      <name val="ＭＳ 明朝"/>
      <family val="1"/>
      <charset val="128"/>
    </font>
    <font>
      <b/>
      <sz val="10"/>
      <color rgb="FFFF0000"/>
      <name val="ＭＳ 明朝"/>
      <family val="1"/>
      <charset val="128"/>
    </font>
    <font>
      <sz val="10"/>
      <color indexed="10"/>
      <name val="ＭＳ 明朝"/>
      <family val="1"/>
      <charset val="128"/>
    </font>
    <font>
      <sz val="9"/>
      <name val="ＭＳ 明朝"/>
      <family val="1"/>
      <charset val="128"/>
    </font>
    <font>
      <strike/>
      <sz val="10"/>
      <color rgb="FFFFFF00"/>
      <name val="ＭＳ 明朝"/>
      <family val="1"/>
      <charset val="128"/>
    </font>
    <font>
      <strike/>
      <sz val="10"/>
      <name val="ＭＳ 明朝"/>
      <family val="1"/>
      <charset val="128"/>
    </font>
    <font>
      <sz val="16"/>
      <color theme="0"/>
      <name val="ＭＳ 明朝"/>
      <family val="1"/>
      <charset val="128"/>
    </font>
    <font>
      <sz val="9"/>
      <color rgb="FF0070C0"/>
      <name val="ＭＳ 明朝"/>
      <family val="1"/>
      <charset val="128"/>
    </font>
    <font>
      <sz val="9"/>
      <color rgb="FFFFFF00"/>
      <name val="ＭＳ 明朝"/>
      <family val="1"/>
      <charset val="128"/>
    </font>
    <font>
      <sz val="12"/>
      <color theme="1"/>
      <name val="ＭＳ 明朝"/>
      <family val="1"/>
      <charset val="128"/>
    </font>
    <font>
      <b/>
      <sz val="11"/>
      <color rgb="FFFF0000"/>
      <name val="ＭＳ 明朝"/>
      <family val="1"/>
      <charset val="128"/>
    </font>
    <font>
      <sz val="11"/>
      <color rgb="FFFF0000"/>
      <name val="ＭＳ 明朝"/>
      <family val="1"/>
      <charset val="128"/>
    </font>
    <font>
      <b/>
      <sz val="12"/>
      <color rgb="FFFF0000"/>
      <name val="HG丸ｺﾞｼｯｸM-PRO"/>
      <family val="3"/>
      <charset val="128"/>
    </font>
    <font>
      <sz val="11"/>
      <color rgb="FF0070C0"/>
      <name val="ＭＳ 明朝"/>
      <family val="1"/>
      <charset val="128"/>
    </font>
    <font>
      <sz val="11"/>
      <color rgb="FF00B0F0"/>
      <name val="ＭＳ 明朝"/>
      <family val="1"/>
      <charset val="128"/>
    </font>
    <font>
      <b/>
      <sz val="11"/>
      <color rgb="FFFF0000"/>
      <name val="HG丸ｺﾞｼｯｸM-PRO"/>
      <family val="3"/>
      <charset val="128"/>
    </font>
  </fonts>
  <fills count="3">
    <fill>
      <patternFill patternType="none"/>
    </fill>
    <fill>
      <patternFill patternType="gray125"/>
    </fill>
    <fill>
      <patternFill patternType="solid">
        <fgColor theme="0"/>
        <bgColor indexed="64"/>
      </patternFill>
    </fill>
  </fills>
  <borders count="107">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style="thin">
        <color indexed="64"/>
      </right>
      <top/>
      <bottom/>
      <diagonal/>
    </border>
    <border>
      <left style="hair">
        <color auto="1"/>
      </left>
      <right/>
      <top/>
      <bottom style="thin">
        <color auto="1"/>
      </bottom>
      <diagonal/>
    </border>
    <border>
      <left style="hair">
        <color auto="1"/>
      </left>
      <right style="thin">
        <color auto="1"/>
      </right>
      <top/>
      <bottom style="thin">
        <color auto="1"/>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hair">
        <color indexed="64"/>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rgb="FFFF0000"/>
      </left>
      <right style="double">
        <color rgb="FFFF0000"/>
      </right>
      <top style="double">
        <color rgb="FFFF0000"/>
      </top>
      <bottom style="double">
        <color rgb="FFFF0000"/>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s>
  <cellStyleXfs count="6">
    <xf numFmtId="0" fontId="0" fillId="0" borderId="0"/>
    <xf numFmtId="0" fontId="10" fillId="0" borderId="0">
      <alignment vertical="center"/>
    </xf>
    <xf numFmtId="38" fontId="10" fillId="0" borderId="0" applyFont="0" applyFill="0" applyBorder="0" applyAlignment="0" applyProtection="0">
      <alignment vertical="center"/>
    </xf>
    <xf numFmtId="0" fontId="10" fillId="0" borderId="0"/>
    <xf numFmtId="38" fontId="10" fillId="0" borderId="0" applyFont="0" applyFill="0" applyBorder="0" applyAlignment="0" applyProtection="0"/>
    <xf numFmtId="0" fontId="22" fillId="0" borderId="0">
      <alignment vertical="center"/>
    </xf>
  </cellStyleXfs>
  <cellXfs count="657">
    <xf numFmtId="0" fontId="0" fillId="0" borderId="0" xfId="0"/>
    <xf numFmtId="0" fontId="0" fillId="0" borderId="0" xfId="0" applyAlignment="1">
      <alignment vertical="center"/>
    </xf>
    <xf numFmtId="0" fontId="0" fillId="0" borderId="0" xfId="0" applyAlignment="1">
      <alignment horizontal="right"/>
    </xf>
    <xf numFmtId="0" fontId="0" fillId="0" borderId="1" xfId="0"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0" fontId="0" fillId="0" borderId="4" xfId="0" applyBorder="1" applyAlignment="1">
      <alignment vertical="center"/>
    </xf>
    <xf numFmtId="0" fontId="4" fillId="0" borderId="5" xfId="0" applyFont="1" applyBorder="1" applyAlignment="1">
      <alignment horizontal="right" vertical="center"/>
    </xf>
    <xf numFmtId="0" fontId="0" fillId="0" borderId="6" xfId="0" applyBorder="1" applyAlignment="1">
      <alignment vertical="center"/>
    </xf>
    <xf numFmtId="0" fontId="4" fillId="0" borderId="6" xfId="0" applyFont="1" applyBorder="1" applyAlignment="1">
      <alignment horizontal="distributed" vertical="center"/>
    </xf>
    <xf numFmtId="0" fontId="0" fillId="0" borderId="7" xfId="0" applyBorder="1" applyAlignment="1">
      <alignment horizontal="right" vertical="center"/>
    </xf>
    <xf numFmtId="0" fontId="0" fillId="0" borderId="6" xfId="0" applyBorder="1" applyAlignment="1">
      <alignment horizontal="right" vertical="center"/>
    </xf>
    <xf numFmtId="0" fontId="0" fillId="0" borderId="8" xfId="0" applyBorder="1" applyAlignment="1">
      <alignment horizontal="right" vertical="center"/>
    </xf>
    <xf numFmtId="0" fontId="0" fillId="0" borderId="0" xfId="0" applyAlignment="1">
      <alignment horizontal="right" vertical="center"/>
    </xf>
    <xf numFmtId="0" fontId="0" fillId="0" borderId="0" xfId="0" applyAlignment="1">
      <alignment vertical="top"/>
    </xf>
    <xf numFmtId="0" fontId="0" fillId="0" borderId="0" xfId="0" applyAlignment="1">
      <alignment horizontal="right" vertical="top"/>
    </xf>
    <xf numFmtId="176" fontId="4" fillId="0" borderId="0" xfId="0" applyNumberFormat="1" applyFont="1" applyAlignment="1">
      <alignment vertical="center"/>
    </xf>
    <xf numFmtId="0" fontId="0" fillId="0" borderId="9" xfId="0" applyBorder="1" applyAlignment="1">
      <alignment horizontal="right" vertical="center"/>
    </xf>
    <xf numFmtId="0" fontId="4" fillId="0" borderId="7" xfId="0" applyFont="1" applyBorder="1" applyAlignment="1">
      <alignment horizontal="right" vertical="center"/>
    </xf>
    <xf numFmtId="0" fontId="0" fillId="0" borderId="10" xfId="0" applyBorder="1" applyAlignment="1">
      <alignment horizontal="right" vertical="center"/>
    </xf>
    <xf numFmtId="0" fontId="0" fillId="0" borderId="11" xfId="0" applyBorder="1" applyAlignment="1">
      <alignment vertical="center"/>
    </xf>
    <xf numFmtId="0" fontId="4" fillId="0" borderId="12" xfId="0" applyFont="1" applyBorder="1" applyAlignment="1">
      <alignment horizontal="right" vertical="center"/>
    </xf>
    <xf numFmtId="0" fontId="0" fillId="0" borderId="13" xfId="0" applyBorder="1" applyAlignment="1">
      <alignment vertical="center"/>
    </xf>
    <xf numFmtId="0" fontId="4" fillId="0" borderId="13" xfId="0" applyFont="1" applyBorder="1" applyAlignment="1">
      <alignment horizontal="distributed" vertical="center"/>
    </xf>
    <xf numFmtId="0" fontId="0" fillId="0" borderId="13" xfId="0" applyBorder="1" applyAlignment="1">
      <alignment horizontal="right" vertical="center"/>
    </xf>
    <xf numFmtId="0" fontId="0" fillId="0" borderId="12" xfId="0" applyBorder="1" applyAlignment="1">
      <alignment horizontal="right" vertical="center"/>
    </xf>
    <xf numFmtId="0" fontId="0" fillId="0" borderId="14" xfId="0" applyBorder="1" applyAlignment="1">
      <alignment horizontal="right" vertical="center"/>
    </xf>
    <xf numFmtId="0" fontId="0" fillId="0" borderId="11" xfId="0" applyBorder="1" applyAlignment="1">
      <alignment horizontal="right" vertical="center"/>
    </xf>
    <xf numFmtId="0" fontId="0" fillId="0" borderId="15" xfId="0" applyBorder="1" applyAlignment="1">
      <alignment horizontal="centerContinuous" vertical="center"/>
    </xf>
    <xf numFmtId="0" fontId="0" fillId="0" borderId="13" xfId="0" applyBorder="1" applyAlignment="1">
      <alignment horizontal="centerContinuous" vertical="center"/>
    </xf>
    <xf numFmtId="0" fontId="0" fillId="0" borderId="13" xfId="0" applyBorder="1" applyAlignment="1">
      <alignment horizontal="centerContinuous"/>
    </xf>
    <xf numFmtId="176" fontId="0" fillId="0" borderId="12" xfId="0" applyNumberFormat="1" applyBorder="1" applyAlignment="1">
      <alignment horizontal="right" vertical="center"/>
    </xf>
    <xf numFmtId="0" fontId="0" fillId="0" borderId="14" xfId="0" applyBorder="1" applyAlignment="1">
      <alignment vertical="center"/>
    </xf>
    <xf numFmtId="0" fontId="4" fillId="0" borderId="7" xfId="0" applyFont="1" applyBorder="1" applyAlignment="1">
      <alignment horizontal="right" vertical="top"/>
    </xf>
    <xf numFmtId="0" fontId="4" fillId="0" borderId="6" xfId="0" applyFont="1" applyBorder="1" applyAlignment="1">
      <alignment horizontal="distributed" vertical="top"/>
    </xf>
    <xf numFmtId="0" fontId="0" fillId="0" borderId="7" xfId="0" applyBorder="1" applyAlignment="1">
      <alignment horizontal="right" vertical="top"/>
    </xf>
    <xf numFmtId="0" fontId="0" fillId="0" borderId="3" xfId="0" applyBorder="1" applyAlignment="1">
      <alignment horizontal="distributed" vertical="center" justifyLastLine="1"/>
    </xf>
    <xf numFmtId="0" fontId="0" fillId="0" borderId="17" xfId="0" applyBorder="1" applyAlignment="1">
      <alignment horizontal="distributed" vertical="center" justifyLastLine="1"/>
    </xf>
    <xf numFmtId="0" fontId="0" fillId="0" borderId="4" xfId="0" applyBorder="1" applyAlignment="1">
      <alignment horizontal="distributed" vertical="center" justifyLastLine="1"/>
    </xf>
    <xf numFmtId="0" fontId="4" fillId="0" borderId="18" xfId="0" applyFont="1" applyBorder="1" applyAlignment="1">
      <alignment horizontal="right" vertical="center"/>
    </xf>
    <xf numFmtId="0" fontId="0" fillId="0" borderId="19" xfId="0" applyBorder="1" applyAlignment="1">
      <alignment vertical="center"/>
    </xf>
    <xf numFmtId="0" fontId="4" fillId="0" borderId="19" xfId="0" applyFont="1" applyBorder="1" applyAlignment="1">
      <alignment horizontal="distributed" vertical="center"/>
    </xf>
    <xf numFmtId="0" fontId="0" fillId="0" borderId="20" xfId="0" applyBorder="1" applyAlignment="1">
      <alignment vertical="center"/>
    </xf>
    <xf numFmtId="0" fontId="0" fillId="0" borderId="20" xfId="0" applyBorder="1" applyAlignment="1">
      <alignment horizontal="right" vertical="center"/>
    </xf>
    <xf numFmtId="0" fontId="0" fillId="0" borderId="21" xfId="0" applyBorder="1" applyAlignment="1">
      <alignment horizontal="right" vertical="center"/>
    </xf>
    <xf numFmtId="0" fontId="4" fillId="0" borderId="0" xfId="0" applyFont="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distributed" vertical="center"/>
    </xf>
    <xf numFmtId="0" fontId="0" fillId="0" borderId="22" xfId="0" applyBorder="1" applyAlignment="1">
      <alignment horizontal="center" vertical="center"/>
    </xf>
    <xf numFmtId="0" fontId="0" fillId="0" borderId="22" xfId="0" applyBorder="1" applyAlignment="1">
      <alignment horizontal="right" vertical="center"/>
    </xf>
    <xf numFmtId="0" fontId="0" fillId="0" borderId="23" xfId="0" applyBorder="1" applyAlignment="1">
      <alignment horizontal="righ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6" xfId="0" applyBorder="1"/>
    <xf numFmtId="0" fontId="0" fillId="0" borderId="28" xfId="0" applyBorder="1" applyAlignment="1">
      <alignment horizontal="distributed" vertical="center" justifyLastLine="1"/>
    </xf>
    <xf numFmtId="0" fontId="0" fillId="0" borderId="32" xfId="0" applyBorder="1" applyAlignment="1">
      <alignment horizontal="distributed" vertical="center" justifyLastLine="1"/>
    </xf>
    <xf numFmtId="0" fontId="0" fillId="0" borderId="18" xfId="0" applyBorder="1"/>
    <xf numFmtId="0" fontId="0" fillId="0" borderId="19" xfId="0" applyBorder="1"/>
    <xf numFmtId="0" fontId="0" fillId="0" borderId="20" xfId="0" applyBorder="1"/>
    <xf numFmtId="0" fontId="0" fillId="0" borderId="20" xfId="0" applyBorder="1" applyAlignment="1">
      <alignment horizontal="distributed" vertical="center"/>
    </xf>
    <xf numFmtId="0" fontId="0" fillId="0" borderId="33" xfId="0" quotePrefix="1" applyBorder="1" applyAlignment="1">
      <alignment horizontal="distributed" vertical="center" justifyLastLine="1"/>
    </xf>
    <xf numFmtId="0" fontId="0" fillId="0" borderId="29" xfId="0" applyBorder="1" applyAlignment="1">
      <alignment horizontal="distributed" vertical="center" justifyLastLine="1"/>
    </xf>
    <xf numFmtId="0" fontId="0" fillId="0" borderId="34" xfId="0" applyBorder="1" applyAlignment="1">
      <alignment horizontal="distributed" vertical="center" justifyLastLine="1"/>
    </xf>
    <xf numFmtId="176" fontId="4" fillId="0" borderId="20" xfId="0" applyNumberFormat="1" applyFont="1" applyBorder="1" applyAlignment="1">
      <alignment vertical="center"/>
    </xf>
    <xf numFmtId="176" fontId="0" fillId="0" borderId="20" xfId="0" applyNumberFormat="1" applyBorder="1" applyAlignment="1">
      <alignment horizontal="right" vertical="center"/>
    </xf>
    <xf numFmtId="177" fontId="0" fillId="0" borderId="20" xfId="0" applyNumberFormat="1" applyBorder="1" applyAlignment="1">
      <alignment horizontal="right" vertical="center"/>
    </xf>
    <xf numFmtId="176" fontId="0" fillId="0" borderId="21" xfId="0" applyNumberFormat="1" applyBorder="1" applyAlignment="1">
      <alignment horizontal="right" vertical="center"/>
    </xf>
    <xf numFmtId="178" fontId="0" fillId="0" borderId="0" xfId="0" applyNumberFormat="1" applyAlignment="1">
      <alignment horizontal="right" vertical="center"/>
    </xf>
    <xf numFmtId="179" fontId="0" fillId="0" borderId="20" xfId="0" applyNumberFormat="1" applyBorder="1" applyAlignment="1">
      <alignment horizontal="right" vertical="center"/>
    </xf>
    <xf numFmtId="176" fontId="0" fillId="0" borderId="22" xfId="0" applyNumberFormat="1" applyBorder="1" applyAlignment="1">
      <alignment horizontal="right" vertical="center"/>
    </xf>
    <xf numFmtId="177" fontId="0" fillId="0" borderId="22" xfId="0" applyNumberFormat="1" applyBorder="1" applyAlignment="1">
      <alignment horizontal="right" vertical="center"/>
    </xf>
    <xf numFmtId="176" fontId="0" fillId="0" borderId="23" xfId="0" applyNumberFormat="1" applyBorder="1" applyAlignment="1">
      <alignment horizontal="right" vertical="center"/>
    </xf>
    <xf numFmtId="179" fontId="0" fillId="0" borderId="0" xfId="0" applyNumberFormat="1" applyAlignment="1">
      <alignment horizontal="right" vertical="center"/>
    </xf>
    <xf numFmtId="0" fontId="7" fillId="0" borderId="0" xfId="0" applyFont="1" applyAlignment="1">
      <alignment vertical="center"/>
    </xf>
    <xf numFmtId="176" fontId="7" fillId="0" borderId="0" xfId="0" applyNumberFormat="1" applyFont="1" applyAlignment="1">
      <alignment vertical="center"/>
    </xf>
    <xf numFmtId="0" fontId="7" fillId="0" borderId="0" xfId="0" applyFont="1" applyAlignment="1" applyProtection="1">
      <alignment vertical="center"/>
      <protection locked="0"/>
    </xf>
    <xf numFmtId="176" fontId="7" fillId="0" borderId="0" xfId="0" applyNumberFormat="1" applyFont="1" applyAlignment="1" applyProtection="1">
      <alignment vertical="center"/>
      <protection locked="0"/>
    </xf>
    <xf numFmtId="176" fontId="7" fillId="0" borderId="0" xfId="0" applyNumberFormat="1" applyFont="1" applyAlignment="1">
      <alignment horizontal="right" vertical="center"/>
    </xf>
    <xf numFmtId="0" fontId="7" fillId="0" borderId="24" xfId="0" applyFont="1" applyBorder="1" applyAlignment="1">
      <alignment vertical="center"/>
    </xf>
    <xf numFmtId="0" fontId="7" fillId="0" borderId="26" xfId="0" applyFont="1" applyBorder="1" applyAlignment="1">
      <alignment vertical="center"/>
    </xf>
    <xf numFmtId="176" fontId="7" fillId="0" borderId="26" xfId="0" applyNumberFormat="1" applyFont="1" applyBorder="1" applyAlignment="1">
      <alignment horizontal="center" vertical="center"/>
    </xf>
    <xf numFmtId="0" fontId="7" fillId="0" borderId="3" xfId="0" applyFont="1" applyBorder="1" applyAlignment="1">
      <alignment horizontal="centerContinuous" vertical="center"/>
    </xf>
    <xf numFmtId="0" fontId="7" fillId="0" borderId="2" xfId="0" applyFont="1" applyBorder="1" applyAlignment="1">
      <alignment horizontal="centerContinuous" vertical="center"/>
    </xf>
    <xf numFmtId="176" fontId="7" fillId="0" borderId="16" xfId="0" applyNumberFormat="1" applyFont="1" applyBorder="1" applyAlignment="1">
      <alignment horizontal="centerContinuous" vertical="center"/>
    </xf>
    <xf numFmtId="0" fontId="7" fillId="0" borderId="35" xfId="0" applyFont="1" applyBorder="1" applyAlignment="1">
      <alignment vertical="center"/>
    </xf>
    <xf numFmtId="176" fontId="7" fillId="0" borderId="36" xfId="0" applyNumberFormat="1" applyFont="1" applyBorder="1" applyAlignment="1">
      <alignment horizontal="distributed" vertical="center" justifyLastLine="1"/>
    </xf>
    <xf numFmtId="176" fontId="7" fillId="0" borderId="27" xfId="0" applyNumberFormat="1" applyFont="1" applyBorder="1" applyAlignment="1">
      <alignment horizontal="distributed" vertical="center" justifyLastLine="1"/>
    </xf>
    <xf numFmtId="0" fontId="7" fillId="0" borderId="38" xfId="0" quotePrefix="1" applyFont="1" applyBorder="1" applyAlignment="1">
      <alignment horizontal="distributed" vertical="center" justifyLastLine="1"/>
    </xf>
    <xf numFmtId="0" fontId="7" fillId="0" borderId="18" xfId="0" applyFont="1" applyBorder="1" applyAlignment="1">
      <alignment vertical="center"/>
    </xf>
    <xf numFmtId="0" fontId="7" fillId="0" borderId="20" xfId="0" applyFont="1" applyBorder="1" applyAlignment="1">
      <alignment vertical="center"/>
    </xf>
    <xf numFmtId="176" fontId="7" fillId="0" borderId="20" xfId="0" applyNumberFormat="1" applyFont="1" applyBorder="1" applyAlignment="1">
      <alignment horizontal="center" vertical="center"/>
    </xf>
    <xf numFmtId="0" fontId="7" fillId="0" borderId="34" xfId="0" applyFont="1" applyBorder="1" applyAlignment="1">
      <alignment vertical="center"/>
    </xf>
    <xf numFmtId="0" fontId="9" fillId="0" borderId="9" xfId="0" applyFont="1" applyBorder="1" applyAlignment="1">
      <alignment vertical="center"/>
    </xf>
    <xf numFmtId="0" fontId="7" fillId="0" borderId="0" xfId="0" applyFont="1" applyAlignment="1">
      <alignment horizontal="distributed" vertical="center"/>
    </xf>
    <xf numFmtId="176" fontId="9" fillId="0" borderId="28" xfId="0" applyNumberFormat="1" applyFont="1" applyBorder="1" applyAlignment="1">
      <alignment vertical="center"/>
    </xf>
    <xf numFmtId="176" fontId="7" fillId="0" borderId="7" xfId="0" applyNumberFormat="1" applyFont="1" applyBorder="1" applyAlignment="1">
      <alignment vertical="center"/>
    </xf>
    <xf numFmtId="0" fontId="9" fillId="0" borderId="33" xfId="0" applyFont="1" applyBorder="1" applyAlignment="1">
      <alignment vertical="center"/>
    </xf>
    <xf numFmtId="0" fontId="7" fillId="0" borderId="19" xfId="0" applyFont="1" applyBorder="1" applyAlignment="1">
      <alignment horizontal="distributed" vertical="center"/>
    </xf>
    <xf numFmtId="176" fontId="9" fillId="0" borderId="33" xfId="0" applyNumberFormat="1" applyFont="1" applyBorder="1" applyAlignment="1">
      <alignment vertical="center"/>
    </xf>
    <xf numFmtId="0" fontId="7" fillId="0" borderId="34" xfId="0" quotePrefix="1" applyFont="1" applyBorder="1" applyAlignment="1">
      <alignment vertical="center"/>
    </xf>
    <xf numFmtId="0" fontId="7" fillId="0" borderId="19" xfId="0" applyFont="1" applyBorder="1" applyAlignment="1">
      <alignment vertical="center"/>
    </xf>
    <xf numFmtId="176" fontId="7" fillId="0" borderId="33" xfId="0" applyNumberFormat="1" applyFont="1" applyBorder="1" applyAlignment="1">
      <alignment vertical="center"/>
    </xf>
    <xf numFmtId="176" fontId="9" fillId="0" borderId="39" xfId="0" applyNumberFormat="1" applyFont="1" applyBorder="1" applyAlignment="1">
      <alignment vertical="center"/>
    </xf>
    <xf numFmtId="176" fontId="7" fillId="0" borderId="39" xfId="0" applyNumberFormat="1" applyFont="1" applyBorder="1" applyAlignment="1">
      <alignment vertical="center"/>
    </xf>
    <xf numFmtId="0" fontId="7" fillId="0" borderId="39" xfId="0" applyFont="1" applyBorder="1" applyAlignment="1">
      <alignment vertical="center"/>
    </xf>
    <xf numFmtId="0" fontId="7" fillId="0" borderId="22" xfId="0" applyFont="1" applyBorder="1" applyAlignment="1">
      <alignment vertical="center"/>
    </xf>
    <xf numFmtId="0" fontId="7" fillId="0" borderId="40" xfId="0" applyFont="1" applyBorder="1" applyAlignment="1">
      <alignment vertical="center"/>
    </xf>
    <xf numFmtId="0" fontId="9" fillId="0" borderId="28" xfId="0" applyFont="1" applyBorder="1" applyAlignment="1">
      <alignment vertical="center"/>
    </xf>
    <xf numFmtId="0" fontId="7" fillId="0" borderId="38" xfId="0" quotePrefix="1" applyFont="1" applyBorder="1" applyAlignment="1">
      <alignment vertical="center"/>
    </xf>
    <xf numFmtId="0" fontId="7" fillId="0" borderId="33" xfId="0" applyFont="1" applyBorder="1" applyAlignment="1">
      <alignment vertical="center"/>
    </xf>
    <xf numFmtId="0" fontId="9" fillId="0" borderId="18" xfId="0" applyFont="1" applyBorder="1" applyAlignment="1">
      <alignment vertical="center"/>
    </xf>
    <xf numFmtId="176" fontId="7" fillId="0" borderId="29" xfId="0" applyNumberFormat="1" applyFont="1" applyBorder="1" applyAlignment="1">
      <alignment vertical="center"/>
    </xf>
    <xf numFmtId="0" fontId="0" fillId="0" borderId="0" xfId="0" quotePrefix="1" applyAlignment="1">
      <alignment horizontal="centerContinuous" vertical="center"/>
    </xf>
    <xf numFmtId="0" fontId="7" fillId="0" borderId="0" xfId="0" quotePrefix="1" applyFont="1" applyAlignment="1">
      <alignment horizontal="centerContinuous"/>
    </xf>
    <xf numFmtId="0" fontId="7" fillId="0" borderId="0" xfId="0" quotePrefix="1" applyFont="1" applyAlignment="1">
      <alignment horizontal="center"/>
    </xf>
    <xf numFmtId="0" fontId="7" fillId="0" borderId="9" xfId="0" applyFont="1" applyBorder="1" applyAlignment="1">
      <alignment vertical="center"/>
    </xf>
    <xf numFmtId="176" fontId="7" fillId="0" borderId="28" xfId="0" applyNumberFormat="1" applyFont="1" applyBorder="1" applyAlignment="1">
      <alignment vertical="center"/>
    </xf>
    <xf numFmtId="0" fontId="7" fillId="0" borderId="28" xfId="0" applyFont="1" applyBorder="1" applyAlignment="1">
      <alignment vertical="center"/>
    </xf>
    <xf numFmtId="0" fontId="7" fillId="0" borderId="38" xfId="0" applyFont="1" applyBorder="1" applyAlignment="1">
      <alignment vertical="center"/>
    </xf>
    <xf numFmtId="0" fontId="9" fillId="0" borderId="10" xfId="0" applyFont="1" applyBorder="1" applyAlignment="1">
      <alignment vertical="center"/>
    </xf>
    <xf numFmtId="0" fontId="7" fillId="0" borderId="11" xfId="0" applyFont="1" applyBorder="1" applyAlignment="1">
      <alignment horizontal="distributed" vertical="center"/>
    </xf>
    <xf numFmtId="176" fontId="7" fillId="0" borderId="12" xfId="0" applyNumberFormat="1" applyFont="1" applyBorder="1" applyAlignment="1">
      <alignment vertical="center"/>
    </xf>
    <xf numFmtId="0" fontId="9" fillId="0" borderId="39" xfId="0" applyFont="1" applyBorder="1" applyAlignment="1">
      <alignment vertical="center"/>
    </xf>
    <xf numFmtId="0" fontId="7" fillId="0" borderId="40" xfId="0" quotePrefix="1" applyFont="1" applyBorder="1" applyAlignment="1">
      <alignment vertical="center"/>
    </xf>
    <xf numFmtId="0" fontId="7" fillId="0" borderId="11" xfId="0" applyFont="1" applyBorder="1" applyAlignment="1">
      <alignment vertical="center"/>
    </xf>
    <xf numFmtId="176" fontId="7" fillId="0" borderId="11" xfId="0" applyNumberFormat="1" applyFont="1" applyBorder="1" applyAlignment="1">
      <alignment vertical="center"/>
    </xf>
    <xf numFmtId="0" fontId="7" fillId="0" borderId="10" xfId="0" applyFont="1" applyBorder="1" applyAlignment="1">
      <alignment vertical="center"/>
    </xf>
    <xf numFmtId="178" fontId="7" fillId="0" borderId="0" xfId="0" applyNumberFormat="1" applyFont="1" applyAlignment="1">
      <alignment vertical="center"/>
    </xf>
    <xf numFmtId="176" fontId="7" fillId="0" borderId="41" xfId="0" applyNumberFormat="1" applyFont="1" applyBorder="1" applyAlignment="1">
      <alignment horizontal="center" vertical="center"/>
    </xf>
    <xf numFmtId="176" fontId="7" fillId="0" borderId="25" xfId="0" applyNumberFormat="1" applyFont="1" applyBorder="1" applyAlignment="1">
      <alignment horizontal="center" vertical="center"/>
    </xf>
    <xf numFmtId="0" fontId="7" fillId="0" borderId="36" xfId="0" applyFont="1" applyBorder="1" applyAlignment="1">
      <alignment horizontal="distributed" vertical="center" justifyLastLine="1"/>
    </xf>
    <xf numFmtId="0" fontId="7" fillId="0" borderId="0" xfId="0" applyFont="1" applyAlignment="1">
      <alignment horizontal="distributed" vertical="center" justifyLastLine="1"/>
    </xf>
    <xf numFmtId="0" fontId="7" fillId="0" borderId="42" xfId="0" quotePrefix="1" applyFont="1" applyBorder="1" applyAlignment="1">
      <alignment horizontal="distributed" vertical="center" justifyLastLine="1"/>
    </xf>
    <xf numFmtId="0" fontId="7" fillId="0" borderId="38" xfId="0" applyFont="1" applyBorder="1" applyAlignment="1">
      <alignment horizontal="distributed" vertical="center" justifyLastLine="1"/>
    </xf>
    <xf numFmtId="176" fontId="7" fillId="0" borderId="43" xfId="0" applyNumberFormat="1" applyFont="1" applyBorder="1" applyAlignment="1">
      <alignment vertical="center"/>
    </xf>
    <xf numFmtId="176" fontId="7" fillId="0" borderId="19" xfId="0" applyNumberFormat="1" applyFont="1" applyBorder="1" applyAlignment="1">
      <alignment vertical="center"/>
    </xf>
    <xf numFmtId="0" fontId="7" fillId="0" borderId="30" xfId="0" applyFont="1" applyBorder="1" applyAlignment="1">
      <alignment horizontal="distributed" vertical="center" justifyLastLine="1"/>
    </xf>
    <xf numFmtId="0" fontId="7" fillId="0" borderId="44" xfId="0" applyFont="1" applyBorder="1" applyAlignment="1">
      <alignment horizontal="distributed" vertical="center" justifyLastLine="1"/>
    </xf>
    <xf numFmtId="0" fontId="7" fillId="0" borderId="43" xfId="0" applyFont="1" applyBorder="1" applyAlignment="1">
      <alignment horizontal="distributed" vertical="center" justifyLastLine="1"/>
    </xf>
    <xf numFmtId="176" fontId="7" fillId="0" borderId="36" xfId="0" applyNumberFormat="1" applyFont="1" applyBorder="1" applyAlignment="1">
      <alignment vertical="center"/>
    </xf>
    <xf numFmtId="177" fontId="9" fillId="0" borderId="28" xfId="0" applyNumberFormat="1" applyFont="1" applyBorder="1" applyAlignment="1">
      <alignment vertical="center"/>
    </xf>
    <xf numFmtId="177" fontId="7" fillId="0" borderId="28" xfId="0" applyNumberFormat="1" applyFont="1" applyBorder="1" applyAlignment="1">
      <alignment vertical="center"/>
    </xf>
    <xf numFmtId="176" fontId="7" fillId="0" borderId="45" xfId="0" applyNumberFormat="1" applyFont="1" applyBorder="1" applyAlignment="1">
      <alignment vertical="center"/>
    </xf>
    <xf numFmtId="177" fontId="9" fillId="0" borderId="39" xfId="0" applyNumberFormat="1" applyFont="1" applyBorder="1" applyAlignment="1">
      <alignment vertical="center"/>
    </xf>
    <xf numFmtId="177" fontId="7" fillId="0" borderId="45" xfId="0" applyNumberFormat="1" applyFont="1" applyBorder="1" applyAlignment="1">
      <alignment vertical="center"/>
    </xf>
    <xf numFmtId="179" fontId="9" fillId="0" borderId="28" xfId="0" applyNumberFormat="1" applyFont="1" applyBorder="1" applyAlignment="1">
      <alignment vertical="center"/>
    </xf>
    <xf numFmtId="177" fontId="7" fillId="0" borderId="33" xfId="0" applyNumberFormat="1" applyFont="1" applyBorder="1" applyAlignment="1">
      <alignment vertical="center"/>
    </xf>
    <xf numFmtId="177" fontId="7" fillId="0" borderId="39" xfId="0" applyNumberFormat="1" applyFont="1" applyBorder="1" applyAlignment="1">
      <alignment vertical="center"/>
    </xf>
    <xf numFmtId="179" fontId="9" fillId="0" borderId="33" xfId="0" applyNumberFormat="1" applyFont="1" applyBorder="1" applyAlignment="1">
      <alignment vertical="center"/>
    </xf>
    <xf numFmtId="177" fontId="9" fillId="0" borderId="33" xfId="0" applyNumberFormat="1" applyFont="1" applyBorder="1" applyAlignment="1">
      <alignment vertical="center"/>
    </xf>
    <xf numFmtId="0" fontId="13" fillId="0" borderId="0" xfId="1" applyFont="1">
      <alignment vertical="center"/>
    </xf>
    <xf numFmtId="38" fontId="5" fillId="0" borderId="0" xfId="2" applyFont="1" applyFill="1" applyAlignment="1">
      <alignment vertical="center" shrinkToFit="1"/>
    </xf>
    <xf numFmtId="38" fontId="7" fillId="0" borderId="0" xfId="2" applyFont="1" applyFill="1" applyAlignment="1">
      <alignment vertical="center" shrinkToFit="1"/>
    </xf>
    <xf numFmtId="0" fontId="14" fillId="0" borderId="0" xfId="1" applyFont="1" applyAlignment="1">
      <alignment horizontal="center" vertical="center"/>
    </xf>
    <xf numFmtId="0" fontId="15" fillId="0" borderId="0" xfId="1" applyFont="1" applyAlignment="1">
      <alignment horizontal="right" vertical="center"/>
    </xf>
    <xf numFmtId="38" fontId="5" fillId="0" borderId="0" xfId="2" applyFont="1" applyFill="1" applyBorder="1" applyAlignment="1">
      <alignment vertical="center" shrinkToFit="1"/>
    </xf>
    <xf numFmtId="38" fontId="7" fillId="0" borderId="0" xfId="2" applyFont="1" applyFill="1" applyBorder="1" applyAlignment="1">
      <alignment vertical="center" shrinkToFit="1"/>
    </xf>
    <xf numFmtId="0" fontId="13" fillId="0" borderId="46" xfId="1" applyFont="1" applyBorder="1" applyAlignment="1">
      <alignment horizontal="center" vertical="center" wrapText="1"/>
    </xf>
    <xf numFmtId="0" fontId="13" fillId="0" borderId="49" xfId="1" applyFont="1" applyBorder="1" applyAlignment="1">
      <alignment horizontal="center" vertical="center" wrapText="1" shrinkToFit="1"/>
    </xf>
    <xf numFmtId="0" fontId="13" fillId="0" borderId="49" xfId="1" applyFont="1" applyBorder="1" applyAlignment="1">
      <alignment horizontal="center" vertical="center" wrapText="1"/>
    </xf>
    <xf numFmtId="0" fontId="13" fillId="0" borderId="50" xfId="1" applyFont="1" applyBorder="1" applyAlignment="1">
      <alignment horizontal="center" vertical="center" wrapText="1"/>
    </xf>
    <xf numFmtId="0" fontId="13" fillId="0" borderId="0" xfId="1" applyFont="1" applyAlignment="1">
      <alignment horizontal="center" vertical="center" shrinkToFit="1"/>
    </xf>
    <xf numFmtId="38" fontId="5" fillId="0" borderId="51" xfId="2" applyFont="1" applyFill="1" applyBorder="1" applyAlignment="1">
      <alignment horizontal="center" vertical="center" shrinkToFit="1"/>
    </xf>
    <xf numFmtId="38" fontId="5" fillId="0" borderId="52" xfId="2" applyFont="1" applyFill="1" applyBorder="1" applyAlignment="1">
      <alignment horizontal="center" vertical="center" shrinkToFit="1"/>
    </xf>
    <xf numFmtId="38" fontId="5" fillId="0" borderId="53" xfId="2" applyFont="1" applyFill="1" applyBorder="1" applyAlignment="1">
      <alignment horizontal="center" vertical="center" shrinkToFit="1"/>
    </xf>
    <xf numFmtId="38" fontId="7" fillId="0" borderId="0" xfId="2" applyFont="1" applyFill="1" applyAlignment="1">
      <alignment horizontal="center" vertical="center" shrinkToFit="1"/>
    </xf>
    <xf numFmtId="0" fontId="13" fillId="0" borderId="54" xfId="1" quotePrefix="1" applyFont="1" applyBorder="1" applyAlignment="1">
      <alignment horizontal="left" vertical="center" wrapText="1" indent="1"/>
    </xf>
    <xf numFmtId="38" fontId="13" fillId="0" borderId="55" xfId="2" applyFont="1" applyFill="1" applyBorder="1" applyAlignment="1">
      <alignment horizontal="right" vertical="center" shrinkToFit="1"/>
    </xf>
    <xf numFmtId="38" fontId="13" fillId="0" borderId="56" xfId="2" applyFont="1" applyFill="1" applyBorder="1" applyAlignment="1">
      <alignment horizontal="center" vertical="center" shrinkToFit="1"/>
    </xf>
    <xf numFmtId="0" fontId="13" fillId="0" borderId="0" xfId="1" applyFont="1" applyAlignment="1">
      <alignment vertical="center" shrinkToFit="1"/>
    </xf>
    <xf numFmtId="38" fontId="5" fillId="0" borderId="59" xfId="2" applyFont="1" applyFill="1" applyBorder="1" applyAlignment="1">
      <alignment vertical="center" shrinkToFit="1"/>
    </xf>
    <xf numFmtId="38" fontId="5" fillId="0" borderId="52" xfId="2" applyFont="1" applyFill="1" applyBorder="1" applyAlignment="1">
      <alignment vertical="center" shrinkToFit="1"/>
    </xf>
    <xf numFmtId="38" fontId="5" fillId="0" borderId="53" xfId="2" applyFont="1" applyFill="1" applyBorder="1" applyAlignment="1">
      <alignment vertical="center" shrinkToFit="1"/>
    </xf>
    <xf numFmtId="0" fontId="13" fillId="0" borderId="54" xfId="1" applyFont="1" applyBorder="1" applyAlignment="1">
      <alignment horizontal="left" vertical="center" wrapText="1" indent="1"/>
    </xf>
    <xf numFmtId="0" fontId="13" fillId="0" borderId="62" xfId="1" quotePrefix="1" applyFont="1" applyBorder="1" applyAlignment="1">
      <alignment horizontal="left" vertical="center" wrapText="1" indent="1"/>
    </xf>
    <xf numFmtId="0" fontId="13" fillId="0" borderId="62" xfId="1" applyFont="1" applyBorder="1" applyAlignment="1">
      <alignment horizontal="left" vertical="center" wrapText="1" indent="1"/>
    </xf>
    <xf numFmtId="0" fontId="13" fillId="0" borderId="63" xfId="1" applyFont="1" applyBorder="1" applyAlignment="1">
      <alignment horizontal="center" vertical="center" wrapText="1"/>
    </xf>
    <xf numFmtId="38" fontId="13" fillId="0" borderId="64" xfId="2" applyFont="1" applyFill="1" applyBorder="1" applyAlignment="1">
      <alignment horizontal="right" vertical="center" shrinkToFit="1"/>
    </xf>
    <xf numFmtId="38" fontId="13" fillId="0" borderId="65" xfId="2" applyFont="1" applyFill="1" applyBorder="1" applyAlignment="1">
      <alignment horizontal="center" vertical="center" shrinkToFit="1"/>
    </xf>
    <xf numFmtId="0" fontId="5" fillId="0" borderId="66" xfId="1" applyFont="1" applyBorder="1" applyAlignment="1">
      <alignment horizontal="center" vertical="center" wrapText="1" shrinkToFit="1"/>
    </xf>
    <xf numFmtId="0" fontId="5" fillId="0" borderId="66" xfId="1" applyFont="1" applyBorder="1" applyAlignment="1">
      <alignment vertical="center" wrapText="1"/>
    </xf>
    <xf numFmtId="0" fontId="5" fillId="0" borderId="67" xfId="1" applyFont="1" applyBorder="1" applyAlignment="1">
      <alignment vertical="center" wrapText="1"/>
    </xf>
    <xf numFmtId="38" fontId="5" fillId="0" borderId="68" xfId="2" applyFont="1" applyFill="1" applyBorder="1" applyAlignment="1">
      <alignment vertical="center" shrinkToFit="1"/>
    </xf>
    <xf numFmtId="38" fontId="13" fillId="0" borderId="0" xfId="2" applyFont="1" applyFill="1" applyAlignment="1">
      <alignment horizontal="right" vertical="center" shrinkToFit="1"/>
    </xf>
    <xf numFmtId="38" fontId="13" fillId="0" borderId="0" xfId="2" applyFont="1" applyFill="1" applyAlignment="1">
      <alignment horizontal="center" vertical="center" shrinkToFit="1"/>
    </xf>
    <xf numFmtId="0" fontId="5" fillId="0" borderId="0" xfId="1" applyFont="1" applyAlignment="1">
      <alignment vertical="center" shrinkToFit="1"/>
    </xf>
    <xf numFmtId="0" fontId="5" fillId="0" borderId="0" xfId="1" applyFont="1" applyAlignment="1">
      <alignment horizontal="center" vertical="center" wrapText="1" shrinkToFit="1"/>
    </xf>
    <xf numFmtId="0" fontId="5" fillId="0" borderId="0" xfId="1" applyFont="1" applyAlignment="1">
      <alignment vertical="center" wrapText="1"/>
    </xf>
    <xf numFmtId="0" fontId="18" fillId="0" borderId="0" xfId="3" applyFont="1" applyAlignment="1">
      <alignment horizontal="center"/>
    </xf>
    <xf numFmtId="0" fontId="18" fillId="0" borderId="0" xfId="3" applyFont="1"/>
    <xf numFmtId="49" fontId="19" fillId="0" borderId="0" xfId="3" applyNumberFormat="1" applyFont="1" applyAlignment="1">
      <alignment horizontal="left"/>
    </xf>
    <xf numFmtId="49" fontId="19" fillId="0" borderId="0" xfId="3" applyNumberFormat="1" applyFont="1"/>
    <xf numFmtId="0" fontId="19" fillId="0" borderId="0" xfId="3" applyFont="1" applyAlignment="1">
      <alignment horizontal="right"/>
    </xf>
    <xf numFmtId="0" fontId="19" fillId="0" borderId="0" xfId="3" applyFont="1"/>
    <xf numFmtId="0" fontId="20" fillId="0" borderId="24" xfId="3" applyFont="1" applyBorder="1" applyAlignment="1">
      <alignment horizontal="center" vertical="center"/>
    </xf>
    <xf numFmtId="0" fontId="20" fillId="0" borderId="25" xfId="3" applyFont="1" applyBorder="1" applyAlignment="1">
      <alignment horizontal="center" vertical="center"/>
    </xf>
    <xf numFmtId="0" fontId="19" fillId="0" borderId="0" xfId="3" applyFont="1" applyAlignment="1">
      <alignment horizontal="center" vertical="center"/>
    </xf>
    <xf numFmtId="0" fontId="20" fillId="0" borderId="10" xfId="3" applyFont="1" applyBorder="1" applyAlignment="1">
      <alignment horizontal="center"/>
    </xf>
    <xf numFmtId="49" fontId="20" fillId="0" borderId="11" xfId="3" applyNumberFormat="1" applyFont="1" applyBorder="1" applyAlignment="1">
      <alignment horizontal="distributed" vertical="center"/>
    </xf>
    <xf numFmtId="0" fontId="20" fillId="0" borderId="11" xfId="3" applyFont="1" applyBorder="1"/>
    <xf numFmtId="180" fontId="19" fillId="0" borderId="10" xfId="3" applyNumberFormat="1" applyFont="1" applyBorder="1" applyAlignment="1">
      <alignment horizontal="right" vertical="center"/>
    </xf>
    <xf numFmtId="180" fontId="19" fillId="0" borderId="11" xfId="3" applyNumberFormat="1" applyFont="1" applyBorder="1" applyAlignment="1">
      <alignment horizontal="right" vertical="center"/>
    </xf>
    <xf numFmtId="180" fontId="19" fillId="0" borderId="23" xfId="3" applyNumberFormat="1" applyFont="1" applyBorder="1" applyAlignment="1">
      <alignment horizontal="right" vertical="center"/>
    </xf>
    <xf numFmtId="180" fontId="19" fillId="0" borderId="55" xfId="3" applyNumberFormat="1" applyFont="1" applyBorder="1" applyAlignment="1">
      <alignment horizontal="right" vertical="center"/>
    </xf>
    <xf numFmtId="180" fontId="19" fillId="0" borderId="52" xfId="3" applyNumberFormat="1" applyFont="1" applyBorder="1" applyAlignment="1">
      <alignment horizontal="right" vertical="center"/>
    </xf>
    <xf numFmtId="0" fontId="19" fillId="0" borderId="52" xfId="3" applyFont="1" applyBorder="1"/>
    <xf numFmtId="0" fontId="20" fillId="0" borderId="55" xfId="3" applyFont="1" applyBorder="1" applyAlignment="1">
      <alignment horizontal="center"/>
    </xf>
    <xf numFmtId="49" fontId="20" fillId="0" borderId="71" xfId="3" applyNumberFormat="1" applyFont="1" applyBorder="1" applyAlignment="1">
      <alignment horizontal="distributed" vertical="center"/>
    </xf>
    <xf numFmtId="0" fontId="20" fillId="0" borderId="71" xfId="3" applyFont="1" applyBorder="1"/>
    <xf numFmtId="180" fontId="19" fillId="0" borderId="71" xfId="3" applyNumberFormat="1" applyFont="1" applyBorder="1" applyAlignment="1">
      <alignment horizontal="right" vertical="center"/>
    </xf>
    <xf numFmtId="180" fontId="19" fillId="0" borderId="69" xfId="3" applyNumberFormat="1" applyFont="1" applyBorder="1" applyAlignment="1">
      <alignment horizontal="right" vertical="center"/>
    </xf>
    <xf numFmtId="180" fontId="19" fillId="0" borderId="55" xfId="3" applyNumberFormat="1" applyFont="1" applyBorder="1" applyAlignment="1">
      <alignment horizontal="right" vertical="center" shrinkToFit="1"/>
    </xf>
    <xf numFmtId="180" fontId="19" fillId="0" borderId="69" xfId="3" applyNumberFormat="1" applyFont="1" applyBorder="1" applyAlignment="1">
      <alignment horizontal="right" vertical="center" shrinkToFit="1"/>
    </xf>
    <xf numFmtId="180" fontId="19" fillId="0" borderId="10" xfId="3" applyNumberFormat="1" applyFont="1" applyBorder="1" applyAlignment="1">
      <alignment horizontal="right" vertical="center" shrinkToFit="1"/>
    </xf>
    <xf numFmtId="180" fontId="19" fillId="0" borderId="52" xfId="3" applyNumberFormat="1" applyFont="1" applyBorder="1" applyAlignment="1">
      <alignment horizontal="right" vertical="center" shrinkToFit="1"/>
    </xf>
    <xf numFmtId="0" fontId="20" fillId="0" borderId="0" xfId="3" applyFont="1"/>
    <xf numFmtId="0" fontId="20" fillId="0" borderId="0" xfId="3" quotePrefix="1" applyFont="1" applyAlignment="1">
      <alignment horizontal="right"/>
    </xf>
    <xf numFmtId="180" fontId="20" fillId="0" borderId="56" xfId="3" applyNumberFormat="1" applyFont="1" applyBorder="1" applyAlignment="1">
      <alignment horizontal="right" vertical="center"/>
    </xf>
    <xf numFmtId="180" fontId="20" fillId="0" borderId="23" xfId="3" applyNumberFormat="1" applyFont="1" applyBorder="1" applyAlignment="1">
      <alignment horizontal="right" vertical="center"/>
    </xf>
    <xf numFmtId="181" fontId="20" fillId="0" borderId="0" xfId="3" applyNumberFormat="1" applyFont="1" applyAlignment="1">
      <alignment horizontal="right" vertical="center"/>
    </xf>
    <xf numFmtId="180" fontId="20" fillId="0" borderId="0" xfId="3" applyNumberFormat="1" applyFont="1" applyAlignment="1">
      <alignment vertical="center"/>
    </xf>
    <xf numFmtId="0" fontId="20" fillId="0" borderId="0" xfId="3" applyFont="1" applyAlignment="1">
      <alignment vertical="center"/>
    </xf>
    <xf numFmtId="0" fontId="20" fillId="0" borderId="0" xfId="3" quotePrefix="1" applyFont="1" applyAlignment="1">
      <alignment horizontal="right" vertical="center"/>
    </xf>
    <xf numFmtId="181" fontId="20" fillId="0" borderId="0" xfId="3" applyNumberFormat="1" applyFont="1" applyAlignment="1">
      <alignment horizontal="right" vertical="top"/>
    </xf>
    <xf numFmtId="180" fontId="20" fillId="0" borderId="0" xfId="3" applyNumberFormat="1" applyFont="1" applyAlignment="1">
      <alignment horizontal="right" vertical="top"/>
    </xf>
    <xf numFmtId="0" fontId="20" fillId="0" borderId="0" xfId="3" applyFont="1" applyAlignment="1">
      <alignment vertical="top"/>
    </xf>
    <xf numFmtId="0" fontId="20" fillId="0" borderId="53" xfId="3" applyFont="1" applyBorder="1" applyAlignment="1">
      <alignment horizontal="center" vertical="center"/>
    </xf>
    <xf numFmtId="0" fontId="20" fillId="0" borderId="24" xfId="3" applyFont="1" applyBorder="1" applyAlignment="1">
      <alignment horizontal="center"/>
    </xf>
    <xf numFmtId="49" fontId="20" fillId="0" borderId="25" xfId="3" applyNumberFormat="1" applyFont="1" applyBorder="1" applyAlignment="1">
      <alignment horizontal="distributed"/>
    </xf>
    <xf numFmtId="0" fontId="20" fillId="0" borderId="56" xfId="3" applyFont="1" applyBorder="1" applyAlignment="1">
      <alignment horizontal="center"/>
    </xf>
    <xf numFmtId="49" fontId="20" fillId="0" borderId="11" xfId="3" applyNumberFormat="1" applyFont="1" applyBorder="1" applyAlignment="1">
      <alignment horizontal="distributed" vertical="top"/>
    </xf>
    <xf numFmtId="0" fontId="20" fillId="0" borderId="23" xfId="3" applyFont="1" applyBorder="1" applyAlignment="1">
      <alignment horizontal="center"/>
    </xf>
    <xf numFmtId="0" fontId="20" fillId="0" borderId="0" xfId="3" applyFont="1" applyAlignment="1">
      <alignment horizontal="center"/>
    </xf>
    <xf numFmtId="49" fontId="20" fillId="0" borderId="0" xfId="3" applyNumberFormat="1" applyFont="1" applyAlignment="1">
      <alignment horizontal="distributed"/>
    </xf>
    <xf numFmtId="180" fontId="20" fillId="0" borderId="0" xfId="3" applyNumberFormat="1" applyFont="1"/>
    <xf numFmtId="49" fontId="20" fillId="0" borderId="0" xfId="3" applyNumberFormat="1" applyFont="1" applyAlignment="1">
      <alignment horizontal="distributed" vertical="top"/>
    </xf>
    <xf numFmtId="49" fontId="20" fillId="0" borderId="71" xfId="3" applyNumberFormat="1" applyFont="1" applyBorder="1" applyAlignment="1">
      <alignment horizontal="center" vertical="center"/>
    </xf>
    <xf numFmtId="49" fontId="20" fillId="0" borderId="71" xfId="3" applyNumberFormat="1" applyFont="1" applyBorder="1" applyAlignment="1">
      <alignment horizontal="right" vertical="center"/>
    </xf>
    <xf numFmtId="49" fontId="20" fillId="0" borderId="52" xfId="3" applyNumberFormat="1" applyFont="1" applyBorder="1" applyAlignment="1">
      <alignment horizontal="center" vertical="center"/>
    </xf>
    <xf numFmtId="180" fontId="20" fillId="0" borderId="55" xfId="3" applyNumberFormat="1" applyFont="1" applyBorder="1" applyAlignment="1">
      <alignment horizontal="right" vertical="center"/>
    </xf>
    <xf numFmtId="180" fontId="20" fillId="0" borderId="9" xfId="3" applyNumberFormat="1" applyFont="1" applyBorder="1" applyAlignment="1">
      <alignment horizontal="right" vertical="center"/>
    </xf>
    <xf numFmtId="0" fontId="20" fillId="0" borderId="52" xfId="3" applyFont="1" applyBorder="1"/>
    <xf numFmtId="49" fontId="20" fillId="0" borderId="0" xfId="3" applyNumberFormat="1" applyFont="1" applyAlignment="1">
      <alignment horizontal="center" vertical="center"/>
    </xf>
    <xf numFmtId="49" fontId="20" fillId="0" borderId="0" xfId="3" applyNumberFormat="1" applyFont="1" applyAlignment="1">
      <alignment horizontal="right" vertical="center"/>
    </xf>
    <xf numFmtId="0" fontId="20" fillId="0" borderId="52" xfId="3" applyFont="1" applyBorder="1" applyAlignment="1">
      <alignment horizontal="center"/>
    </xf>
    <xf numFmtId="0" fontId="20" fillId="0" borderId="69" xfId="3" applyFont="1" applyBorder="1"/>
    <xf numFmtId="182" fontId="20" fillId="0" borderId="55" xfId="3" applyNumberFormat="1" applyFont="1" applyBorder="1" applyAlignment="1">
      <alignment horizontal="right" vertical="center"/>
    </xf>
    <xf numFmtId="182" fontId="20" fillId="0" borderId="0" xfId="3" applyNumberFormat="1" applyFont="1"/>
    <xf numFmtId="0" fontId="20" fillId="0" borderId="0" xfId="3" applyFont="1" applyAlignment="1">
      <alignment horizontal="left" vertical="center"/>
    </xf>
    <xf numFmtId="49" fontId="20" fillId="0" borderId="0" xfId="3" applyNumberFormat="1" applyFont="1" applyAlignment="1">
      <alignment horizontal="distributed" vertical="center"/>
    </xf>
    <xf numFmtId="49" fontId="20" fillId="0" borderId="0" xfId="3" applyNumberFormat="1" applyFont="1" applyAlignment="1">
      <alignment horizontal="left" vertical="center"/>
    </xf>
    <xf numFmtId="180" fontId="20" fillId="0" borderId="0" xfId="3" applyNumberFormat="1" applyFont="1" applyAlignment="1">
      <alignment horizontal="right" vertical="center"/>
    </xf>
    <xf numFmtId="0" fontId="20" fillId="0" borderId="9" xfId="3" applyFont="1" applyBorder="1"/>
    <xf numFmtId="0" fontId="20" fillId="0" borderId="0" xfId="3" applyFont="1" applyAlignment="1">
      <alignment horizontal="center" vertical="center"/>
    </xf>
    <xf numFmtId="0" fontId="20" fillId="0" borderId="55" xfId="3" applyFont="1" applyBorder="1"/>
    <xf numFmtId="0" fontId="20" fillId="0" borderId="71" xfId="3" applyFont="1" applyBorder="1" applyAlignment="1">
      <alignment horizontal="center" vertical="center"/>
    </xf>
    <xf numFmtId="0" fontId="20" fillId="0" borderId="55" xfId="3" applyFont="1" applyBorder="1" applyAlignment="1">
      <alignment horizontal="right" vertical="center"/>
    </xf>
    <xf numFmtId="0" fontId="20" fillId="0" borderId="71" xfId="3" applyFont="1" applyBorder="1" applyAlignment="1">
      <alignment horizontal="right" vertical="center"/>
    </xf>
    <xf numFmtId="183" fontId="20" fillId="0" borderId="55" xfId="3" applyNumberFormat="1" applyFont="1" applyBorder="1" applyAlignment="1">
      <alignment horizontal="right" vertical="center"/>
    </xf>
    <xf numFmtId="0" fontId="20" fillId="0" borderId="56" xfId="3" applyFont="1" applyBorder="1"/>
    <xf numFmtId="0" fontId="20" fillId="0" borderId="55" xfId="3" applyFont="1" applyBorder="1" applyAlignment="1">
      <alignment vertical="center"/>
    </xf>
    <xf numFmtId="0" fontId="20" fillId="0" borderId="0" xfId="3" applyFont="1" applyAlignment="1">
      <alignment horizontal="right" vertical="center"/>
    </xf>
    <xf numFmtId="0" fontId="20" fillId="0" borderId="9" xfId="3" applyFont="1" applyBorder="1" applyAlignment="1">
      <alignment vertical="center"/>
    </xf>
    <xf numFmtId="184" fontId="20" fillId="0" borderId="55" xfId="3" applyNumberFormat="1" applyFont="1" applyBorder="1" applyAlignment="1">
      <alignment horizontal="right" vertical="center"/>
    </xf>
    <xf numFmtId="184" fontId="20" fillId="0" borderId="9" xfId="3" applyNumberFormat="1" applyFont="1" applyBorder="1" applyAlignment="1">
      <alignment horizontal="right" vertical="center"/>
    </xf>
    <xf numFmtId="0" fontId="20" fillId="0" borderId="71" xfId="3" applyFont="1" applyBorder="1" applyAlignment="1">
      <alignment vertical="center"/>
    </xf>
    <xf numFmtId="0" fontId="20" fillId="0" borderId="55" xfId="3" applyFont="1" applyBorder="1" applyAlignment="1">
      <alignment horizontal="center" vertical="center"/>
    </xf>
    <xf numFmtId="49" fontId="20" fillId="0" borderId="53" xfId="3" applyNumberFormat="1" applyFont="1" applyBorder="1" applyAlignment="1">
      <alignment horizontal="center" vertical="center"/>
    </xf>
    <xf numFmtId="49" fontId="20" fillId="0" borderId="60" xfId="3" applyNumberFormat="1" applyFont="1" applyBorder="1" applyAlignment="1">
      <alignment vertical="top"/>
    </xf>
    <xf numFmtId="49" fontId="20" fillId="0" borderId="70" xfId="3" applyNumberFormat="1" applyFont="1" applyBorder="1" applyAlignment="1">
      <alignment horizontal="center" vertical="center"/>
    </xf>
    <xf numFmtId="49" fontId="20" fillId="0" borderId="9" xfId="3" applyNumberFormat="1" applyFont="1" applyBorder="1" applyAlignment="1">
      <alignment vertical="distributed" wrapText="1"/>
    </xf>
    <xf numFmtId="49" fontId="20" fillId="0" borderId="69" xfId="3" applyNumberFormat="1" applyFont="1" applyBorder="1" applyAlignment="1">
      <alignment vertical="distributed" wrapText="1"/>
    </xf>
    <xf numFmtId="49" fontId="20" fillId="0" borderId="0" xfId="3" applyNumberFormat="1" applyFont="1" applyAlignment="1">
      <alignment vertical="distributed" wrapText="1"/>
    </xf>
    <xf numFmtId="0" fontId="20" fillId="0" borderId="52" xfId="3" applyFont="1" applyBorder="1" applyAlignment="1">
      <alignment horizontal="center" vertical="center"/>
    </xf>
    <xf numFmtId="180" fontId="19" fillId="0" borderId="0" xfId="3" applyNumberFormat="1" applyFont="1"/>
    <xf numFmtId="185" fontId="20" fillId="0" borderId="53" xfId="3" applyNumberFormat="1" applyFont="1" applyBorder="1" applyAlignment="1">
      <alignment horizontal="center" vertical="center"/>
    </xf>
    <xf numFmtId="186" fontId="20" fillId="0" borderId="53" xfId="3" applyNumberFormat="1" applyFont="1" applyBorder="1" applyAlignment="1">
      <alignment horizontal="center" vertical="center"/>
    </xf>
    <xf numFmtId="182" fontId="19" fillId="0" borderId="0" xfId="3" applyNumberFormat="1" applyFont="1"/>
    <xf numFmtId="49" fontId="20" fillId="0" borderId="24" xfId="3" applyNumberFormat="1" applyFont="1" applyBorder="1" applyAlignment="1">
      <alignment horizontal="center" vertical="center"/>
    </xf>
    <xf numFmtId="49" fontId="20" fillId="0" borderId="25" xfId="3" applyNumberFormat="1" applyFont="1" applyBorder="1" applyAlignment="1">
      <alignment horizontal="distributed" vertical="center"/>
    </xf>
    <xf numFmtId="49" fontId="20" fillId="0" borderId="56" xfId="3" applyNumberFormat="1" applyFont="1" applyBorder="1" applyAlignment="1">
      <alignment horizontal="center" vertical="center"/>
    </xf>
    <xf numFmtId="49" fontId="20" fillId="0" borderId="55" xfId="3" applyNumberFormat="1" applyFont="1" applyBorder="1" applyAlignment="1">
      <alignment horizontal="center" vertical="center"/>
    </xf>
    <xf numFmtId="49" fontId="20" fillId="0" borderId="10" xfId="3" applyNumberFormat="1" applyFont="1" applyBorder="1" applyAlignment="1">
      <alignment horizontal="center" vertical="center"/>
    </xf>
    <xf numFmtId="49" fontId="20" fillId="0" borderId="11" xfId="3" applyNumberFormat="1" applyFont="1" applyBorder="1" applyAlignment="1">
      <alignment horizontal="center" vertical="center"/>
    </xf>
    <xf numFmtId="0" fontId="20" fillId="0" borderId="24" xfId="3" applyFont="1" applyBorder="1"/>
    <xf numFmtId="0" fontId="20" fillId="0" borderId="25" xfId="3" applyFont="1" applyBorder="1" applyAlignment="1">
      <alignment horizontal="distributed" vertical="center"/>
    </xf>
    <xf numFmtId="0" fontId="20" fillId="0" borderId="25" xfId="3" applyFont="1" applyBorder="1"/>
    <xf numFmtId="0" fontId="20" fillId="0" borderId="10" xfId="3" applyFont="1" applyBorder="1"/>
    <xf numFmtId="0" fontId="20" fillId="0" borderId="11" xfId="3" applyFont="1" applyBorder="1" applyAlignment="1">
      <alignment horizontal="distributed" vertical="center"/>
    </xf>
    <xf numFmtId="0" fontId="27" fillId="0" borderId="0" xfId="5" applyFont="1">
      <alignment vertical="center"/>
    </xf>
    <xf numFmtId="0" fontId="7" fillId="0" borderId="0" xfId="5" applyFont="1">
      <alignment vertical="center"/>
    </xf>
    <xf numFmtId="0" fontId="7" fillId="0" borderId="0" xfId="5" applyFont="1" applyAlignment="1">
      <alignment vertical="center" shrinkToFit="1"/>
    </xf>
    <xf numFmtId="0" fontId="28" fillId="0" borderId="0" xfId="5" applyFont="1" applyAlignment="1">
      <alignment vertical="center" wrapText="1"/>
    </xf>
    <xf numFmtId="0" fontId="24" fillId="2" borderId="88" xfId="5" applyFont="1" applyFill="1" applyBorder="1" applyAlignment="1">
      <alignment horizontal="left" vertical="center"/>
    </xf>
    <xf numFmtId="0" fontId="7" fillId="0" borderId="0" xfId="5" applyFont="1" applyAlignment="1">
      <alignment horizontal="left" vertical="center"/>
    </xf>
    <xf numFmtId="0" fontId="15" fillId="0" borderId="0" xfId="5" applyFont="1">
      <alignment vertical="center"/>
    </xf>
    <xf numFmtId="0" fontId="5" fillId="0" borderId="0" xfId="5" applyFont="1" applyAlignment="1">
      <alignment horizontal="centerContinuous" vertical="center"/>
    </xf>
    <xf numFmtId="0" fontId="5" fillId="0" borderId="0" xfId="5" applyFont="1">
      <alignment vertical="center"/>
    </xf>
    <xf numFmtId="0" fontId="5" fillId="0" borderId="89" xfId="5" applyFont="1" applyBorder="1">
      <alignment vertical="center"/>
    </xf>
    <xf numFmtId="0" fontId="5" fillId="0" borderId="90" xfId="5" applyFont="1" applyBorder="1">
      <alignment vertical="center"/>
    </xf>
    <xf numFmtId="0" fontId="5" fillId="0" borderId="90" xfId="5" applyFont="1" applyBorder="1" applyAlignment="1">
      <alignment horizontal="centerContinuous" vertical="center"/>
    </xf>
    <xf numFmtId="0" fontId="5" fillId="0" borderId="50" xfId="5" applyFont="1" applyBorder="1" applyAlignment="1">
      <alignment horizontal="centerContinuous" vertical="center"/>
    </xf>
    <xf numFmtId="0" fontId="5" fillId="0" borderId="93" xfId="5" applyFont="1" applyBorder="1" applyAlignment="1">
      <alignment horizontal="center" vertical="center"/>
    </xf>
    <xf numFmtId="0" fontId="5" fillId="0" borderId="60" xfId="5" applyFont="1" applyBorder="1" applyAlignment="1">
      <alignment horizontal="distributed" vertical="center"/>
    </xf>
    <xf numFmtId="0" fontId="5" fillId="0" borderId="53" xfId="5" applyFont="1" applyBorder="1" applyAlignment="1">
      <alignment horizontal="centerContinuous" vertical="center"/>
    </xf>
    <xf numFmtId="0" fontId="5" fillId="0" borderId="93" xfId="5" applyFont="1" applyBorder="1">
      <alignment vertical="center"/>
    </xf>
    <xf numFmtId="0" fontId="5" fillId="0" borderId="60" xfId="5" applyFont="1" applyBorder="1">
      <alignment vertical="center"/>
    </xf>
    <xf numFmtId="0" fontId="5" fillId="0" borderId="75" xfId="5" applyFont="1" applyBorder="1" applyAlignment="1">
      <alignment horizontal="distributed" vertical="center"/>
    </xf>
    <xf numFmtId="0" fontId="5" fillId="0" borderId="57" xfId="5" applyFont="1" applyBorder="1" applyAlignment="1">
      <alignment horizontal="right" vertical="center"/>
    </xf>
    <xf numFmtId="181" fontId="5" fillId="0" borderId="57" xfId="5" quotePrefix="1" applyNumberFormat="1" applyFont="1" applyBorder="1" applyAlignment="1">
      <alignment horizontal="center" vertical="center"/>
    </xf>
    <xf numFmtId="181" fontId="5" fillId="0" borderId="57" xfId="5" quotePrefix="1" applyNumberFormat="1" applyFont="1" applyBorder="1" applyAlignment="1">
      <alignment horizontal="center" vertical="center" wrapText="1"/>
    </xf>
    <xf numFmtId="0" fontId="5" fillId="0" borderId="74" xfId="5" applyFont="1" applyBorder="1" applyAlignment="1">
      <alignment horizontal="right" vertical="center"/>
    </xf>
    <xf numFmtId="0" fontId="7" fillId="0" borderId="0" xfId="5" applyFont="1" applyAlignment="1">
      <alignment horizontal="center" vertical="center"/>
    </xf>
    <xf numFmtId="189" fontId="4" fillId="0" borderId="70" xfId="5" applyNumberFormat="1" applyFont="1" applyBorder="1">
      <alignment vertical="center"/>
    </xf>
    <xf numFmtId="181" fontId="5" fillId="0" borderId="70" xfId="5" quotePrefix="1" applyNumberFormat="1" applyFont="1" applyBorder="1" applyAlignment="1">
      <alignment horizontal="center" vertical="center" wrapText="1"/>
    </xf>
    <xf numFmtId="189" fontId="5" fillId="0" borderId="70" xfId="5" applyNumberFormat="1" applyFont="1" applyBorder="1">
      <alignment vertical="center"/>
    </xf>
    <xf numFmtId="189" fontId="5" fillId="0" borderId="77" xfId="5" applyNumberFormat="1" applyFont="1" applyBorder="1">
      <alignment vertical="center"/>
    </xf>
    <xf numFmtId="189" fontId="7" fillId="0" borderId="0" xfId="5" applyNumberFormat="1" applyFont="1">
      <alignment vertical="center"/>
    </xf>
    <xf numFmtId="0" fontId="5" fillId="0" borderId="94" xfId="5" applyFont="1" applyBorder="1" applyAlignment="1">
      <alignment horizontal="distributed" vertical="center"/>
    </xf>
    <xf numFmtId="189" fontId="5" fillId="0" borderId="53" xfId="5" applyNumberFormat="1" applyFont="1" applyBorder="1">
      <alignment vertical="center"/>
    </xf>
    <xf numFmtId="181" fontId="5" fillId="0" borderId="53" xfId="5" quotePrefix="1" applyNumberFormat="1" applyFont="1" applyBorder="1" applyAlignment="1">
      <alignment horizontal="center" vertical="center" wrapText="1"/>
    </xf>
    <xf numFmtId="189" fontId="4" fillId="0" borderId="53" xfId="5" applyNumberFormat="1" applyFont="1" applyBorder="1">
      <alignment vertical="center"/>
    </xf>
    <xf numFmtId="181" fontId="4" fillId="0" borderId="53" xfId="5" quotePrefix="1" applyNumberFormat="1" applyFont="1" applyBorder="1" applyAlignment="1">
      <alignment horizontal="center" vertical="center" wrapText="1"/>
    </xf>
    <xf numFmtId="189" fontId="4" fillId="0" borderId="95" xfId="5" applyNumberFormat="1" applyFont="1" applyBorder="1">
      <alignment vertical="center"/>
    </xf>
    <xf numFmtId="189" fontId="9" fillId="0" borderId="0" xfId="5" applyNumberFormat="1" applyFont="1">
      <alignment vertical="center"/>
    </xf>
    <xf numFmtId="0" fontId="7" fillId="0" borderId="0" xfId="5" applyFont="1" applyAlignment="1">
      <alignment vertical="center" wrapText="1"/>
    </xf>
    <xf numFmtId="181" fontId="5" fillId="0" borderId="53" xfId="5" applyNumberFormat="1" applyFont="1" applyBorder="1" applyAlignment="1">
      <alignment horizontal="center" vertical="center" wrapText="1"/>
    </xf>
    <xf numFmtId="0" fontId="5" fillId="0" borderId="96" xfId="5" applyFont="1" applyBorder="1" applyAlignment="1">
      <alignment horizontal="distributed" vertical="center"/>
    </xf>
    <xf numFmtId="189" fontId="5" fillId="0" borderId="97" xfId="5" applyNumberFormat="1" applyFont="1" applyBorder="1">
      <alignment vertical="center"/>
    </xf>
    <xf numFmtId="181" fontId="5" fillId="0" borderId="97" xfId="5" applyNumberFormat="1" applyFont="1" applyBorder="1" applyAlignment="1">
      <alignment horizontal="center" vertical="center" wrapText="1"/>
    </xf>
    <xf numFmtId="189" fontId="4" fillId="0" borderId="97" xfId="5" applyNumberFormat="1" applyFont="1" applyBorder="1">
      <alignment vertical="center"/>
    </xf>
    <xf numFmtId="181" fontId="4" fillId="0" borderId="97" xfId="5" quotePrefix="1" applyNumberFormat="1" applyFont="1" applyBorder="1" applyAlignment="1">
      <alignment horizontal="center" vertical="center" wrapText="1"/>
    </xf>
    <xf numFmtId="189" fontId="4" fillId="0" borderId="98" xfId="5" applyNumberFormat="1" applyFont="1" applyBorder="1">
      <alignment vertical="center"/>
    </xf>
    <xf numFmtId="189" fontId="4" fillId="0" borderId="0" xfId="5" applyNumberFormat="1" applyFont="1">
      <alignment vertical="center"/>
    </xf>
    <xf numFmtId="0" fontId="4" fillId="0" borderId="0" xfId="5" applyFont="1">
      <alignment vertical="center"/>
    </xf>
    <xf numFmtId="0" fontId="22" fillId="0" borderId="0" xfId="5">
      <alignment vertical="center"/>
    </xf>
    <xf numFmtId="0" fontId="34" fillId="0" borderId="0" xfId="5" applyFont="1">
      <alignment vertical="center"/>
    </xf>
    <xf numFmtId="0" fontId="9" fillId="0" borderId="0" xfId="5" applyFont="1">
      <alignment vertical="center"/>
    </xf>
    <xf numFmtId="0" fontId="7" fillId="0" borderId="80" xfId="5" quotePrefix="1" applyFont="1" applyBorder="1" applyAlignment="1">
      <alignment horizontal="distributed" vertical="center"/>
    </xf>
    <xf numFmtId="0" fontId="5" fillId="0" borderId="0" xfId="1" applyFont="1">
      <alignment vertical="center"/>
    </xf>
    <xf numFmtId="49" fontId="5" fillId="0" borderId="0" xfId="1" applyNumberFormat="1" applyFont="1">
      <alignment vertical="center"/>
    </xf>
    <xf numFmtId="0" fontId="5" fillId="0" borderId="0" xfId="1" applyFont="1" applyAlignment="1">
      <alignment horizontal="right" vertical="center"/>
    </xf>
    <xf numFmtId="0" fontId="5" fillId="0" borderId="91" xfId="1" applyFont="1" applyBorder="1" applyAlignment="1">
      <alignment horizontal="center" vertical="center" wrapText="1"/>
    </xf>
    <xf numFmtId="0" fontId="5" fillId="0" borderId="92" xfId="1" applyFont="1" applyBorder="1" applyAlignment="1">
      <alignment horizontal="center" vertical="center" wrapText="1"/>
    </xf>
    <xf numFmtId="0" fontId="5" fillId="0" borderId="91" xfId="1" applyFont="1" applyBorder="1" applyAlignment="1">
      <alignment horizontal="centerContinuous" vertical="center"/>
    </xf>
    <xf numFmtId="0" fontId="5" fillId="0" borderId="92" xfId="1" applyFont="1" applyBorder="1" applyAlignment="1">
      <alignment horizontal="centerContinuous" vertical="center"/>
    </xf>
    <xf numFmtId="0" fontId="5" fillId="0" borderId="100" xfId="1" applyFont="1" applyBorder="1">
      <alignment vertical="center"/>
    </xf>
    <xf numFmtId="0" fontId="5" fillId="0" borderId="10"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53" xfId="1" quotePrefix="1" applyFont="1" applyBorder="1" applyAlignment="1">
      <alignment horizontal="center" vertical="center" wrapText="1"/>
    </xf>
    <xf numFmtId="0" fontId="5" fillId="0" borderId="79" xfId="1" applyFont="1" applyBorder="1">
      <alignment vertical="center"/>
    </xf>
    <xf numFmtId="0" fontId="5" fillId="0" borderId="93" xfId="1" applyFont="1" applyBorder="1" applyAlignment="1">
      <alignment horizontal="center" vertical="center"/>
    </xf>
    <xf numFmtId="0" fontId="5" fillId="0" borderId="0" xfId="1" applyFont="1" applyAlignment="1">
      <alignment horizontal="center" vertical="center"/>
    </xf>
    <xf numFmtId="190" fontId="5" fillId="0" borderId="53" xfId="1" applyNumberFormat="1" applyFont="1" applyBorder="1" applyAlignment="1">
      <alignment horizontal="right" vertical="center" indent="1"/>
    </xf>
    <xf numFmtId="190" fontId="5" fillId="0" borderId="55" xfId="1" applyNumberFormat="1" applyFont="1" applyBorder="1">
      <alignment vertical="center"/>
    </xf>
    <xf numFmtId="190" fontId="5" fillId="0" borderId="71" xfId="1" applyNumberFormat="1" applyFont="1" applyBorder="1">
      <alignment vertical="center"/>
    </xf>
    <xf numFmtId="190" fontId="5" fillId="0" borderId="52" xfId="1" applyNumberFormat="1" applyFont="1" applyBorder="1">
      <alignment vertical="center"/>
    </xf>
    <xf numFmtId="190" fontId="5" fillId="0" borderId="101" xfId="1" applyNumberFormat="1" applyFont="1" applyBorder="1">
      <alignment vertical="center"/>
    </xf>
    <xf numFmtId="38" fontId="5" fillId="0" borderId="0" xfId="2" applyFont="1" applyFill="1">
      <alignment vertical="center"/>
    </xf>
    <xf numFmtId="38" fontId="5" fillId="0" borderId="102" xfId="2" applyFont="1" applyFill="1" applyBorder="1">
      <alignment vertical="center"/>
    </xf>
    <xf numFmtId="0" fontId="5" fillId="0" borderId="94" xfId="1" applyFont="1" applyBorder="1" applyAlignment="1">
      <alignment horizontal="center" vertical="center"/>
    </xf>
    <xf numFmtId="0" fontId="5" fillId="0" borderId="71" xfId="1" applyFont="1" applyBorder="1" applyAlignment="1">
      <alignment horizontal="center" vertical="center"/>
    </xf>
    <xf numFmtId="49" fontId="5" fillId="0" borderId="71" xfId="1" applyNumberFormat="1" applyFont="1" applyBorder="1" applyAlignment="1">
      <alignment horizontal="center" vertical="center"/>
    </xf>
    <xf numFmtId="0" fontId="5" fillId="0" borderId="71" xfId="1" applyFont="1" applyBorder="1" applyAlignment="1">
      <alignment horizontal="distributed" vertical="center"/>
    </xf>
    <xf numFmtId="0" fontId="5" fillId="0" borderId="52" xfId="1" applyFont="1" applyBorder="1">
      <alignment vertical="center"/>
    </xf>
    <xf numFmtId="38" fontId="5" fillId="0" borderId="53" xfId="2" applyFont="1" applyFill="1" applyBorder="1">
      <alignment vertical="center"/>
    </xf>
    <xf numFmtId="0" fontId="4" fillId="0" borderId="0" xfId="1" applyFont="1">
      <alignment vertical="center"/>
    </xf>
    <xf numFmtId="0" fontId="35" fillId="0" borderId="0" xfId="1" applyFont="1">
      <alignment vertical="center"/>
    </xf>
    <xf numFmtId="190" fontId="5" fillId="0" borderId="71" xfId="1" applyNumberFormat="1" applyFont="1" applyBorder="1" applyAlignment="1">
      <alignment horizontal="right" vertical="center" indent="1"/>
    </xf>
    <xf numFmtId="0" fontId="5" fillId="0" borderId="96" xfId="1" applyFont="1" applyBorder="1" applyAlignment="1">
      <alignment horizontal="center" vertical="center"/>
    </xf>
    <xf numFmtId="0" fontId="5" fillId="0" borderId="103" xfId="1" applyFont="1" applyBorder="1" applyAlignment="1">
      <alignment horizontal="center" vertical="center"/>
    </xf>
    <xf numFmtId="0" fontId="5" fillId="0" borderId="103" xfId="1" applyFont="1" applyBorder="1">
      <alignment vertical="center"/>
    </xf>
    <xf numFmtId="190" fontId="5" fillId="0" borderId="104" xfId="1" applyNumberFormat="1" applyFont="1" applyBorder="1" applyAlignment="1">
      <alignment horizontal="right" vertical="center" indent="1"/>
    </xf>
    <xf numFmtId="190" fontId="5" fillId="0" borderId="105" xfId="1" applyNumberFormat="1" applyFont="1" applyBorder="1">
      <alignment vertical="center"/>
    </xf>
    <xf numFmtId="190" fontId="5" fillId="0" borderId="82" xfId="1" applyNumberFormat="1" applyFont="1" applyBorder="1">
      <alignment vertical="center"/>
    </xf>
    <xf numFmtId="190" fontId="5" fillId="0" borderId="65" xfId="1" applyNumberFormat="1" applyFont="1" applyBorder="1">
      <alignment vertical="center"/>
    </xf>
    <xf numFmtId="190" fontId="5" fillId="0" borderId="103" xfId="1" applyNumberFormat="1" applyFont="1" applyBorder="1">
      <alignment vertical="center"/>
    </xf>
    <xf numFmtId="190" fontId="5" fillId="0" borderId="106" xfId="1" applyNumberFormat="1" applyFont="1" applyBorder="1">
      <alignment vertical="center"/>
    </xf>
    <xf numFmtId="190" fontId="5" fillId="0" borderId="0" xfId="1" applyNumberFormat="1" applyFont="1" applyAlignment="1">
      <alignment vertical="center" shrinkToFit="1"/>
    </xf>
    <xf numFmtId="181" fontId="36" fillId="0" borderId="0" xfId="1" applyNumberFormat="1" applyFont="1">
      <alignment vertical="center"/>
    </xf>
    <xf numFmtId="181" fontId="5" fillId="0" borderId="0" xfId="1" applyNumberFormat="1" applyFont="1">
      <alignment vertical="center"/>
    </xf>
    <xf numFmtId="38" fontId="36" fillId="0" borderId="0" xfId="2" applyFont="1" applyFill="1">
      <alignment vertical="center"/>
    </xf>
    <xf numFmtId="0" fontId="37" fillId="0" borderId="0" xfId="1" applyFont="1">
      <alignment vertical="center"/>
    </xf>
    <xf numFmtId="0" fontId="39" fillId="0" borderId="0" xfId="1" applyFont="1">
      <alignment vertical="center"/>
    </xf>
    <xf numFmtId="0" fontId="40" fillId="0" borderId="0" xfId="1" applyFont="1">
      <alignment vertical="center"/>
    </xf>
    <xf numFmtId="0" fontId="0" fillId="0" borderId="0" xfId="0" quotePrefix="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11" fillId="0" borderId="0" xfId="1" quotePrefix="1" applyFont="1" applyAlignment="1">
      <alignment horizontal="center" vertical="center"/>
    </xf>
    <xf numFmtId="0" fontId="11" fillId="0" borderId="0" xfId="1" applyFont="1" applyAlignment="1">
      <alignment horizontal="center" vertical="center"/>
    </xf>
    <xf numFmtId="38" fontId="13" fillId="0" borderId="47" xfId="2" applyFont="1" applyFill="1" applyBorder="1" applyAlignment="1">
      <alignment horizontal="center" vertical="center" wrapText="1" shrinkToFit="1"/>
    </xf>
    <xf numFmtId="38" fontId="13" fillId="0" borderId="48" xfId="2" applyFont="1" applyFill="1" applyBorder="1" applyAlignment="1">
      <alignment horizontal="center" vertical="center" wrapText="1" shrinkToFit="1"/>
    </xf>
    <xf numFmtId="0" fontId="13" fillId="0" borderId="57" xfId="1" applyFont="1" applyBorder="1" applyAlignment="1">
      <alignment horizontal="center" vertical="center" wrapText="1" shrinkToFit="1"/>
    </xf>
    <xf numFmtId="0" fontId="13" fillId="0" borderId="60" xfId="1" applyFont="1" applyBorder="1" applyAlignment="1">
      <alignment horizontal="center" vertical="center" wrapText="1" shrinkToFit="1"/>
    </xf>
    <xf numFmtId="49" fontId="13" fillId="0" borderId="57" xfId="1" quotePrefix="1" applyNumberFormat="1" applyFont="1" applyBorder="1" applyAlignment="1">
      <alignment horizontal="center" vertical="center" wrapText="1"/>
    </xf>
    <xf numFmtId="49" fontId="13" fillId="0" borderId="60" xfId="1" quotePrefix="1" applyNumberFormat="1" applyFont="1" applyBorder="1" applyAlignment="1">
      <alignment horizontal="center" vertical="center" wrapText="1"/>
    </xf>
    <xf numFmtId="49" fontId="13" fillId="0" borderId="58" xfId="1" quotePrefix="1" applyNumberFormat="1" applyFont="1" applyBorder="1" applyAlignment="1">
      <alignment horizontal="center" vertical="center" wrapText="1"/>
    </xf>
    <xf numFmtId="49" fontId="13" fillId="0" borderId="61" xfId="1" quotePrefix="1" applyNumberFormat="1" applyFont="1" applyBorder="1" applyAlignment="1">
      <alignment horizontal="center" vertical="center" wrapText="1"/>
    </xf>
    <xf numFmtId="0" fontId="3" fillId="0" borderId="0" xfId="0" applyFont="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2" xfId="0" applyBorder="1" applyAlignment="1">
      <alignment horizontal="distributed" vertical="center" justifyLastLine="1"/>
    </xf>
    <xf numFmtId="0" fontId="0" fillId="0" borderId="4" xfId="0" applyBorder="1" applyAlignment="1">
      <alignment horizontal="distributed" vertical="center" justifyLastLine="1"/>
    </xf>
    <xf numFmtId="0" fontId="0" fillId="0" borderId="9" xfId="0" applyBorder="1" applyAlignment="1">
      <alignment horizontal="distributed" vertical="center"/>
    </xf>
    <xf numFmtId="0" fontId="0" fillId="0" borderId="0" xfId="0" applyAlignment="1">
      <alignment horizontal="distributed" vertical="center"/>
    </xf>
    <xf numFmtId="0" fontId="0" fillId="0" borderId="27" xfId="0" applyBorder="1" applyAlignment="1">
      <alignment horizontal="distributed" vertical="center"/>
    </xf>
    <xf numFmtId="0" fontId="0" fillId="0" borderId="29" xfId="0" applyBorder="1" applyAlignment="1">
      <alignment horizontal="distributed" vertical="center" justifyLastLine="1"/>
    </xf>
    <xf numFmtId="0" fontId="0" fillId="0" borderId="30" xfId="0" applyBorder="1" applyAlignment="1">
      <alignment horizontal="distributed" vertical="center" justifyLastLine="1"/>
    </xf>
    <xf numFmtId="0" fontId="0" fillId="0" borderId="31" xfId="0" applyBorder="1" applyAlignment="1">
      <alignment horizontal="distributed" vertical="center" justifyLastLine="1"/>
    </xf>
    <xf numFmtId="0" fontId="7" fillId="0" borderId="9" xfId="0" applyFont="1" applyBorder="1" applyAlignment="1">
      <alignment horizontal="center" vertical="center"/>
    </xf>
    <xf numFmtId="0" fontId="7" fillId="0" borderId="27" xfId="0" applyFont="1" applyBorder="1" applyAlignment="1">
      <alignment horizontal="center" vertical="center"/>
    </xf>
    <xf numFmtId="0" fontId="7" fillId="0" borderId="7" xfId="0" applyFont="1" applyBorder="1" applyAlignment="1">
      <alignment horizontal="center" vertical="center"/>
    </xf>
    <xf numFmtId="0" fontId="7" fillId="0" borderId="37" xfId="0" applyFont="1" applyBorder="1" applyAlignment="1">
      <alignment horizontal="center" vertical="center"/>
    </xf>
    <xf numFmtId="0" fontId="7" fillId="0" borderId="33" xfId="0" applyFont="1" applyBorder="1" applyAlignment="1">
      <alignment horizontal="center" vertical="center"/>
    </xf>
    <xf numFmtId="0" fontId="7" fillId="0" borderId="20" xfId="0" applyFont="1" applyBorder="1" applyAlignment="1">
      <alignment horizontal="center" vertical="center"/>
    </xf>
    <xf numFmtId="176" fontId="7" fillId="0" borderId="37" xfId="0" applyNumberFormat="1" applyFont="1" applyBorder="1" applyAlignment="1">
      <alignment horizontal="center" vertical="center"/>
    </xf>
    <xf numFmtId="176" fontId="7" fillId="0" borderId="20" xfId="0" applyNumberFormat="1"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30" xfId="0" applyFont="1" applyBorder="1" applyAlignment="1">
      <alignment horizontal="center" vertical="center"/>
    </xf>
    <xf numFmtId="0" fontId="7" fillId="0" borderId="7" xfId="0" applyFont="1" applyBorder="1" applyAlignment="1">
      <alignment horizontal="distributed" vertical="center" justifyLastLine="1"/>
    </xf>
    <xf numFmtId="0" fontId="7" fillId="0" borderId="37" xfId="0" applyFont="1" applyBorder="1" applyAlignment="1">
      <alignment horizontal="distributed" vertical="center" justifyLastLine="1"/>
    </xf>
    <xf numFmtId="0" fontId="0" fillId="0" borderId="33" xfId="0" applyBorder="1" applyAlignment="1">
      <alignment horizontal="distributed" vertical="center"/>
    </xf>
    <xf numFmtId="0" fontId="0" fillId="0" borderId="20" xfId="0" applyBorder="1" applyAlignment="1">
      <alignment horizontal="distributed" vertical="center"/>
    </xf>
    <xf numFmtId="0" fontId="7" fillId="0" borderId="42" xfId="0" applyFont="1" applyBorder="1" applyAlignment="1">
      <alignment horizontal="distributed" vertical="center" justifyLastLine="1"/>
    </xf>
    <xf numFmtId="0" fontId="0" fillId="0" borderId="43" xfId="0" applyBorder="1" applyAlignment="1">
      <alignment horizontal="distributed"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20" fillId="0" borderId="24" xfId="3" applyFont="1" applyBorder="1" applyAlignment="1">
      <alignment horizontal="center" vertical="center"/>
    </xf>
    <xf numFmtId="0" fontId="20" fillId="0" borderId="56" xfId="3" applyFont="1" applyBorder="1" applyAlignment="1">
      <alignment horizontal="center" vertical="center"/>
    </xf>
    <xf numFmtId="0" fontId="20" fillId="0" borderId="10" xfId="3" applyFont="1" applyBorder="1" applyAlignment="1">
      <alignment horizontal="center" vertical="center"/>
    </xf>
    <xf numFmtId="0" fontId="20" fillId="0" borderId="23" xfId="3" applyFont="1" applyBorder="1" applyAlignment="1">
      <alignment horizontal="center" vertical="center"/>
    </xf>
    <xf numFmtId="0" fontId="18" fillId="0" borderId="0" xfId="3" applyFont="1" applyAlignment="1">
      <alignment horizontal="center"/>
    </xf>
    <xf numFmtId="49" fontId="19" fillId="0" borderId="0" xfId="3" applyNumberFormat="1" applyFont="1" applyAlignment="1">
      <alignment horizontal="left"/>
    </xf>
    <xf numFmtId="0" fontId="20" fillId="0" borderId="0" xfId="3" quotePrefix="1" applyFont="1" applyAlignment="1">
      <alignment horizontal="right"/>
    </xf>
    <xf numFmtId="0" fontId="20" fillId="0" borderId="0" xfId="3" applyFont="1" applyAlignment="1">
      <alignment horizontal="right"/>
    </xf>
    <xf numFmtId="0" fontId="20" fillId="0" borderId="53" xfId="3" applyFont="1" applyBorder="1" applyAlignment="1">
      <alignment horizontal="center" vertical="center"/>
    </xf>
    <xf numFmtId="0" fontId="20" fillId="0" borderId="55" xfId="3" applyFont="1" applyBorder="1" applyAlignment="1">
      <alignment horizontal="center" vertical="center"/>
    </xf>
    <xf numFmtId="0" fontId="20" fillId="0" borderId="25" xfId="3" applyFont="1" applyBorder="1" applyAlignment="1">
      <alignment horizontal="center" vertical="center"/>
    </xf>
    <xf numFmtId="0" fontId="20" fillId="0" borderId="9" xfId="3" applyFont="1" applyBorder="1" applyAlignment="1">
      <alignment horizontal="center" vertical="center"/>
    </xf>
    <xf numFmtId="0" fontId="20" fillId="0" borderId="69" xfId="3" applyFont="1" applyBorder="1" applyAlignment="1">
      <alignment horizontal="center" vertical="center"/>
    </xf>
    <xf numFmtId="0" fontId="19" fillId="0" borderId="52" xfId="3" applyFont="1" applyBorder="1" applyAlignment="1">
      <alignment horizontal="center" vertical="center"/>
    </xf>
    <xf numFmtId="0" fontId="19" fillId="0" borderId="56" xfId="3" applyFont="1" applyBorder="1" applyAlignment="1">
      <alignment horizontal="center" vertical="center"/>
    </xf>
    <xf numFmtId="0" fontId="20" fillId="0" borderId="0" xfId="3" applyFont="1" applyAlignment="1">
      <alignment horizontal="center" vertical="center"/>
    </xf>
    <xf numFmtId="0" fontId="20" fillId="0" borderId="11" xfId="3" applyFont="1" applyBorder="1" applyAlignment="1">
      <alignment horizontal="center" vertical="center"/>
    </xf>
    <xf numFmtId="0" fontId="20" fillId="0" borderId="70" xfId="3" applyFont="1" applyBorder="1" applyAlignment="1">
      <alignment horizontal="center" vertical="center"/>
    </xf>
    <xf numFmtId="0" fontId="20" fillId="0" borderId="24" xfId="3" applyFont="1" applyBorder="1" applyAlignment="1">
      <alignment horizontal="center" vertical="center" wrapText="1"/>
    </xf>
    <xf numFmtId="0" fontId="20" fillId="0" borderId="71" xfId="3" applyFont="1" applyBorder="1" applyAlignment="1">
      <alignment horizontal="center" vertical="center"/>
    </xf>
    <xf numFmtId="0" fontId="10" fillId="0" borderId="71" xfId="3" applyBorder="1" applyAlignment="1">
      <alignment horizontal="center" vertical="center"/>
    </xf>
    <xf numFmtId="0" fontId="10" fillId="0" borderId="52" xfId="3" applyBorder="1" applyAlignment="1">
      <alignment horizontal="center" vertical="center"/>
    </xf>
    <xf numFmtId="180" fontId="20" fillId="0" borderId="24" xfId="3" applyNumberFormat="1" applyFont="1" applyBorder="1" applyAlignment="1">
      <alignment horizontal="right" vertical="center"/>
    </xf>
    <xf numFmtId="180" fontId="20" fillId="0" borderId="25" xfId="3" applyNumberFormat="1" applyFont="1" applyBorder="1" applyAlignment="1">
      <alignment horizontal="right" vertical="center"/>
    </xf>
    <xf numFmtId="180" fontId="20" fillId="0" borderId="10" xfId="3" applyNumberFormat="1" applyFont="1" applyBorder="1" applyAlignment="1">
      <alignment horizontal="right" vertical="center"/>
    </xf>
    <xf numFmtId="180" fontId="20" fillId="0" borderId="11" xfId="3" applyNumberFormat="1" applyFont="1" applyBorder="1" applyAlignment="1">
      <alignment horizontal="right" vertical="center"/>
    </xf>
    <xf numFmtId="180" fontId="20" fillId="0" borderId="55" xfId="3" applyNumberFormat="1" applyFont="1" applyBorder="1" applyAlignment="1">
      <alignment horizontal="right" vertical="center"/>
    </xf>
    <xf numFmtId="180" fontId="20" fillId="0" borderId="71" xfId="3" applyNumberFormat="1" applyFont="1" applyBorder="1" applyAlignment="1">
      <alignment horizontal="right" vertical="center"/>
    </xf>
    <xf numFmtId="0" fontId="10" fillId="0" borderId="71" xfId="3" applyBorder="1"/>
    <xf numFmtId="0" fontId="10" fillId="0" borderId="52" xfId="3" applyBorder="1"/>
    <xf numFmtId="180" fontId="20" fillId="0" borderId="24" xfId="3" applyNumberFormat="1" applyFont="1" applyBorder="1" applyAlignment="1">
      <alignment horizontal="center" vertical="center"/>
    </xf>
    <xf numFmtId="180" fontId="20" fillId="0" borderId="25" xfId="3" applyNumberFormat="1" applyFont="1" applyBorder="1" applyAlignment="1">
      <alignment horizontal="center" vertical="center"/>
    </xf>
    <xf numFmtId="180" fontId="20" fillId="0" borderId="56" xfId="3" applyNumberFormat="1" applyFont="1" applyBorder="1" applyAlignment="1">
      <alignment horizontal="center" vertical="center"/>
    </xf>
    <xf numFmtId="180" fontId="20" fillId="0" borderId="10" xfId="3" applyNumberFormat="1" applyFont="1" applyBorder="1" applyAlignment="1">
      <alignment horizontal="center" vertical="center"/>
    </xf>
    <xf numFmtId="180" fontId="20" fillId="0" borderId="11" xfId="3" applyNumberFormat="1" applyFont="1" applyBorder="1" applyAlignment="1">
      <alignment horizontal="center" vertical="center"/>
    </xf>
    <xf numFmtId="180" fontId="20" fillId="0" borderId="23" xfId="3" applyNumberFormat="1" applyFont="1" applyBorder="1" applyAlignment="1">
      <alignment horizontal="center" vertical="center"/>
    </xf>
    <xf numFmtId="180" fontId="20" fillId="0" borderId="24" xfId="3" applyNumberFormat="1" applyFont="1" applyBorder="1" applyAlignment="1">
      <alignment vertical="center"/>
    </xf>
    <xf numFmtId="180" fontId="20" fillId="0" borderId="25" xfId="3" applyNumberFormat="1" applyFont="1" applyBorder="1" applyAlignment="1">
      <alignment vertical="center"/>
    </xf>
    <xf numFmtId="180" fontId="20" fillId="0" borderId="56" xfId="3" applyNumberFormat="1" applyFont="1" applyBorder="1" applyAlignment="1">
      <alignment vertical="center"/>
    </xf>
    <xf numFmtId="180" fontId="20" fillId="0" borderId="10" xfId="3" applyNumberFormat="1" applyFont="1" applyBorder="1" applyAlignment="1">
      <alignment vertical="center"/>
    </xf>
    <xf numFmtId="180" fontId="20" fillId="0" borderId="11" xfId="3" applyNumberFormat="1" applyFont="1" applyBorder="1" applyAlignment="1">
      <alignment vertical="center"/>
    </xf>
    <xf numFmtId="180" fontId="20" fillId="0" borderId="23" xfId="3" applyNumberFormat="1" applyFont="1" applyBorder="1" applyAlignment="1">
      <alignment vertical="center"/>
    </xf>
    <xf numFmtId="180" fontId="20" fillId="0" borderId="9" xfId="3" applyNumberFormat="1" applyFont="1" applyBorder="1" applyAlignment="1">
      <alignment horizontal="center" vertical="center"/>
    </xf>
    <xf numFmtId="180" fontId="20" fillId="0" borderId="9" xfId="3" applyNumberFormat="1" applyFont="1" applyBorder="1" applyAlignment="1">
      <alignment horizontal="right" vertical="center"/>
    </xf>
    <xf numFmtId="180" fontId="20" fillId="0" borderId="0" xfId="3" applyNumberFormat="1" applyFont="1" applyAlignment="1">
      <alignment horizontal="right" vertical="center"/>
    </xf>
    <xf numFmtId="0" fontId="20" fillId="0" borderId="25" xfId="3" applyFont="1" applyBorder="1" applyAlignment="1">
      <alignment horizontal="center" vertical="center" wrapText="1"/>
    </xf>
    <xf numFmtId="0" fontId="20" fillId="0" borderId="56" xfId="3" applyFont="1" applyBorder="1" applyAlignment="1">
      <alignment horizontal="center" vertical="center" wrapText="1"/>
    </xf>
    <xf numFmtId="0" fontId="20" fillId="0" borderId="9" xfId="3" applyFont="1" applyBorder="1" applyAlignment="1">
      <alignment horizontal="center" vertical="center" wrapText="1"/>
    </xf>
    <xf numFmtId="0" fontId="20" fillId="0" borderId="0" xfId="3" applyFont="1" applyAlignment="1">
      <alignment horizontal="center" vertical="center" wrapText="1"/>
    </xf>
    <xf numFmtId="0" fontId="20" fillId="0" borderId="69" xfId="3" applyFont="1" applyBorder="1" applyAlignment="1">
      <alignment horizontal="center" vertical="center" wrapText="1"/>
    </xf>
    <xf numFmtId="0" fontId="10" fillId="0" borderId="9" xfId="3" applyBorder="1" applyAlignment="1">
      <alignment wrapText="1"/>
    </xf>
    <xf numFmtId="0" fontId="10" fillId="0" borderId="0" xfId="3" applyAlignment="1">
      <alignment wrapText="1"/>
    </xf>
    <xf numFmtId="0" fontId="10" fillId="0" borderId="69" xfId="3" applyBorder="1" applyAlignment="1">
      <alignment wrapText="1"/>
    </xf>
    <xf numFmtId="0" fontId="10" fillId="0" borderId="10" xfId="3" applyBorder="1" applyAlignment="1">
      <alignment wrapText="1"/>
    </xf>
    <xf numFmtId="0" fontId="10" fillId="0" borderId="11" xfId="3" applyBorder="1" applyAlignment="1">
      <alignment wrapText="1"/>
    </xf>
    <xf numFmtId="0" fontId="10" fillId="0" borderId="23" xfId="3" applyBorder="1" applyAlignment="1">
      <alignment wrapText="1"/>
    </xf>
    <xf numFmtId="0" fontId="20" fillId="0" borderId="0" xfId="3" applyFont="1" applyAlignment="1">
      <alignment vertical="top" wrapText="1"/>
    </xf>
    <xf numFmtId="180" fontId="20" fillId="0" borderId="53" xfId="3" applyNumberFormat="1" applyFont="1" applyBorder="1" applyAlignment="1">
      <alignment vertical="center"/>
    </xf>
    <xf numFmtId="0" fontId="20" fillId="0" borderId="0" xfId="3" applyFont="1" applyAlignment="1">
      <alignment horizontal="left"/>
    </xf>
    <xf numFmtId="0" fontId="20" fillId="0" borderId="53" xfId="3" applyFont="1" applyBorder="1" applyAlignment="1">
      <alignment horizontal="center"/>
    </xf>
    <xf numFmtId="180" fontId="20" fillId="0" borderId="56" xfId="4" applyNumberFormat="1" applyFont="1" applyBorder="1" applyAlignment="1">
      <alignment horizontal="right" vertical="center" indent="2"/>
    </xf>
    <xf numFmtId="180" fontId="20" fillId="0" borderId="23" xfId="4" applyNumberFormat="1" applyFont="1" applyBorder="1" applyAlignment="1">
      <alignment horizontal="right" vertical="center" indent="2"/>
    </xf>
    <xf numFmtId="0" fontId="21" fillId="0" borderId="24" xfId="3" applyFont="1" applyBorder="1" applyAlignment="1">
      <alignment vertical="center"/>
    </xf>
    <xf numFmtId="0" fontId="21" fillId="0" borderId="25" xfId="3" applyFont="1" applyBorder="1" applyAlignment="1">
      <alignment vertical="center"/>
    </xf>
    <xf numFmtId="0" fontId="21" fillId="0" borderId="56" xfId="3" applyFont="1" applyBorder="1" applyAlignment="1">
      <alignment vertical="center"/>
    </xf>
    <xf numFmtId="0" fontId="21" fillId="0" borderId="10" xfId="3" applyFont="1" applyBorder="1" applyAlignment="1">
      <alignment vertical="center"/>
    </xf>
    <xf numFmtId="0" fontId="21" fillId="0" borderId="11" xfId="3" applyFont="1" applyBorder="1" applyAlignment="1">
      <alignment vertical="center"/>
    </xf>
    <xf numFmtId="0" fontId="21" fillId="0" borderId="23" xfId="3" applyFont="1" applyBorder="1" applyAlignment="1">
      <alignment vertical="center"/>
    </xf>
    <xf numFmtId="0" fontId="20" fillId="0" borderId="57" xfId="3" applyFont="1" applyBorder="1" applyAlignment="1">
      <alignment horizontal="center"/>
    </xf>
    <xf numFmtId="49" fontId="20" fillId="0" borderId="57" xfId="3" applyNumberFormat="1" applyFont="1" applyBorder="1" applyAlignment="1">
      <alignment horizontal="center" vertical="center"/>
    </xf>
    <xf numFmtId="0" fontId="10" fillId="0" borderId="60" xfId="3" applyBorder="1" applyAlignment="1">
      <alignment horizontal="center" vertical="center"/>
    </xf>
    <xf numFmtId="0" fontId="10" fillId="0" borderId="56" xfId="3" applyBorder="1" applyAlignment="1">
      <alignment horizontal="center" vertical="center"/>
    </xf>
    <xf numFmtId="0" fontId="10" fillId="0" borderId="9" xfId="3" applyBorder="1" applyAlignment="1">
      <alignment horizontal="center" vertical="center"/>
    </xf>
    <xf numFmtId="0" fontId="10" fillId="0" borderId="69" xfId="3" applyBorder="1" applyAlignment="1">
      <alignment horizontal="center" vertical="center"/>
    </xf>
    <xf numFmtId="0" fontId="10" fillId="0" borderId="10" xfId="3" applyBorder="1" applyAlignment="1">
      <alignment horizontal="right" vertical="center"/>
    </xf>
    <xf numFmtId="180" fontId="0" fillId="0" borderId="23" xfId="4" applyNumberFormat="1" applyFont="1" applyBorder="1" applyAlignment="1">
      <alignment horizontal="right" indent="2"/>
    </xf>
    <xf numFmtId="0" fontId="21" fillId="0" borderId="24" xfId="3" applyFont="1" applyBorder="1" applyAlignment="1">
      <alignment horizontal="left" vertical="center"/>
    </xf>
    <xf numFmtId="0" fontId="21" fillId="0" borderId="25" xfId="3" applyFont="1" applyBorder="1" applyAlignment="1">
      <alignment horizontal="left" vertical="center"/>
    </xf>
    <xf numFmtId="0" fontId="21" fillId="0" borderId="56" xfId="3" applyFont="1" applyBorder="1" applyAlignment="1">
      <alignment horizontal="left" vertical="center"/>
    </xf>
    <xf numFmtId="0" fontId="21" fillId="0" borderId="10" xfId="3" applyFont="1" applyBorder="1" applyAlignment="1">
      <alignment horizontal="left" vertical="center"/>
    </xf>
    <xf numFmtId="0" fontId="21" fillId="0" borderId="11" xfId="3" applyFont="1" applyBorder="1" applyAlignment="1">
      <alignment horizontal="left" vertical="center"/>
    </xf>
    <xf numFmtId="0" fontId="21" fillId="0" borderId="23" xfId="3" applyFont="1" applyBorder="1" applyAlignment="1">
      <alignment horizontal="left" vertical="center"/>
    </xf>
    <xf numFmtId="49" fontId="20" fillId="0" borderId="60" xfId="3" applyNumberFormat="1" applyFont="1" applyBorder="1" applyAlignment="1">
      <alignment horizontal="center" vertical="center"/>
    </xf>
    <xf numFmtId="49" fontId="20" fillId="0" borderId="70" xfId="3" applyNumberFormat="1" applyFont="1" applyBorder="1" applyAlignment="1">
      <alignment horizontal="center" vertical="center"/>
    </xf>
    <xf numFmtId="180" fontId="20" fillId="0" borderId="69" xfId="3" applyNumberFormat="1" applyFont="1" applyBorder="1" applyAlignment="1">
      <alignment horizontal="center" vertical="center"/>
    </xf>
    <xf numFmtId="0" fontId="20" fillId="0" borderId="24" xfId="3" applyFont="1" applyBorder="1" applyAlignment="1">
      <alignment horizontal="center"/>
    </xf>
    <xf numFmtId="0" fontId="20" fillId="0" borderId="9" xfId="3" applyFont="1" applyBorder="1" applyAlignment="1">
      <alignment horizontal="center"/>
    </xf>
    <xf numFmtId="0" fontId="20" fillId="0" borderId="56" xfId="3" applyFont="1" applyBorder="1" applyAlignment="1">
      <alignment horizontal="center"/>
    </xf>
    <xf numFmtId="0" fontId="20" fillId="0" borderId="69" xfId="3" applyFont="1" applyBorder="1" applyAlignment="1">
      <alignment horizontal="center"/>
    </xf>
    <xf numFmtId="0" fontId="10" fillId="0" borderId="24" xfId="3" applyBorder="1" applyAlignment="1">
      <alignment horizontal="right" vertical="center"/>
    </xf>
    <xf numFmtId="0" fontId="10" fillId="0" borderId="9" xfId="3" applyBorder="1" applyAlignment="1">
      <alignment horizontal="right" vertical="center"/>
    </xf>
    <xf numFmtId="180" fontId="20" fillId="0" borderId="56" xfId="4" applyNumberFormat="1" applyFont="1" applyFill="1" applyBorder="1" applyAlignment="1">
      <alignment horizontal="right" vertical="center" indent="2"/>
    </xf>
    <xf numFmtId="180" fontId="20" fillId="0" borderId="69" xfId="4" applyNumberFormat="1" applyFont="1" applyFill="1" applyBorder="1" applyAlignment="1">
      <alignment horizontal="right" vertical="center" indent="2"/>
    </xf>
    <xf numFmtId="0" fontId="21" fillId="0" borderId="24" xfId="3" applyFont="1" applyBorder="1" applyAlignment="1">
      <alignment horizontal="left" vertical="center" wrapText="1"/>
    </xf>
    <xf numFmtId="0" fontId="20" fillId="0" borderId="55" xfId="3" applyFont="1" applyBorder="1" applyAlignment="1">
      <alignment horizontal="center"/>
    </xf>
    <xf numFmtId="0" fontId="10" fillId="0" borderId="9" xfId="3" applyBorder="1"/>
    <xf numFmtId="49" fontId="20" fillId="0" borderId="25" xfId="3" applyNumberFormat="1" applyFont="1" applyBorder="1" applyAlignment="1">
      <alignment horizontal="distributed" vertical="center"/>
    </xf>
    <xf numFmtId="49" fontId="20" fillId="0" borderId="0" xfId="3" applyNumberFormat="1" applyFont="1" applyAlignment="1">
      <alignment horizontal="distributed" vertical="center"/>
    </xf>
    <xf numFmtId="0" fontId="20" fillId="0" borderId="52" xfId="3" applyFont="1" applyBorder="1" applyAlignment="1">
      <alignment horizontal="center"/>
    </xf>
    <xf numFmtId="0" fontId="20" fillId="0" borderId="25" xfId="3" applyFont="1" applyBorder="1" applyAlignment="1">
      <alignment horizontal="distributed" vertical="center"/>
    </xf>
    <xf numFmtId="0" fontId="20" fillId="0" borderId="11" xfId="3" applyFont="1" applyBorder="1" applyAlignment="1">
      <alignment horizontal="distributed" vertical="center"/>
    </xf>
    <xf numFmtId="180" fontId="20" fillId="0" borderId="23" xfId="4" applyNumberFormat="1" applyFont="1" applyFill="1" applyBorder="1" applyAlignment="1">
      <alignment horizontal="right" vertical="center" indent="2"/>
    </xf>
    <xf numFmtId="49" fontId="20" fillId="0" borderId="0" xfId="3" applyNumberFormat="1" applyFont="1" applyAlignment="1">
      <alignment horizontal="left"/>
    </xf>
    <xf numFmtId="0" fontId="20" fillId="0" borderId="52" xfId="3" applyFont="1" applyBorder="1" applyAlignment="1">
      <alignment horizontal="center" vertical="center"/>
    </xf>
    <xf numFmtId="49" fontId="20" fillId="0" borderId="71" xfId="3" applyNumberFormat="1" applyFont="1" applyBorder="1" applyAlignment="1">
      <alignment horizontal="distributed" vertical="center"/>
    </xf>
    <xf numFmtId="0" fontId="20" fillId="0" borderId="10" xfId="3" applyFont="1" applyBorder="1" applyAlignment="1">
      <alignment horizontal="center"/>
    </xf>
    <xf numFmtId="49" fontId="20" fillId="0" borderId="11" xfId="3" applyNumberFormat="1" applyFont="1" applyBorder="1" applyAlignment="1">
      <alignment horizontal="distributed" vertical="center"/>
    </xf>
    <xf numFmtId="49" fontId="20" fillId="0" borderId="56" xfId="3" applyNumberFormat="1" applyFont="1" applyBorder="1" applyAlignment="1">
      <alignment horizontal="center" vertical="center"/>
    </xf>
    <xf numFmtId="49" fontId="20" fillId="0" borderId="69" xfId="3" applyNumberFormat="1" applyFont="1" applyBorder="1" applyAlignment="1">
      <alignment horizontal="center" vertical="center"/>
    </xf>
    <xf numFmtId="49" fontId="20" fillId="0" borderId="23" xfId="3" applyNumberFormat="1" applyFont="1" applyBorder="1" applyAlignment="1">
      <alignment horizontal="center" vertical="center"/>
    </xf>
    <xf numFmtId="0" fontId="20" fillId="0" borderId="11" xfId="3" applyFont="1" applyBorder="1" applyAlignment="1">
      <alignment horizontal="left"/>
    </xf>
    <xf numFmtId="0" fontId="10" fillId="0" borderId="25" xfId="3" applyBorder="1" applyAlignment="1">
      <alignment horizontal="center" vertical="center"/>
    </xf>
    <xf numFmtId="0" fontId="10" fillId="0" borderId="10" xfId="3" applyBorder="1" applyAlignment="1">
      <alignment horizontal="center" vertical="center"/>
    </xf>
    <xf numFmtId="0" fontId="10" fillId="0" borderId="11" xfId="3" applyBorder="1" applyAlignment="1">
      <alignment horizontal="center" vertical="center"/>
    </xf>
    <xf numFmtId="0" fontId="10" fillId="0" borderId="23" xfId="3" applyBorder="1" applyAlignment="1">
      <alignment horizontal="center" vertical="center"/>
    </xf>
    <xf numFmtId="180" fontId="20" fillId="0" borderId="55" xfId="3" applyNumberFormat="1" applyFont="1" applyBorder="1" applyAlignment="1">
      <alignment horizontal="center" vertical="center"/>
    </xf>
    <xf numFmtId="180" fontId="20" fillId="0" borderId="52" xfId="3" applyNumberFormat="1" applyFont="1" applyBorder="1" applyAlignment="1">
      <alignment horizontal="center" vertical="center"/>
    </xf>
    <xf numFmtId="180" fontId="20" fillId="0" borderId="71" xfId="3" applyNumberFormat="1" applyFont="1" applyBorder="1" applyAlignment="1">
      <alignment horizontal="center" vertical="center"/>
    </xf>
    <xf numFmtId="0" fontId="20" fillId="0" borderId="57" xfId="3" applyFont="1" applyBorder="1" applyAlignment="1">
      <alignment horizontal="center" vertical="center"/>
    </xf>
    <xf numFmtId="0" fontId="10" fillId="0" borderId="70" xfId="3" applyBorder="1" applyAlignment="1">
      <alignment horizontal="center" vertical="center"/>
    </xf>
    <xf numFmtId="49" fontId="20" fillId="0" borderId="0" xfId="3" applyNumberFormat="1" applyFont="1" applyAlignment="1">
      <alignment horizontal="left" vertical="center"/>
    </xf>
    <xf numFmtId="49" fontId="20" fillId="0" borderId="57" xfId="3" applyNumberFormat="1" applyFont="1" applyBorder="1" applyAlignment="1">
      <alignment horizontal="left" vertical="distributed" wrapText="1"/>
    </xf>
    <xf numFmtId="49" fontId="20" fillId="0" borderId="60" xfId="3" applyNumberFormat="1" applyFont="1" applyBorder="1" applyAlignment="1">
      <alignment horizontal="left" vertical="distributed" wrapText="1"/>
    </xf>
    <xf numFmtId="49" fontId="20" fillId="0" borderId="53" xfId="3" applyNumberFormat="1" applyFont="1" applyBorder="1" applyAlignment="1">
      <alignment horizontal="center" vertical="center"/>
    </xf>
    <xf numFmtId="49" fontId="20" fillId="0" borderId="55" xfId="3" applyNumberFormat="1" applyFont="1" applyBorder="1" applyAlignment="1">
      <alignment horizontal="center" vertical="center"/>
    </xf>
    <xf numFmtId="49" fontId="20" fillId="0" borderId="71" xfId="3" applyNumberFormat="1" applyFont="1" applyBorder="1" applyAlignment="1">
      <alignment horizontal="center" vertical="center"/>
    </xf>
    <xf numFmtId="49" fontId="20" fillId="0" borderId="52" xfId="3" applyNumberFormat="1" applyFont="1" applyBorder="1" applyAlignment="1">
      <alignment horizontal="center" vertical="center"/>
    </xf>
    <xf numFmtId="49" fontId="20" fillId="0" borderId="24" xfId="3" applyNumberFormat="1" applyFont="1" applyBorder="1" applyAlignment="1">
      <alignment vertical="distributed" wrapText="1"/>
    </xf>
    <xf numFmtId="49" fontId="20" fillId="0" borderId="56" xfId="3" applyNumberFormat="1" applyFont="1" applyBorder="1" applyAlignment="1">
      <alignment vertical="distributed" wrapText="1"/>
    </xf>
    <xf numFmtId="49" fontId="20" fillId="0" borderId="9" xfId="3" applyNumberFormat="1" applyFont="1" applyBorder="1" applyAlignment="1">
      <alignment vertical="distributed" wrapText="1"/>
    </xf>
    <xf numFmtId="49" fontId="20" fillId="0" borderId="69" xfId="3" applyNumberFormat="1" applyFont="1" applyBorder="1" applyAlignment="1">
      <alignment vertical="distributed" wrapText="1"/>
    </xf>
    <xf numFmtId="49" fontId="20" fillId="0" borderId="10" xfId="3" applyNumberFormat="1" applyFont="1" applyBorder="1" applyAlignment="1">
      <alignment horizontal="left" vertical="center"/>
    </xf>
    <xf numFmtId="49" fontId="20" fillId="0" borderId="11" xfId="3" applyNumberFormat="1" applyFont="1" applyBorder="1" applyAlignment="1">
      <alignment horizontal="left" vertical="center"/>
    </xf>
    <xf numFmtId="49" fontId="20" fillId="0" borderId="10" xfId="3" applyNumberFormat="1" applyFont="1" applyBorder="1" applyAlignment="1">
      <alignment horizontal="center" vertical="center"/>
    </xf>
    <xf numFmtId="0" fontId="20" fillId="0" borderId="53" xfId="3" applyFont="1" applyBorder="1" applyAlignment="1">
      <alignment horizontal="center" vertical="center" textRotation="255"/>
    </xf>
    <xf numFmtId="0" fontId="20" fillId="0" borderId="71" xfId="3" applyFont="1" applyBorder="1" applyAlignment="1">
      <alignment horizontal="distributed" vertical="center" indent="1"/>
    </xf>
    <xf numFmtId="49" fontId="20" fillId="0" borderId="72" xfId="3" applyNumberFormat="1" applyFont="1" applyBorder="1" applyAlignment="1">
      <alignment horizontal="center" vertical="center"/>
    </xf>
    <xf numFmtId="49" fontId="20" fillId="0" borderId="68" xfId="3" applyNumberFormat="1" applyFont="1" applyBorder="1" applyAlignment="1">
      <alignment horizontal="center" vertical="center"/>
    </xf>
    <xf numFmtId="49" fontId="20" fillId="0" borderId="73" xfId="3" applyNumberFormat="1" applyFont="1" applyBorder="1" applyAlignment="1">
      <alignment horizontal="center" vertical="center"/>
    </xf>
    <xf numFmtId="49" fontId="20" fillId="0" borderId="50" xfId="3" applyNumberFormat="1" applyFont="1" applyBorder="1" applyAlignment="1">
      <alignment horizontal="center" vertical="center"/>
    </xf>
    <xf numFmtId="49" fontId="20" fillId="0" borderId="51" xfId="3" applyNumberFormat="1" applyFont="1" applyBorder="1" applyAlignment="1">
      <alignment horizontal="center" vertical="center"/>
    </xf>
    <xf numFmtId="49" fontId="20" fillId="0" borderId="46" xfId="3" applyNumberFormat="1" applyFont="1" applyBorder="1" applyAlignment="1">
      <alignment horizontal="center" vertical="center"/>
    </xf>
    <xf numFmtId="0" fontId="20" fillId="0" borderId="53" xfId="3" applyFont="1" applyBorder="1" applyAlignment="1">
      <alignment horizontal="center" vertical="distributed"/>
    </xf>
    <xf numFmtId="0" fontId="20" fillId="0" borderId="53" xfId="3" applyFont="1" applyBorder="1" applyAlignment="1">
      <alignment horizontal="distributed" vertical="center" wrapText="1" indent="1"/>
    </xf>
    <xf numFmtId="0" fontId="10" fillId="0" borderId="53" xfId="3" applyBorder="1" applyAlignment="1">
      <alignment horizontal="distributed" indent="1"/>
    </xf>
    <xf numFmtId="187" fontId="20" fillId="0" borderId="55" xfId="3" applyNumberFormat="1" applyFont="1" applyBorder="1" applyAlignment="1">
      <alignment horizontal="center" vertical="center"/>
    </xf>
    <xf numFmtId="187" fontId="20" fillId="0" borderId="71" xfId="3" applyNumberFormat="1" applyFont="1" applyBorder="1" applyAlignment="1">
      <alignment horizontal="center" vertical="center"/>
    </xf>
    <xf numFmtId="187" fontId="20" fillId="0" borderId="52" xfId="3" applyNumberFormat="1" applyFont="1" applyBorder="1" applyAlignment="1">
      <alignment horizontal="center" vertical="center"/>
    </xf>
    <xf numFmtId="188" fontId="20" fillId="0" borderId="55" xfId="3" applyNumberFormat="1" applyFont="1" applyBorder="1" applyAlignment="1">
      <alignment horizontal="center" vertical="center"/>
    </xf>
    <xf numFmtId="188" fontId="20" fillId="0" borderId="71" xfId="3" applyNumberFormat="1" applyFont="1" applyBorder="1" applyAlignment="1">
      <alignment horizontal="center" vertical="center"/>
    </xf>
    <xf numFmtId="188" fontId="20" fillId="0" borderId="52" xfId="3" applyNumberFormat="1" applyFont="1" applyBorder="1" applyAlignment="1">
      <alignment horizontal="center" vertical="center"/>
    </xf>
    <xf numFmtId="188" fontId="20" fillId="0" borderId="53" xfId="3" applyNumberFormat="1" applyFont="1" applyBorder="1" applyAlignment="1">
      <alignment horizontal="center" vertical="center"/>
    </xf>
    <xf numFmtId="0" fontId="10" fillId="0" borderId="11" xfId="3" applyBorder="1"/>
    <xf numFmtId="0" fontId="10" fillId="0" borderId="23" xfId="3" applyBorder="1"/>
    <xf numFmtId="0" fontId="20" fillId="0" borderId="58" xfId="3" applyFont="1" applyBorder="1" applyAlignment="1">
      <alignment horizontal="center" vertical="center"/>
    </xf>
    <xf numFmtId="0" fontId="20" fillId="0" borderId="54" xfId="3" applyFont="1" applyBorder="1" applyAlignment="1">
      <alignment horizontal="center" vertical="center"/>
    </xf>
    <xf numFmtId="0" fontId="20" fillId="0" borderId="74" xfId="3" applyFont="1" applyBorder="1" applyAlignment="1">
      <alignment horizontal="center" vertical="center"/>
    </xf>
    <xf numFmtId="0" fontId="20" fillId="0" borderId="75" xfId="3" applyFont="1" applyBorder="1" applyAlignment="1">
      <alignment horizontal="center" vertical="center"/>
    </xf>
    <xf numFmtId="0" fontId="20" fillId="0" borderId="76" xfId="3" applyFont="1" applyBorder="1" applyAlignment="1">
      <alignment horizontal="center" vertical="center"/>
    </xf>
    <xf numFmtId="0" fontId="10" fillId="0" borderId="25" xfId="3" applyBorder="1"/>
    <xf numFmtId="0" fontId="10" fillId="0" borderId="56" xfId="3" applyBorder="1"/>
    <xf numFmtId="0" fontId="10" fillId="0" borderId="10" xfId="3" applyBorder="1"/>
    <xf numFmtId="0" fontId="20" fillId="0" borderId="77" xfId="3" applyFont="1" applyBorder="1" applyAlignment="1">
      <alignment horizontal="right" vertical="center"/>
    </xf>
    <xf numFmtId="0" fontId="20" fillId="0" borderId="11" xfId="3" applyFont="1" applyBorder="1" applyAlignment="1">
      <alignment horizontal="right" vertical="center"/>
    </xf>
    <xf numFmtId="0" fontId="20" fillId="0" borderId="78" xfId="3" applyFont="1" applyBorder="1" applyAlignment="1">
      <alignment horizontal="right" vertical="center"/>
    </xf>
    <xf numFmtId="0" fontId="20" fillId="0" borderId="79" xfId="3" applyFont="1" applyBorder="1" applyAlignment="1">
      <alignment horizontal="right" vertical="center"/>
    </xf>
    <xf numFmtId="0" fontId="20" fillId="0" borderId="80" xfId="3" applyFont="1" applyBorder="1" applyAlignment="1">
      <alignment horizontal="right" vertical="center"/>
    </xf>
    <xf numFmtId="0" fontId="20" fillId="0" borderId="81" xfId="3" applyFont="1" applyBorder="1" applyAlignment="1">
      <alignment horizontal="right" vertical="center"/>
    </xf>
    <xf numFmtId="0" fontId="10" fillId="0" borderId="11" xfId="3" applyBorder="1" applyAlignment="1">
      <alignment horizontal="distributed"/>
    </xf>
    <xf numFmtId="0" fontId="20" fillId="0" borderId="72" xfId="3" applyFont="1" applyBorder="1" applyAlignment="1">
      <alignment horizontal="center" vertical="center"/>
    </xf>
    <xf numFmtId="0" fontId="20" fillId="0" borderId="82" xfId="3" applyFont="1" applyBorder="1" applyAlignment="1">
      <alignment horizontal="center" vertical="center"/>
    </xf>
    <xf numFmtId="0" fontId="20" fillId="0" borderId="73" xfId="3" applyFont="1" applyBorder="1" applyAlignment="1">
      <alignment horizontal="center" vertical="center"/>
    </xf>
    <xf numFmtId="0" fontId="20" fillId="0" borderId="50" xfId="3" applyFont="1" applyBorder="1" applyAlignment="1">
      <alignment horizontal="center" vertical="center"/>
    </xf>
    <xf numFmtId="0" fontId="20" fillId="0" borderId="85" xfId="3" applyFont="1" applyBorder="1" applyAlignment="1">
      <alignment horizontal="center" vertical="center"/>
    </xf>
    <xf numFmtId="0" fontId="20" fillId="0" borderId="46" xfId="3" applyFont="1" applyBorder="1" applyAlignment="1">
      <alignment horizontal="center" vertical="center"/>
    </xf>
    <xf numFmtId="0" fontId="20" fillId="0" borderId="83" xfId="3" applyFont="1" applyBorder="1" applyAlignment="1">
      <alignment horizontal="center" vertical="center"/>
    </xf>
    <xf numFmtId="0" fontId="20" fillId="0" borderId="84" xfId="3" applyFont="1" applyBorder="1" applyAlignment="1">
      <alignment horizontal="center" vertical="center"/>
    </xf>
    <xf numFmtId="0" fontId="20" fillId="0" borderId="86" xfId="3" applyFont="1" applyBorder="1" applyAlignment="1">
      <alignment horizontal="center" vertical="center"/>
    </xf>
    <xf numFmtId="0" fontId="20" fillId="0" borderId="87" xfId="3" applyFont="1" applyBorder="1" applyAlignment="1">
      <alignment horizontal="center" vertical="center"/>
    </xf>
    <xf numFmtId="0" fontId="20" fillId="0" borderId="68" xfId="3" applyFont="1" applyBorder="1" applyAlignment="1">
      <alignment horizontal="center" vertical="center"/>
    </xf>
    <xf numFmtId="0" fontId="20" fillId="0" borderId="51" xfId="3" applyFont="1" applyBorder="1" applyAlignment="1">
      <alignment horizontal="center" vertical="center"/>
    </xf>
    <xf numFmtId="0" fontId="20" fillId="0" borderId="24" xfId="3" applyFont="1" applyBorder="1" applyAlignment="1">
      <alignment horizontal="center" vertical="center" shrinkToFit="1"/>
    </xf>
    <xf numFmtId="0" fontId="10" fillId="0" borderId="56" xfId="3" applyBorder="1" applyAlignment="1">
      <alignment shrinkToFit="1"/>
    </xf>
    <xf numFmtId="0" fontId="10" fillId="0" borderId="10" xfId="3" applyBorder="1" applyAlignment="1">
      <alignment shrinkToFit="1"/>
    </xf>
    <xf numFmtId="0" fontId="10" fillId="0" borderId="23" xfId="3" applyBorder="1" applyAlignment="1">
      <alignment shrinkToFit="1"/>
    </xf>
    <xf numFmtId="0" fontId="10" fillId="0" borderId="53" xfId="3" applyBorder="1" applyAlignment="1">
      <alignment horizontal="center" vertical="center"/>
    </xf>
    <xf numFmtId="0" fontId="4" fillId="0" borderId="0" xfId="5" quotePrefix="1" applyFont="1" applyAlignment="1">
      <alignment horizontal="right" vertical="center"/>
    </xf>
    <xf numFmtId="0" fontId="4" fillId="0" borderId="0" xfId="5" applyFont="1" applyAlignment="1">
      <alignment horizontal="right" vertical="center"/>
    </xf>
    <xf numFmtId="0" fontId="7" fillId="0" borderId="0" xfId="5" applyFont="1" applyAlignment="1">
      <alignment horizontal="left" vertical="center"/>
    </xf>
    <xf numFmtId="0" fontId="13" fillId="0" borderId="0" xfId="5" quotePrefix="1" applyFont="1" applyAlignment="1">
      <alignment horizontal="left" vertical="center"/>
    </xf>
    <xf numFmtId="0" fontId="13" fillId="0" borderId="0" xfId="5" applyFont="1" applyAlignment="1">
      <alignment horizontal="left" vertical="center"/>
    </xf>
    <xf numFmtId="0" fontId="5" fillId="0" borderId="90" xfId="5" quotePrefix="1" applyFont="1" applyBorder="1" applyAlignment="1">
      <alignment horizontal="center" vertical="center"/>
    </xf>
    <xf numFmtId="0" fontId="5" fillId="0" borderId="90" xfId="5" applyFont="1" applyBorder="1" applyAlignment="1">
      <alignment horizontal="center" vertical="center"/>
    </xf>
    <xf numFmtId="0" fontId="5" fillId="0" borderId="91" xfId="5" quotePrefix="1" applyFont="1" applyBorder="1" applyAlignment="1">
      <alignment horizontal="center" vertical="center"/>
    </xf>
    <xf numFmtId="0" fontId="5" fillId="0" borderId="92" xfId="5" quotePrefix="1" applyFont="1" applyBorder="1" applyAlignment="1">
      <alignment horizontal="center" vertical="center"/>
    </xf>
    <xf numFmtId="0" fontId="5" fillId="0" borderId="10" xfId="5" quotePrefix="1" applyFont="1" applyBorder="1" applyAlignment="1">
      <alignment horizontal="center" vertical="center"/>
    </xf>
    <xf numFmtId="0" fontId="5" fillId="0" borderId="23" xfId="5" applyFont="1" applyBorder="1">
      <alignment vertical="center"/>
    </xf>
    <xf numFmtId="0" fontId="5" fillId="0" borderId="10" xfId="5" applyFont="1" applyBorder="1" applyAlignment="1">
      <alignment horizontal="distributed" vertical="center" indent="1"/>
    </xf>
    <xf numFmtId="0" fontId="22" fillId="0" borderId="23" xfId="5" applyBorder="1">
      <alignment vertical="center"/>
    </xf>
    <xf numFmtId="0" fontId="5" fillId="0" borderId="58" xfId="5" applyFont="1" applyBorder="1" applyAlignment="1">
      <alignment horizontal="distributed" vertical="center"/>
    </xf>
    <xf numFmtId="0" fontId="5" fillId="0" borderId="77" xfId="5" applyFont="1" applyBorder="1" applyAlignment="1">
      <alignment horizontal="distributed" vertical="center"/>
    </xf>
    <xf numFmtId="49" fontId="5" fillId="0" borderId="103" xfId="1" applyNumberFormat="1" applyFont="1" applyBorder="1" applyAlignment="1">
      <alignment horizontal="distributed" vertical="center"/>
    </xf>
    <xf numFmtId="0" fontId="3" fillId="0" borderId="0" xfId="1" applyFont="1" applyAlignment="1">
      <alignment horizontal="center" vertical="center"/>
    </xf>
    <xf numFmtId="0" fontId="5" fillId="0" borderId="89" xfId="1" applyFont="1" applyBorder="1" applyAlignment="1">
      <alignment horizontal="center" vertical="center"/>
    </xf>
    <xf numFmtId="0" fontId="5" fillId="0" borderId="99" xfId="1" applyFont="1" applyBorder="1" applyAlignment="1">
      <alignment horizontal="center" vertical="center"/>
    </xf>
    <xf numFmtId="0" fontId="5" fillId="0" borderId="92" xfId="1" applyFont="1" applyBorder="1" applyAlignment="1">
      <alignment horizontal="center" vertical="center"/>
    </xf>
    <xf numFmtId="0" fontId="5" fillId="0" borderId="80" xfId="1" applyFont="1" applyBorder="1" applyAlignment="1">
      <alignment horizontal="center" vertical="center"/>
    </xf>
    <xf numFmtId="0" fontId="5" fillId="0" borderId="11" xfId="1" applyFont="1" applyBorder="1" applyAlignment="1">
      <alignment horizontal="center" vertical="center"/>
    </xf>
    <xf numFmtId="0" fontId="5" fillId="0" borderId="23" xfId="1" applyFont="1" applyBorder="1" applyAlignment="1">
      <alignment horizontal="center" vertical="center"/>
    </xf>
    <xf numFmtId="0" fontId="5" fillId="0" borderId="90" xfId="1" quotePrefix="1" applyFont="1" applyBorder="1" applyAlignment="1">
      <alignment horizontal="distributed" vertical="center" wrapText="1" indent="1"/>
    </xf>
    <xf numFmtId="0" fontId="5" fillId="0" borderId="70" xfId="1" applyFont="1" applyBorder="1" applyAlignment="1">
      <alignment horizontal="distributed" vertical="center" wrapText="1" indent="1"/>
    </xf>
    <xf numFmtId="0" fontId="5" fillId="0" borderId="99" xfId="1" quotePrefix="1" applyFont="1" applyBorder="1" applyAlignment="1">
      <alignment horizontal="distributed" vertical="center" wrapText="1"/>
    </xf>
    <xf numFmtId="0" fontId="5" fillId="0" borderId="11" xfId="1" applyFont="1" applyBorder="1" applyAlignment="1">
      <alignment horizontal="distributed" vertical="center" wrapText="1"/>
    </xf>
    <xf numFmtId="0" fontId="5" fillId="0" borderId="91"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99" xfId="1" quotePrefix="1" applyFont="1" applyBorder="1" applyAlignment="1">
      <alignment horizontal="distributed" vertical="center" wrapText="1" shrinkToFit="1"/>
    </xf>
    <xf numFmtId="0" fontId="5" fillId="0" borderId="11" xfId="1" applyFont="1" applyBorder="1" applyAlignment="1">
      <alignment horizontal="distributed" vertical="center" wrapText="1" shrinkToFit="1"/>
    </xf>
    <xf numFmtId="0" fontId="7" fillId="0" borderId="53" xfId="1" applyFont="1" applyBorder="1" applyAlignment="1">
      <alignment horizontal="center" vertical="center" wrapText="1"/>
    </xf>
    <xf numFmtId="49" fontId="5" fillId="0" borderId="0" xfId="1" applyNumberFormat="1" applyFont="1" applyAlignment="1">
      <alignment horizontal="distributed" vertical="center"/>
    </xf>
    <xf numFmtId="49" fontId="5" fillId="0" borderId="71" xfId="1" applyNumberFormat="1" applyFont="1" applyBorder="1" applyAlignment="1">
      <alignment horizontal="distributed" vertical="center"/>
    </xf>
  </cellXfs>
  <cellStyles count="6">
    <cellStyle name="桁区切り 2" xfId="2" xr:uid="{A43D49CF-50FE-4718-8F22-98A2E6551FC8}"/>
    <cellStyle name="桁区切り 3" xfId="4" xr:uid="{FD78950D-D71E-4814-B9EB-F32CC98394EC}"/>
    <cellStyle name="標準" xfId="0" builtinId="0"/>
    <cellStyle name="標準 2" xfId="1" xr:uid="{4DC7C95A-69E3-4270-810B-F767B6BD9A91}"/>
    <cellStyle name="標準 3" xfId="3" xr:uid="{2EBFF923-87B5-43A0-8D3F-8C97DD7AD4B6}"/>
    <cellStyle name="標準 4" xfId="5" xr:uid="{442104A5-CA5D-4B26-A4C5-89CC82DF0F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133350</xdr:colOff>
      <xdr:row>0</xdr:row>
      <xdr:rowOff>241300</xdr:rowOff>
    </xdr:to>
    <xdr:sp macro="" textlink="">
      <xdr:nvSpPr>
        <xdr:cNvPr id="2" name="横ページ行">
          <a:extLst>
            <a:ext uri="{FF2B5EF4-FFF2-40B4-BE49-F238E27FC236}">
              <a16:creationId xmlns:a16="http://schemas.microsoft.com/office/drawing/2014/main" id="{F00249AA-FB37-4070-90AB-E1933B454D64}"/>
            </a:ext>
          </a:extLst>
        </xdr:cNvPr>
        <xdr:cNvSpPr txBox="1">
          <a:spLocks noChangeArrowheads="1"/>
        </xdr:cNvSpPr>
      </xdr:nvSpPr>
      <xdr:spPr bwMode="auto">
        <a:xfrm>
          <a:off x="0" y="0"/>
          <a:ext cx="11115675" cy="241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59</xdr:row>
      <xdr:rowOff>0</xdr:rowOff>
    </xdr:from>
    <xdr:to>
      <xdr:col>9</xdr:col>
      <xdr:colOff>133350</xdr:colOff>
      <xdr:row>59</xdr:row>
      <xdr:rowOff>241300</xdr:rowOff>
    </xdr:to>
    <xdr:sp macro="" textlink="">
      <xdr:nvSpPr>
        <xdr:cNvPr id="3" name="横ページ行">
          <a:extLst>
            <a:ext uri="{FF2B5EF4-FFF2-40B4-BE49-F238E27FC236}">
              <a16:creationId xmlns:a16="http://schemas.microsoft.com/office/drawing/2014/main" id="{06C93032-8CCF-43F6-9987-F06BA227F66C}"/>
            </a:ext>
          </a:extLst>
        </xdr:cNvPr>
        <xdr:cNvSpPr txBox="1">
          <a:spLocks noChangeArrowheads="1"/>
        </xdr:cNvSpPr>
      </xdr:nvSpPr>
      <xdr:spPr bwMode="auto">
        <a:xfrm>
          <a:off x="0" y="14611350"/>
          <a:ext cx="11115675" cy="241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60</xdr:row>
      <xdr:rowOff>0</xdr:rowOff>
    </xdr:from>
    <xdr:to>
      <xdr:col>9</xdr:col>
      <xdr:colOff>133350</xdr:colOff>
      <xdr:row>60</xdr:row>
      <xdr:rowOff>241300</xdr:rowOff>
    </xdr:to>
    <xdr:sp macro="" textlink="">
      <xdr:nvSpPr>
        <xdr:cNvPr id="4" name="横ページ行">
          <a:extLst>
            <a:ext uri="{FF2B5EF4-FFF2-40B4-BE49-F238E27FC236}">
              <a16:creationId xmlns:a16="http://schemas.microsoft.com/office/drawing/2014/main" id="{1AA99E15-3F18-4A41-90C2-CDAA5E2EF1A3}"/>
            </a:ext>
          </a:extLst>
        </xdr:cNvPr>
        <xdr:cNvSpPr txBox="1">
          <a:spLocks noChangeArrowheads="1"/>
        </xdr:cNvSpPr>
      </xdr:nvSpPr>
      <xdr:spPr bwMode="auto">
        <a:xfrm>
          <a:off x="0" y="14859000"/>
          <a:ext cx="11115675" cy="241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119</xdr:row>
      <xdr:rowOff>0</xdr:rowOff>
    </xdr:from>
    <xdr:to>
      <xdr:col>9</xdr:col>
      <xdr:colOff>133350</xdr:colOff>
      <xdr:row>119</xdr:row>
      <xdr:rowOff>241300</xdr:rowOff>
    </xdr:to>
    <xdr:sp macro="" textlink="">
      <xdr:nvSpPr>
        <xdr:cNvPr id="12" name="横ページ行">
          <a:extLst>
            <a:ext uri="{FF2B5EF4-FFF2-40B4-BE49-F238E27FC236}">
              <a16:creationId xmlns:a16="http://schemas.microsoft.com/office/drawing/2014/main" id="{946D23AC-DB69-40C6-BDEF-45B9F2090EA8}"/>
            </a:ext>
          </a:extLst>
        </xdr:cNvPr>
        <xdr:cNvSpPr txBox="1">
          <a:spLocks noChangeArrowheads="1"/>
        </xdr:cNvSpPr>
      </xdr:nvSpPr>
      <xdr:spPr bwMode="auto">
        <a:xfrm>
          <a:off x="0" y="81476850"/>
          <a:ext cx="11115675" cy="241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120</xdr:row>
      <xdr:rowOff>0</xdr:rowOff>
    </xdr:from>
    <xdr:to>
      <xdr:col>9</xdr:col>
      <xdr:colOff>133350</xdr:colOff>
      <xdr:row>120</xdr:row>
      <xdr:rowOff>241300</xdr:rowOff>
    </xdr:to>
    <xdr:sp macro="" textlink="">
      <xdr:nvSpPr>
        <xdr:cNvPr id="13" name="横ページ行">
          <a:extLst>
            <a:ext uri="{FF2B5EF4-FFF2-40B4-BE49-F238E27FC236}">
              <a16:creationId xmlns:a16="http://schemas.microsoft.com/office/drawing/2014/main" id="{DAD1D447-9817-4875-B3B9-044854BE4C5F}"/>
            </a:ext>
          </a:extLst>
        </xdr:cNvPr>
        <xdr:cNvSpPr txBox="1">
          <a:spLocks noChangeArrowheads="1"/>
        </xdr:cNvSpPr>
      </xdr:nvSpPr>
      <xdr:spPr bwMode="auto">
        <a:xfrm>
          <a:off x="0" y="81724500"/>
          <a:ext cx="11115675" cy="241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179</xdr:row>
      <xdr:rowOff>0</xdr:rowOff>
    </xdr:from>
    <xdr:to>
      <xdr:col>9</xdr:col>
      <xdr:colOff>133350</xdr:colOff>
      <xdr:row>179</xdr:row>
      <xdr:rowOff>241300</xdr:rowOff>
    </xdr:to>
    <xdr:sp macro="" textlink="">
      <xdr:nvSpPr>
        <xdr:cNvPr id="14" name="横ページ行">
          <a:extLst>
            <a:ext uri="{FF2B5EF4-FFF2-40B4-BE49-F238E27FC236}">
              <a16:creationId xmlns:a16="http://schemas.microsoft.com/office/drawing/2014/main" id="{954B0875-01F4-4815-A685-D637B011A69E}"/>
            </a:ext>
          </a:extLst>
        </xdr:cNvPr>
        <xdr:cNvSpPr txBox="1">
          <a:spLocks noChangeArrowheads="1"/>
        </xdr:cNvSpPr>
      </xdr:nvSpPr>
      <xdr:spPr bwMode="auto">
        <a:xfrm>
          <a:off x="0" y="96335850"/>
          <a:ext cx="11115675" cy="241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29</xdr:row>
      <xdr:rowOff>0</xdr:rowOff>
    </xdr:from>
    <xdr:to>
      <xdr:col>6</xdr:col>
      <xdr:colOff>2181225</xdr:colOff>
      <xdr:row>29</xdr:row>
      <xdr:rowOff>241300</xdr:rowOff>
    </xdr:to>
    <xdr:sp macro="" textlink="">
      <xdr:nvSpPr>
        <xdr:cNvPr id="2" name="横ページ行">
          <a:extLst>
            <a:ext uri="{FF2B5EF4-FFF2-40B4-BE49-F238E27FC236}">
              <a16:creationId xmlns:a16="http://schemas.microsoft.com/office/drawing/2014/main" id="{E42FA87F-10F3-48F9-B422-80FB04ECF4C1}"/>
            </a:ext>
          </a:extLst>
        </xdr:cNvPr>
        <xdr:cNvSpPr txBox="1">
          <a:spLocks noChangeArrowheads="1"/>
        </xdr:cNvSpPr>
      </xdr:nvSpPr>
      <xdr:spPr bwMode="auto">
        <a:xfrm>
          <a:off x="0" y="7181850"/>
          <a:ext cx="10982325"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100" b="0" i="0" u="none" strike="noStrike" baseline="0">
              <a:solidFill>
                <a:srgbClr val="000000"/>
              </a:solidFill>
              <a:latin typeface="ＭＳ 明朝" pitchFamily="17" charset="-128"/>
              <a:ea typeface="ＭＳ 明朝" pitchFamily="17" charset="-128"/>
            </a:rPr>
            <a:t>一般会計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933450</xdr:colOff>
      <xdr:row>0</xdr:row>
      <xdr:rowOff>241300</xdr:rowOff>
    </xdr:to>
    <xdr:sp macro="" textlink="">
      <xdr:nvSpPr>
        <xdr:cNvPr id="2" name="横ページ行">
          <a:extLst>
            <a:ext uri="{FF2B5EF4-FFF2-40B4-BE49-F238E27FC236}">
              <a16:creationId xmlns:a16="http://schemas.microsoft.com/office/drawing/2014/main" id="{4A551DC6-3E50-4469-80CA-555565612A0A}"/>
            </a:ext>
          </a:extLst>
        </xdr:cNvPr>
        <xdr:cNvSpPr txBox="1">
          <a:spLocks noChangeArrowheads="1"/>
        </xdr:cNvSpPr>
      </xdr:nvSpPr>
      <xdr:spPr bwMode="auto">
        <a:xfrm>
          <a:off x="0" y="0"/>
          <a:ext cx="10820400"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100" b="0" i="0" u="none" strike="noStrike" baseline="0">
              <a:solidFill>
                <a:srgbClr val="000000"/>
              </a:solidFill>
              <a:latin typeface="ＭＳ 明朝" pitchFamily="17" charset="-128"/>
              <a:ea typeface="ＭＳ 明朝" pitchFamily="17" charset="-128"/>
            </a:rPr>
            <a:t>一般会計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33</xdr:row>
      <xdr:rowOff>0</xdr:rowOff>
    </xdr:from>
    <xdr:to>
      <xdr:col>8</xdr:col>
      <xdr:colOff>4029075</xdr:colOff>
      <xdr:row>33</xdr:row>
      <xdr:rowOff>215900</xdr:rowOff>
    </xdr:to>
    <xdr:sp macro="" textlink="">
      <xdr:nvSpPr>
        <xdr:cNvPr id="2" name="横ページ行">
          <a:extLst>
            <a:ext uri="{FF2B5EF4-FFF2-40B4-BE49-F238E27FC236}">
              <a16:creationId xmlns:a16="http://schemas.microsoft.com/office/drawing/2014/main" id="{773A5563-1DC1-434B-B8FB-35BF2262377E}"/>
            </a:ext>
          </a:extLst>
        </xdr:cNvPr>
        <xdr:cNvSpPr txBox="1">
          <a:spLocks noChangeArrowheads="1"/>
        </xdr:cNvSpPr>
      </xdr:nvSpPr>
      <xdr:spPr bwMode="auto">
        <a:xfrm>
          <a:off x="0" y="7229475"/>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34</xdr:row>
      <xdr:rowOff>0</xdr:rowOff>
    </xdr:from>
    <xdr:to>
      <xdr:col>8</xdr:col>
      <xdr:colOff>4029075</xdr:colOff>
      <xdr:row>34</xdr:row>
      <xdr:rowOff>215900</xdr:rowOff>
    </xdr:to>
    <xdr:sp macro="" textlink="">
      <xdr:nvSpPr>
        <xdr:cNvPr id="3" name="横ページ行">
          <a:extLst>
            <a:ext uri="{FF2B5EF4-FFF2-40B4-BE49-F238E27FC236}">
              <a16:creationId xmlns:a16="http://schemas.microsoft.com/office/drawing/2014/main" id="{06DCE7F0-C9DC-4C5E-B6A1-C9726C6097A5}"/>
            </a:ext>
          </a:extLst>
        </xdr:cNvPr>
        <xdr:cNvSpPr txBox="1">
          <a:spLocks noChangeArrowheads="1"/>
        </xdr:cNvSpPr>
      </xdr:nvSpPr>
      <xdr:spPr bwMode="auto">
        <a:xfrm>
          <a:off x="0" y="7448550"/>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101</xdr:row>
      <xdr:rowOff>0</xdr:rowOff>
    </xdr:from>
    <xdr:to>
      <xdr:col>8</xdr:col>
      <xdr:colOff>4029075</xdr:colOff>
      <xdr:row>101</xdr:row>
      <xdr:rowOff>215900</xdr:rowOff>
    </xdr:to>
    <xdr:sp macro="" textlink="">
      <xdr:nvSpPr>
        <xdr:cNvPr id="4" name="横ページ行">
          <a:extLst>
            <a:ext uri="{FF2B5EF4-FFF2-40B4-BE49-F238E27FC236}">
              <a16:creationId xmlns:a16="http://schemas.microsoft.com/office/drawing/2014/main" id="{C4D80425-97BA-4357-AB2D-144B13652843}"/>
            </a:ext>
          </a:extLst>
        </xdr:cNvPr>
        <xdr:cNvSpPr txBox="1">
          <a:spLocks noChangeArrowheads="1"/>
        </xdr:cNvSpPr>
      </xdr:nvSpPr>
      <xdr:spPr bwMode="auto">
        <a:xfrm>
          <a:off x="0" y="22126575"/>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102</xdr:row>
      <xdr:rowOff>0</xdr:rowOff>
    </xdr:from>
    <xdr:to>
      <xdr:col>8</xdr:col>
      <xdr:colOff>4029075</xdr:colOff>
      <xdr:row>102</xdr:row>
      <xdr:rowOff>215900</xdr:rowOff>
    </xdr:to>
    <xdr:sp macro="" textlink="">
      <xdr:nvSpPr>
        <xdr:cNvPr id="5" name="横ページ行">
          <a:extLst>
            <a:ext uri="{FF2B5EF4-FFF2-40B4-BE49-F238E27FC236}">
              <a16:creationId xmlns:a16="http://schemas.microsoft.com/office/drawing/2014/main" id="{082C930C-BA91-4C14-9CE1-3934886774FC}"/>
            </a:ext>
          </a:extLst>
        </xdr:cNvPr>
        <xdr:cNvSpPr txBox="1">
          <a:spLocks noChangeArrowheads="1"/>
        </xdr:cNvSpPr>
      </xdr:nvSpPr>
      <xdr:spPr bwMode="auto">
        <a:xfrm>
          <a:off x="0" y="22345650"/>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169</xdr:row>
      <xdr:rowOff>0</xdr:rowOff>
    </xdr:from>
    <xdr:to>
      <xdr:col>8</xdr:col>
      <xdr:colOff>4029075</xdr:colOff>
      <xdr:row>169</xdr:row>
      <xdr:rowOff>215900</xdr:rowOff>
    </xdr:to>
    <xdr:sp macro="" textlink="">
      <xdr:nvSpPr>
        <xdr:cNvPr id="6" name="横ページ行">
          <a:extLst>
            <a:ext uri="{FF2B5EF4-FFF2-40B4-BE49-F238E27FC236}">
              <a16:creationId xmlns:a16="http://schemas.microsoft.com/office/drawing/2014/main" id="{3091ED39-8A09-4B99-8205-2E638258C911}"/>
            </a:ext>
          </a:extLst>
        </xdr:cNvPr>
        <xdr:cNvSpPr txBox="1">
          <a:spLocks noChangeArrowheads="1"/>
        </xdr:cNvSpPr>
      </xdr:nvSpPr>
      <xdr:spPr bwMode="auto">
        <a:xfrm>
          <a:off x="0" y="37023675"/>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170</xdr:row>
      <xdr:rowOff>0</xdr:rowOff>
    </xdr:from>
    <xdr:to>
      <xdr:col>8</xdr:col>
      <xdr:colOff>4029075</xdr:colOff>
      <xdr:row>170</xdr:row>
      <xdr:rowOff>215900</xdr:rowOff>
    </xdr:to>
    <xdr:sp macro="" textlink="">
      <xdr:nvSpPr>
        <xdr:cNvPr id="7" name="横ページ行">
          <a:extLst>
            <a:ext uri="{FF2B5EF4-FFF2-40B4-BE49-F238E27FC236}">
              <a16:creationId xmlns:a16="http://schemas.microsoft.com/office/drawing/2014/main" id="{484B39C0-5B8D-4719-888D-0D20A096EB13}"/>
            </a:ext>
          </a:extLst>
        </xdr:cNvPr>
        <xdr:cNvSpPr txBox="1">
          <a:spLocks noChangeArrowheads="1"/>
        </xdr:cNvSpPr>
      </xdr:nvSpPr>
      <xdr:spPr bwMode="auto">
        <a:xfrm>
          <a:off x="0" y="37242750"/>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237</xdr:row>
      <xdr:rowOff>0</xdr:rowOff>
    </xdr:from>
    <xdr:to>
      <xdr:col>8</xdr:col>
      <xdr:colOff>4029075</xdr:colOff>
      <xdr:row>237</xdr:row>
      <xdr:rowOff>215900</xdr:rowOff>
    </xdr:to>
    <xdr:sp macro="" textlink="">
      <xdr:nvSpPr>
        <xdr:cNvPr id="8" name="横ページ行">
          <a:extLst>
            <a:ext uri="{FF2B5EF4-FFF2-40B4-BE49-F238E27FC236}">
              <a16:creationId xmlns:a16="http://schemas.microsoft.com/office/drawing/2014/main" id="{A4148C9E-FCFE-44DF-A462-CF243175194E}"/>
            </a:ext>
          </a:extLst>
        </xdr:cNvPr>
        <xdr:cNvSpPr txBox="1">
          <a:spLocks noChangeArrowheads="1"/>
        </xdr:cNvSpPr>
      </xdr:nvSpPr>
      <xdr:spPr bwMode="auto">
        <a:xfrm>
          <a:off x="0" y="51920775"/>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238</xdr:row>
      <xdr:rowOff>0</xdr:rowOff>
    </xdr:from>
    <xdr:to>
      <xdr:col>8</xdr:col>
      <xdr:colOff>4029075</xdr:colOff>
      <xdr:row>238</xdr:row>
      <xdr:rowOff>215900</xdr:rowOff>
    </xdr:to>
    <xdr:sp macro="" textlink="">
      <xdr:nvSpPr>
        <xdr:cNvPr id="9" name="横ページ行">
          <a:extLst>
            <a:ext uri="{FF2B5EF4-FFF2-40B4-BE49-F238E27FC236}">
              <a16:creationId xmlns:a16="http://schemas.microsoft.com/office/drawing/2014/main" id="{69115C64-8220-4814-91A5-C085F24473B6}"/>
            </a:ext>
          </a:extLst>
        </xdr:cNvPr>
        <xdr:cNvSpPr txBox="1">
          <a:spLocks noChangeArrowheads="1"/>
        </xdr:cNvSpPr>
      </xdr:nvSpPr>
      <xdr:spPr bwMode="auto">
        <a:xfrm>
          <a:off x="0" y="52139850"/>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305</xdr:row>
      <xdr:rowOff>0</xdr:rowOff>
    </xdr:from>
    <xdr:to>
      <xdr:col>8</xdr:col>
      <xdr:colOff>4029075</xdr:colOff>
      <xdr:row>305</xdr:row>
      <xdr:rowOff>215900</xdr:rowOff>
    </xdr:to>
    <xdr:sp macro="" textlink="">
      <xdr:nvSpPr>
        <xdr:cNvPr id="10" name="横ページ行">
          <a:extLst>
            <a:ext uri="{FF2B5EF4-FFF2-40B4-BE49-F238E27FC236}">
              <a16:creationId xmlns:a16="http://schemas.microsoft.com/office/drawing/2014/main" id="{7F90CF13-1109-4BE2-9562-BA6A9240AC72}"/>
            </a:ext>
          </a:extLst>
        </xdr:cNvPr>
        <xdr:cNvSpPr txBox="1">
          <a:spLocks noChangeArrowheads="1"/>
        </xdr:cNvSpPr>
      </xdr:nvSpPr>
      <xdr:spPr bwMode="auto">
        <a:xfrm>
          <a:off x="0" y="66817875"/>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306</xdr:row>
      <xdr:rowOff>0</xdr:rowOff>
    </xdr:from>
    <xdr:to>
      <xdr:col>8</xdr:col>
      <xdr:colOff>4029075</xdr:colOff>
      <xdr:row>306</xdr:row>
      <xdr:rowOff>215900</xdr:rowOff>
    </xdr:to>
    <xdr:sp macro="" textlink="">
      <xdr:nvSpPr>
        <xdr:cNvPr id="11" name="横ページ行">
          <a:extLst>
            <a:ext uri="{FF2B5EF4-FFF2-40B4-BE49-F238E27FC236}">
              <a16:creationId xmlns:a16="http://schemas.microsoft.com/office/drawing/2014/main" id="{C3ABD2CB-36B8-406D-9AE1-3CA040639C15}"/>
            </a:ext>
          </a:extLst>
        </xdr:cNvPr>
        <xdr:cNvSpPr txBox="1">
          <a:spLocks noChangeArrowheads="1"/>
        </xdr:cNvSpPr>
      </xdr:nvSpPr>
      <xdr:spPr bwMode="auto">
        <a:xfrm>
          <a:off x="0" y="67036950"/>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373</xdr:row>
      <xdr:rowOff>0</xdr:rowOff>
    </xdr:from>
    <xdr:to>
      <xdr:col>8</xdr:col>
      <xdr:colOff>4029075</xdr:colOff>
      <xdr:row>373</xdr:row>
      <xdr:rowOff>215900</xdr:rowOff>
    </xdr:to>
    <xdr:sp macro="" textlink="">
      <xdr:nvSpPr>
        <xdr:cNvPr id="12" name="横ページ行">
          <a:extLst>
            <a:ext uri="{FF2B5EF4-FFF2-40B4-BE49-F238E27FC236}">
              <a16:creationId xmlns:a16="http://schemas.microsoft.com/office/drawing/2014/main" id="{BBEF3D80-F2F5-410B-8E3E-19897C2DFED6}"/>
            </a:ext>
          </a:extLst>
        </xdr:cNvPr>
        <xdr:cNvSpPr txBox="1">
          <a:spLocks noChangeArrowheads="1"/>
        </xdr:cNvSpPr>
      </xdr:nvSpPr>
      <xdr:spPr bwMode="auto">
        <a:xfrm>
          <a:off x="0" y="81714975"/>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374</xdr:row>
      <xdr:rowOff>0</xdr:rowOff>
    </xdr:from>
    <xdr:to>
      <xdr:col>8</xdr:col>
      <xdr:colOff>4029075</xdr:colOff>
      <xdr:row>374</xdr:row>
      <xdr:rowOff>215900</xdr:rowOff>
    </xdr:to>
    <xdr:sp macro="" textlink="">
      <xdr:nvSpPr>
        <xdr:cNvPr id="13" name="横ページ行">
          <a:extLst>
            <a:ext uri="{FF2B5EF4-FFF2-40B4-BE49-F238E27FC236}">
              <a16:creationId xmlns:a16="http://schemas.microsoft.com/office/drawing/2014/main" id="{05EE9E4C-BCD6-4F58-98C9-2922B5D1CCE8}"/>
            </a:ext>
          </a:extLst>
        </xdr:cNvPr>
        <xdr:cNvSpPr txBox="1">
          <a:spLocks noChangeArrowheads="1"/>
        </xdr:cNvSpPr>
      </xdr:nvSpPr>
      <xdr:spPr bwMode="auto">
        <a:xfrm>
          <a:off x="0" y="81934050"/>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441</xdr:row>
      <xdr:rowOff>0</xdr:rowOff>
    </xdr:from>
    <xdr:to>
      <xdr:col>8</xdr:col>
      <xdr:colOff>4029075</xdr:colOff>
      <xdr:row>441</xdr:row>
      <xdr:rowOff>215900</xdr:rowOff>
    </xdr:to>
    <xdr:sp macro="" textlink="">
      <xdr:nvSpPr>
        <xdr:cNvPr id="14" name="横ページ行">
          <a:extLst>
            <a:ext uri="{FF2B5EF4-FFF2-40B4-BE49-F238E27FC236}">
              <a16:creationId xmlns:a16="http://schemas.microsoft.com/office/drawing/2014/main" id="{BCBF947D-F3CA-4658-B3D3-075B3F177AEC}"/>
            </a:ext>
          </a:extLst>
        </xdr:cNvPr>
        <xdr:cNvSpPr txBox="1">
          <a:spLocks noChangeArrowheads="1"/>
        </xdr:cNvSpPr>
      </xdr:nvSpPr>
      <xdr:spPr bwMode="auto">
        <a:xfrm>
          <a:off x="0" y="96612075"/>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442</xdr:row>
      <xdr:rowOff>0</xdr:rowOff>
    </xdr:from>
    <xdr:to>
      <xdr:col>8</xdr:col>
      <xdr:colOff>4029075</xdr:colOff>
      <xdr:row>442</xdr:row>
      <xdr:rowOff>215900</xdr:rowOff>
    </xdr:to>
    <xdr:sp macro="" textlink="">
      <xdr:nvSpPr>
        <xdr:cNvPr id="15" name="横ページ行">
          <a:extLst>
            <a:ext uri="{FF2B5EF4-FFF2-40B4-BE49-F238E27FC236}">
              <a16:creationId xmlns:a16="http://schemas.microsoft.com/office/drawing/2014/main" id="{F99E5455-537D-4B78-8AD8-3D924ECF524D}"/>
            </a:ext>
          </a:extLst>
        </xdr:cNvPr>
        <xdr:cNvSpPr txBox="1">
          <a:spLocks noChangeArrowheads="1"/>
        </xdr:cNvSpPr>
      </xdr:nvSpPr>
      <xdr:spPr bwMode="auto">
        <a:xfrm>
          <a:off x="0" y="96831150"/>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509</xdr:row>
      <xdr:rowOff>0</xdr:rowOff>
    </xdr:from>
    <xdr:to>
      <xdr:col>8</xdr:col>
      <xdr:colOff>4029075</xdr:colOff>
      <xdr:row>509</xdr:row>
      <xdr:rowOff>215900</xdr:rowOff>
    </xdr:to>
    <xdr:sp macro="" textlink="">
      <xdr:nvSpPr>
        <xdr:cNvPr id="16" name="横ページ行">
          <a:extLst>
            <a:ext uri="{FF2B5EF4-FFF2-40B4-BE49-F238E27FC236}">
              <a16:creationId xmlns:a16="http://schemas.microsoft.com/office/drawing/2014/main" id="{937DF8EE-033B-4204-8E48-7FF830507C56}"/>
            </a:ext>
          </a:extLst>
        </xdr:cNvPr>
        <xdr:cNvSpPr txBox="1">
          <a:spLocks noChangeArrowheads="1"/>
        </xdr:cNvSpPr>
      </xdr:nvSpPr>
      <xdr:spPr bwMode="auto">
        <a:xfrm>
          <a:off x="0" y="111509175"/>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510</xdr:row>
      <xdr:rowOff>0</xdr:rowOff>
    </xdr:from>
    <xdr:to>
      <xdr:col>8</xdr:col>
      <xdr:colOff>4029075</xdr:colOff>
      <xdr:row>510</xdr:row>
      <xdr:rowOff>215900</xdr:rowOff>
    </xdr:to>
    <xdr:sp macro="" textlink="">
      <xdr:nvSpPr>
        <xdr:cNvPr id="17" name="横ページ行">
          <a:extLst>
            <a:ext uri="{FF2B5EF4-FFF2-40B4-BE49-F238E27FC236}">
              <a16:creationId xmlns:a16="http://schemas.microsoft.com/office/drawing/2014/main" id="{FB77E92F-04BE-4AFB-AD94-844F0954B1D4}"/>
            </a:ext>
          </a:extLst>
        </xdr:cNvPr>
        <xdr:cNvSpPr txBox="1">
          <a:spLocks noChangeArrowheads="1"/>
        </xdr:cNvSpPr>
      </xdr:nvSpPr>
      <xdr:spPr bwMode="auto">
        <a:xfrm>
          <a:off x="0" y="111728250"/>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577</xdr:row>
      <xdr:rowOff>0</xdr:rowOff>
    </xdr:from>
    <xdr:to>
      <xdr:col>8</xdr:col>
      <xdr:colOff>4029075</xdr:colOff>
      <xdr:row>577</xdr:row>
      <xdr:rowOff>215900</xdr:rowOff>
    </xdr:to>
    <xdr:sp macro="" textlink="">
      <xdr:nvSpPr>
        <xdr:cNvPr id="18" name="横ページ行">
          <a:extLst>
            <a:ext uri="{FF2B5EF4-FFF2-40B4-BE49-F238E27FC236}">
              <a16:creationId xmlns:a16="http://schemas.microsoft.com/office/drawing/2014/main" id="{3C2C4987-DB9C-45C6-9173-2267FCC7BCCB}"/>
            </a:ext>
          </a:extLst>
        </xdr:cNvPr>
        <xdr:cNvSpPr txBox="1">
          <a:spLocks noChangeArrowheads="1"/>
        </xdr:cNvSpPr>
      </xdr:nvSpPr>
      <xdr:spPr bwMode="auto">
        <a:xfrm>
          <a:off x="0" y="126406275"/>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578</xdr:row>
      <xdr:rowOff>0</xdr:rowOff>
    </xdr:from>
    <xdr:to>
      <xdr:col>8</xdr:col>
      <xdr:colOff>4029075</xdr:colOff>
      <xdr:row>578</xdr:row>
      <xdr:rowOff>215900</xdr:rowOff>
    </xdr:to>
    <xdr:sp macro="" textlink="">
      <xdr:nvSpPr>
        <xdr:cNvPr id="19" name="横ページ行">
          <a:extLst>
            <a:ext uri="{FF2B5EF4-FFF2-40B4-BE49-F238E27FC236}">
              <a16:creationId xmlns:a16="http://schemas.microsoft.com/office/drawing/2014/main" id="{556C3D49-E205-4C3A-BBB7-3874431FA295}"/>
            </a:ext>
          </a:extLst>
        </xdr:cNvPr>
        <xdr:cNvSpPr txBox="1">
          <a:spLocks noChangeArrowheads="1"/>
        </xdr:cNvSpPr>
      </xdr:nvSpPr>
      <xdr:spPr bwMode="auto">
        <a:xfrm>
          <a:off x="0" y="126625350"/>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645</xdr:row>
      <xdr:rowOff>0</xdr:rowOff>
    </xdr:from>
    <xdr:to>
      <xdr:col>8</xdr:col>
      <xdr:colOff>4029075</xdr:colOff>
      <xdr:row>645</xdr:row>
      <xdr:rowOff>215900</xdr:rowOff>
    </xdr:to>
    <xdr:sp macro="" textlink="">
      <xdr:nvSpPr>
        <xdr:cNvPr id="20" name="横ページ行">
          <a:extLst>
            <a:ext uri="{FF2B5EF4-FFF2-40B4-BE49-F238E27FC236}">
              <a16:creationId xmlns:a16="http://schemas.microsoft.com/office/drawing/2014/main" id="{95196B58-41B7-429C-8BCB-861E0B29DE46}"/>
            </a:ext>
          </a:extLst>
        </xdr:cNvPr>
        <xdr:cNvSpPr txBox="1">
          <a:spLocks noChangeArrowheads="1"/>
        </xdr:cNvSpPr>
      </xdr:nvSpPr>
      <xdr:spPr bwMode="auto">
        <a:xfrm>
          <a:off x="0" y="141303375"/>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646</xdr:row>
      <xdr:rowOff>0</xdr:rowOff>
    </xdr:from>
    <xdr:to>
      <xdr:col>8</xdr:col>
      <xdr:colOff>4029075</xdr:colOff>
      <xdr:row>646</xdr:row>
      <xdr:rowOff>215900</xdr:rowOff>
    </xdr:to>
    <xdr:sp macro="" textlink="">
      <xdr:nvSpPr>
        <xdr:cNvPr id="21" name="横ページ行">
          <a:extLst>
            <a:ext uri="{FF2B5EF4-FFF2-40B4-BE49-F238E27FC236}">
              <a16:creationId xmlns:a16="http://schemas.microsoft.com/office/drawing/2014/main" id="{B9964AE4-A305-4A05-A079-7A0871D56690}"/>
            </a:ext>
          </a:extLst>
        </xdr:cNvPr>
        <xdr:cNvSpPr txBox="1">
          <a:spLocks noChangeArrowheads="1"/>
        </xdr:cNvSpPr>
      </xdr:nvSpPr>
      <xdr:spPr bwMode="auto">
        <a:xfrm>
          <a:off x="0" y="141522450"/>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713</xdr:row>
      <xdr:rowOff>0</xdr:rowOff>
    </xdr:from>
    <xdr:to>
      <xdr:col>8</xdr:col>
      <xdr:colOff>4029075</xdr:colOff>
      <xdr:row>713</xdr:row>
      <xdr:rowOff>215900</xdr:rowOff>
    </xdr:to>
    <xdr:sp macro="" textlink="">
      <xdr:nvSpPr>
        <xdr:cNvPr id="22" name="横ページ行">
          <a:extLst>
            <a:ext uri="{FF2B5EF4-FFF2-40B4-BE49-F238E27FC236}">
              <a16:creationId xmlns:a16="http://schemas.microsoft.com/office/drawing/2014/main" id="{E308DA9D-3019-4ACC-B78D-D0400107FF87}"/>
            </a:ext>
          </a:extLst>
        </xdr:cNvPr>
        <xdr:cNvSpPr txBox="1">
          <a:spLocks noChangeArrowheads="1"/>
        </xdr:cNvSpPr>
      </xdr:nvSpPr>
      <xdr:spPr bwMode="auto">
        <a:xfrm>
          <a:off x="0" y="156200475"/>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714</xdr:row>
      <xdr:rowOff>0</xdr:rowOff>
    </xdr:from>
    <xdr:to>
      <xdr:col>8</xdr:col>
      <xdr:colOff>4029075</xdr:colOff>
      <xdr:row>714</xdr:row>
      <xdr:rowOff>215900</xdr:rowOff>
    </xdr:to>
    <xdr:sp macro="" textlink="">
      <xdr:nvSpPr>
        <xdr:cNvPr id="23" name="横ページ行">
          <a:extLst>
            <a:ext uri="{FF2B5EF4-FFF2-40B4-BE49-F238E27FC236}">
              <a16:creationId xmlns:a16="http://schemas.microsoft.com/office/drawing/2014/main" id="{B83C2E8E-D365-42CE-8366-11AC25699340}"/>
            </a:ext>
          </a:extLst>
        </xdr:cNvPr>
        <xdr:cNvSpPr txBox="1">
          <a:spLocks noChangeArrowheads="1"/>
        </xdr:cNvSpPr>
      </xdr:nvSpPr>
      <xdr:spPr bwMode="auto">
        <a:xfrm>
          <a:off x="0" y="156419550"/>
          <a:ext cx="10944225"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33</xdr:row>
      <xdr:rowOff>0</xdr:rowOff>
    </xdr:from>
    <xdr:to>
      <xdr:col>12</xdr:col>
      <xdr:colOff>2800350</xdr:colOff>
      <xdr:row>33</xdr:row>
      <xdr:rowOff>215900</xdr:rowOff>
    </xdr:to>
    <xdr:sp macro="" textlink="">
      <xdr:nvSpPr>
        <xdr:cNvPr id="2" name="横ページ行">
          <a:extLst>
            <a:ext uri="{FF2B5EF4-FFF2-40B4-BE49-F238E27FC236}">
              <a16:creationId xmlns:a16="http://schemas.microsoft.com/office/drawing/2014/main" id="{094A9563-14BD-4411-B4AF-BD58D279CD89}"/>
            </a:ext>
          </a:extLst>
        </xdr:cNvPr>
        <xdr:cNvSpPr txBox="1">
          <a:spLocks noChangeArrowheads="1"/>
        </xdr:cNvSpPr>
      </xdr:nvSpPr>
      <xdr:spPr bwMode="auto">
        <a:xfrm>
          <a:off x="0" y="72294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34</xdr:row>
      <xdr:rowOff>0</xdr:rowOff>
    </xdr:from>
    <xdr:to>
      <xdr:col>12</xdr:col>
      <xdr:colOff>2800350</xdr:colOff>
      <xdr:row>34</xdr:row>
      <xdr:rowOff>215900</xdr:rowOff>
    </xdr:to>
    <xdr:sp macro="" textlink="">
      <xdr:nvSpPr>
        <xdr:cNvPr id="3" name="横ページ行">
          <a:extLst>
            <a:ext uri="{FF2B5EF4-FFF2-40B4-BE49-F238E27FC236}">
              <a16:creationId xmlns:a16="http://schemas.microsoft.com/office/drawing/2014/main" id="{DC9398B4-C772-4DB3-94D4-13EB29DD6D4F}"/>
            </a:ext>
          </a:extLst>
        </xdr:cNvPr>
        <xdr:cNvSpPr txBox="1">
          <a:spLocks noChangeArrowheads="1"/>
        </xdr:cNvSpPr>
      </xdr:nvSpPr>
      <xdr:spPr bwMode="auto">
        <a:xfrm>
          <a:off x="0" y="74485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101</xdr:row>
      <xdr:rowOff>0</xdr:rowOff>
    </xdr:from>
    <xdr:to>
      <xdr:col>12</xdr:col>
      <xdr:colOff>2800350</xdr:colOff>
      <xdr:row>101</xdr:row>
      <xdr:rowOff>215900</xdr:rowOff>
    </xdr:to>
    <xdr:sp macro="" textlink="">
      <xdr:nvSpPr>
        <xdr:cNvPr id="4" name="横ページ行">
          <a:extLst>
            <a:ext uri="{FF2B5EF4-FFF2-40B4-BE49-F238E27FC236}">
              <a16:creationId xmlns:a16="http://schemas.microsoft.com/office/drawing/2014/main" id="{8E796E91-81E5-48BB-89A9-BF276BCEE7BD}"/>
            </a:ext>
          </a:extLst>
        </xdr:cNvPr>
        <xdr:cNvSpPr txBox="1">
          <a:spLocks noChangeArrowheads="1"/>
        </xdr:cNvSpPr>
      </xdr:nvSpPr>
      <xdr:spPr bwMode="auto">
        <a:xfrm>
          <a:off x="0" y="221265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102</xdr:row>
      <xdr:rowOff>0</xdr:rowOff>
    </xdr:from>
    <xdr:to>
      <xdr:col>12</xdr:col>
      <xdr:colOff>2800350</xdr:colOff>
      <xdr:row>102</xdr:row>
      <xdr:rowOff>215900</xdr:rowOff>
    </xdr:to>
    <xdr:sp macro="" textlink="">
      <xdr:nvSpPr>
        <xdr:cNvPr id="5" name="横ページ行">
          <a:extLst>
            <a:ext uri="{FF2B5EF4-FFF2-40B4-BE49-F238E27FC236}">
              <a16:creationId xmlns:a16="http://schemas.microsoft.com/office/drawing/2014/main" id="{23A684F7-9FF0-4215-8F92-AA5338B4AC8B}"/>
            </a:ext>
          </a:extLst>
        </xdr:cNvPr>
        <xdr:cNvSpPr txBox="1">
          <a:spLocks noChangeArrowheads="1"/>
        </xdr:cNvSpPr>
      </xdr:nvSpPr>
      <xdr:spPr bwMode="auto">
        <a:xfrm>
          <a:off x="0" y="223456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169</xdr:row>
      <xdr:rowOff>0</xdr:rowOff>
    </xdr:from>
    <xdr:to>
      <xdr:col>12</xdr:col>
      <xdr:colOff>2800350</xdr:colOff>
      <xdr:row>169</xdr:row>
      <xdr:rowOff>215900</xdr:rowOff>
    </xdr:to>
    <xdr:sp macro="" textlink="">
      <xdr:nvSpPr>
        <xdr:cNvPr id="6" name="横ページ行">
          <a:extLst>
            <a:ext uri="{FF2B5EF4-FFF2-40B4-BE49-F238E27FC236}">
              <a16:creationId xmlns:a16="http://schemas.microsoft.com/office/drawing/2014/main" id="{2C719100-BF27-441D-B5C2-C3AC1C4FB604}"/>
            </a:ext>
          </a:extLst>
        </xdr:cNvPr>
        <xdr:cNvSpPr txBox="1">
          <a:spLocks noChangeArrowheads="1"/>
        </xdr:cNvSpPr>
      </xdr:nvSpPr>
      <xdr:spPr bwMode="auto">
        <a:xfrm>
          <a:off x="0" y="370236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170</xdr:row>
      <xdr:rowOff>0</xdr:rowOff>
    </xdr:from>
    <xdr:to>
      <xdr:col>12</xdr:col>
      <xdr:colOff>2800350</xdr:colOff>
      <xdr:row>170</xdr:row>
      <xdr:rowOff>215900</xdr:rowOff>
    </xdr:to>
    <xdr:sp macro="" textlink="">
      <xdr:nvSpPr>
        <xdr:cNvPr id="7" name="横ページ行">
          <a:extLst>
            <a:ext uri="{FF2B5EF4-FFF2-40B4-BE49-F238E27FC236}">
              <a16:creationId xmlns:a16="http://schemas.microsoft.com/office/drawing/2014/main" id="{45172A2A-A750-478E-8A7F-2253FC846BC4}"/>
            </a:ext>
          </a:extLst>
        </xdr:cNvPr>
        <xdr:cNvSpPr txBox="1">
          <a:spLocks noChangeArrowheads="1"/>
        </xdr:cNvSpPr>
      </xdr:nvSpPr>
      <xdr:spPr bwMode="auto">
        <a:xfrm>
          <a:off x="0" y="372427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237</xdr:row>
      <xdr:rowOff>0</xdr:rowOff>
    </xdr:from>
    <xdr:to>
      <xdr:col>12</xdr:col>
      <xdr:colOff>2800350</xdr:colOff>
      <xdr:row>237</xdr:row>
      <xdr:rowOff>215900</xdr:rowOff>
    </xdr:to>
    <xdr:sp macro="" textlink="">
      <xdr:nvSpPr>
        <xdr:cNvPr id="8" name="横ページ行">
          <a:extLst>
            <a:ext uri="{FF2B5EF4-FFF2-40B4-BE49-F238E27FC236}">
              <a16:creationId xmlns:a16="http://schemas.microsoft.com/office/drawing/2014/main" id="{45FB2D0F-24B9-4C0D-B8F4-11B465099021}"/>
            </a:ext>
          </a:extLst>
        </xdr:cNvPr>
        <xdr:cNvSpPr txBox="1">
          <a:spLocks noChangeArrowheads="1"/>
        </xdr:cNvSpPr>
      </xdr:nvSpPr>
      <xdr:spPr bwMode="auto">
        <a:xfrm>
          <a:off x="0" y="519207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238</xdr:row>
      <xdr:rowOff>0</xdr:rowOff>
    </xdr:from>
    <xdr:to>
      <xdr:col>12</xdr:col>
      <xdr:colOff>2800350</xdr:colOff>
      <xdr:row>238</xdr:row>
      <xdr:rowOff>215900</xdr:rowOff>
    </xdr:to>
    <xdr:sp macro="" textlink="">
      <xdr:nvSpPr>
        <xdr:cNvPr id="9" name="横ページ行">
          <a:extLst>
            <a:ext uri="{FF2B5EF4-FFF2-40B4-BE49-F238E27FC236}">
              <a16:creationId xmlns:a16="http://schemas.microsoft.com/office/drawing/2014/main" id="{922A215A-57B8-46D9-AEFD-4E31E5A9E394}"/>
            </a:ext>
          </a:extLst>
        </xdr:cNvPr>
        <xdr:cNvSpPr txBox="1">
          <a:spLocks noChangeArrowheads="1"/>
        </xdr:cNvSpPr>
      </xdr:nvSpPr>
      <xdr:spPr bwMode="auto">
        <a:xfrm>
          <a:off x="0" y="521398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305</xdr:row>
      <xdr:rowOff>0</xdr:rowOff>
    </xdr:from>
    <xdr:to>
      <xdr:col>12</xdr:col>
      <xdr:colOff>2800350</xdr:colOff>
      <xdr:row>305</xdr:row>
      <xdr:rowOff>215900</xdr:rowOff>
    </xdr:to>
    <xdr:sp macro="" textlink="">
      <xdr:nvSpPr>
        <xdr:cNvPr id="10" name="横ページ行">
          <a:extLst>
            <a:ext uri="{FF2B5EF4-FFF2-40B4-BE49-F238E27FC236}">
              <a16:creationId xmlns:a16="http://schemas.microsoft.com/office/drawing/2014/main" id="{9D390E9B-BFDF-4FC3-A1F9-52F032FA1670}"/>
            </a:ext>
          </a:extLst>
        </xdr:cNvPr>
        <xdr:cNvSpPr txBox="1">
          <a:spLocks noChangeArrowheads="1"/>
        </xdr:cNvSpPr>
      </xdr:nvSpPr>
      <xdr:spPr bwMode="auto">
        <a:xfrm>
          <a:off x="0" y="668178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306</xdr:row>
      <xdr:rowOff>0</xdr:rowOff>
    </xdr:from>
    <xdr:to>
      <xdr:col>12</xdr:col>
      <xdr:colOff>2800350</xdr:colOff>
      <xdr:row>306</xdr:row>
      <xdr:rowOff>215900</xdr:rowOff>
    </xdr:to>
    <xdr:sp macro="" textlink="">
      <xdr:nvSpPr>
        <xdr:cNvPr id="11" name="横ページ行">
          <a:extLst>
            <a:ext uri="{FF2B5EF4-FFF2-40B4-BE49-F238E27FC236}">
              <a16:creationId xmlns:a16="http://schemas.microsoft.com/office/drawing/2014/main" id="{D5FB7ED4-EC86-4263-9FC9-EFA6B6D4F8D8}"/>
            </a:ext>
          </a:extLst>
        </xdr:cNvPr>
        <xdr:cNvSpPr txBox="1">
          <a:spLocks noChangeArrowheads="1"/>
        </xdr:cNvSpPr>
      </xdr:nvSpPr>
      <xdr:spPr bwMode="auto">
        <a:xfrm>
          <a:off x="0" y="670369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373</xdr:row>
      <xdr:rowOff>0</xdr:rowOff>
    </xdr:from>
    <xdr:to>
      <xdr:col>12</xdr:col>
      <xdr:colOff>2800350</xdr:colOff>
      <xdr:row>373</xdr:row>
      <xdr:rowOff>215900</xdr:rowOff>
    </xdr:to>
    <xdr:sp macro="" textlink="">
      <xdr:nvSpPr>
        <xdr:cNvPr id="12" name="横ページ行">
          <a:extLst>
            <a:ext uri="{FF2B5EF4-FFF2-40B4-BE49-F238E27FC236}">
              <a16:creationId xmlns:a16="http://schemas.microsoft.com/office/drawing/2014/main" id="{EECC4FBD-76C8-4710-AB46-C9FA5399AE38}"/>
            </a:ext>
          </a:extLst>
        </xdr:cNvPr>
        <xdr:cNvSpPr txBox="1">
          <a:spLocks noChangeArrowheads="1"/>
        </xdr:cNvSpPr>
      </xdr:nvSpPr>
      <xdr:spPr bwMode="auto">
        <a:xfrm>
          <a:off x="0" y="817149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374</xdr:row>
      <xdr:rowOff>0</xdr:rowOff>
    </xdr:from>
    <xdr:to>
      <xdr:col>12</xdr:col>
      <xdr:colOff>2800350</xdr:colOff>
      <xdr:row>374</xdr:row>
      <xdr:rowOff>215900</xdr:rowOff>
    </xdr:to>
    <xdr:sp macro="" textlink="">
      <xdr:nvSpPr>
        <xdr:cNvPr id="13" name="横ページ行">
          <a:extLst>
            <a:ext uri="{FF2B5EF4-FFF2-40B4-BE49-F238E27FC236}">
              <a16:creationId xmlns:a16="http://schemas.microsoft.com/office/drawing/2014/main" id="{DDB4390D-6B6D-4455-B4DA-52C5F6EF0845}"/>
            </a:ext>
          </a:extLst>
        </xdr:cNvPr>
        <xdr:cNvSpPr txBox="1">
          <a:spLocks noChangeArrowheads="1"/>
        </xdr:cNvSpPr>
      </xdr:nvSpPr>
      <xdr:spPr bwMode="auto">
        <a:xfrm>
          <a:off x="0" y="819340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441</xdr:row>
      <xdr:rowOff>0</xdr:rowOff>
    </xdr:from>
    <xdr:to>
      <xdr:col>12</xdr:col>
      <xdr:colOff>2800350</xdr:colOff>
      <xdr:row>441</xdr:row>
      <xdr:rowOff>215900</xdr:rowOff>
    </xdr:to>
    <xdr:sp macro="" textlink="">
      <xdr:nvSpPr>
        <xdr:cNvPr id="14" name="横ページ行">
          <a:extLst>
            <a:ext uri="{FF2B5EF4-FFF2-40B4-BE49-F238E27FC236}">
              <a16:creationId xmlns:a16="http://schemas.microsoft.com/office/drawing/2014/main" id="{22166963-D123-4B68-A43C-4644F290929D}"/>
            </a:ext>
          </a:extLst>
        </xdr:cNvPr>
        <xdr:cNvSpPr txBox="1">
          <a:spLocks noChangeArrowheads="1"/>
        </xdr:cNvSpPr>
      </xdr:nvSpPr>
      <xdr:spPr bwMode="auto">
        <a:xfrm>
          <a:off x="0" y="966120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442</xdr:row>
      <xdr:rowOff>0</xdr:rowOff>
    </xdr:from>
    <xdr:to>
      <xdr:col>12</xdr:col>
      <xdr:colOff>2800350</xdr:colOff>
      <xdr:row>442</xdr:row>
      <xdr:rowOff>215900</xdr:rowOff>
    </xdr:to>
    <xdr:sp macro="" textlink="">
      <xdr:nvSpPr>
        <xdr:cNvPr id="15" name="横ページ行">
          <a:extLst>
            <a:ext uri="{FF2B5EF4-FFF2-40B4-BE49-F238E27FC236}">
              <a16:creationId xmlns:a16="http://schemas.microsoft.com/office/drawing/2014/main" id="{3F4DC1CB-68A6-4B10-AB25-78E294D07AAB}"/>
            </a:ext>
          </a:extLst>
        </xdr:cNvPr>
        <xdr:cNvSpPr txBox="1">
          <a:spLocks noChangeArrowheads="1"/>
        </xdr:cNvSpPr>
      </xdr:nvSpPr>
      <xdr:spPr bwMode="auto">
        <a:xfrm>
          <a:off x="0" y="968311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509</xdr:row>
      <xdr:rowOff>0</xdr:rowOff>
    </xdr:from>
    <xdr:to>
      <xdr:col>12</xdr:col>
      <xdr:colOff>2800350</xdr:colOff>
      <xdr:row>509</xdr:row>
      <xdr:rowOff>215900</xdr:rowOff>
    </xdr:to>
    <xdr:sp macro="" textlink="">
      <xdr:nvSpPr>
        <xdr:cNvPr id="16" name="横ページ行">
          <a:extLst>
            <a:ext uri="{FF2B5EF4-FFF2-40B4-BE49-F238E27FC236}">
              <a16:creationId xmlns:a16="http://schemas.microsoft.com/office/drawing/2014/main" id="{1860F1F8-1BEE-49A4-AFAD-72F19349B08C}"/>
            </a:ext>
          </a:extLst>
        </xdr:cNvPr>
        <xdr:cNvSpPr txBox="1">
          <a:spLocks noChangeArrowheads="1"/>
        </xdr:cNvSpPr>
      </xdr:nvSpPr>
      <xdr:spPr bwMode="auto">
        <a:xfrm>
          <a:off x="0" y="1115091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510</xdr:row>
      <xdr:rowOff>0</xdr:rowOff>
    </xdr:from>
    <xdr:to>
      <xdr:col>12</xdr:col>
      <xdr:colOff>2800350</xdr:colOff>
      <xdr:row>510</xdr:row>
      <xdr:rowOff>215900</xdr:rowOff>
    </xdr:to>
    <xdr:sp macro="" textlink="">
      <xdr:nvSpPr>
        <xdr:cNvPr id="17" name="横ページ行">
          <a:extLst>
            <a:ext uri="{FF2B5EF4-FFF2-40B4-BE49-F238E27FC236}">
              <a16:creationId xmlns:a16="http://schemas.microsoft.com/office/drawing/2014/main" id="{9888E0D9-B75E-4899-8889-586DF95D76EA}"/>
            </a:ext>
          </a:extLst>
        </xdr:cNvPr>
        <xdr:cNvSpPr txBox="1">
          <a:spLocks noChangeArrowheads="1"/>
        </xdr:cNvSpPr>
      </xdr:nvSpPr>
      <xdr:spPr bwMode="auto">
        <a:xfrm>
          <a:off x="0" y="1117282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577</xdr:row>
      <xdr:rowOff>0</xdr:rowOff>
    </xdr:from>
    <xdr:to>
      <xdr:col>12</xdr:col>
      <xdr:colOff>2800350</xdr:colOff>
      <xdr:row>577</xdr:row>
      <xdr:rowOff>215900</xdr:rowOff>
    </xdr:to>
    <xdr:sp macro="" textlink="">
      <xdr:nvSpPr>
        <xdr:cNvPr id="18" name="横ページ行">
          <a:extLst>
            <a:ext uri="{FF2B5EF4-FFF2-40B4-BE49-F238E27FC236}">
              <a16:creationId xmlns:a16="http://schemas.microsoft.com/office/drawing/2014/main" id="{B2D72754-17C2-448A-BF07-FEAB88214FF2}"/>
            </a:ext>
          </a:extLst>
        </xdr:cNvPr>
        <xdr:cNvSpPr txBox="1">
          <a:spLocks noChangeArrowheads="1"/>
        </xdr:cNvSpPr>
      </xdr:nvSpPr>
      <xdr:spPr bwMode="auto">
        <a:xfrm>
          <a:off x="0" y="1264062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578</xdr:row>
      <xdr:rowOff>0</xdr:rowOff>
    </xdr:from>
    <xdr:to>
      <xdr:col>12</xdr:col>
      <xdr:colOff>2800350</xdr:colOff>
      <xdr:row>578</xdr:row>
      <xdr:rowOff>215900</xdr:rowOff>
    </xdr:to>
    <xdr:sp macro="" textlink="">
      <xdr:nvSpPr>
        <xdr:cNvPr id="19" name="横ページ行">
          <a:extLst>
            <a:ext uri="{FF2B5EF4-FFF2-40B4-BE49-F238E27FC236}">
              <a16:creationId xmlns:a16="http://schemas.microsoft.com/office/drawing/2014/main" id="{DC6D48EF-F150-4AB9-8034-1E2204F22248}"/>
            </a:ext>
          </a:extLst>
        </xdr:cNvPr>
        <xdr:cNvSpPr txBox="1">
          <a:spLocks noChangeArrowheads="1"/>
        </xdr:cNvSpPr>
      </xdr:nvSpPr>
      <xdr:spPr bwMode="auto">
        <a:xfrm>
          <a:off x="0" y="1266253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645</xdr:row>
      <xdr:rowOff>0</xdr:rowOff>
    </xdr:from>
    <xdr:to>
      <xdr:col>12</xdr:col>
      <xdr:colOff>2800350</xdr:colOff>
      <xdr:row>645</xdr:row>
      <xdr:rowOff>215900</xdr:rowOff>
    </xdr:to>
    <xdr:sp macro="" textlink="">
      <xdr:nvSpPr>
        <xdr:cNvPr id="20" name="横ページ行">
          <a:extLst>
            <a:ext uri="{FF2B5EF4-FFF2-40B4-BE49-F238E27FC236}">
              <a16:creationId xmlns:a16="http://schemas.microsoft.com/office/drawing/2014/main" id="{07959079-51F4-4B0B-92F4-B077D13EF72D}"/>
            </a:ext>
          </a:extLst>
        </xdr:cNvPr>
        <xdr:cNvSpPr txBox="1">
          <a:spLocks noChangeArrowheads="1"/>
        </xdr:cNvSpPr>
      </xdr:nvSpPr>
      <xdr:spPr bwMode="auto">
        <a:xfrm>
          <a:off x="0" y="1413033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646</xdr:row>
      <xdr:rowOff>0</xdr:rowOff>
    </xdr:from>
    <xdr:to>
      <xdr:col>12</xdr:col>
      <xdr:colOff>2800350</xdr:colOff>
      <xdr:row>646</xdr:row>
      <xdr:rowOff>215900</xdr:rowOff>
    </xdr:to>
    <xdr:sp macro="" textlink="">
      <xdr:nvSpPr>
        <xdr:cNvPr id="21" name="横ページ行">
          <a:extLst>
            <a:ext uri="{FF2B5EF4-FFF2-40B4-BE49-F238E27FC236}">
              <a16:creationId xmlns:a16="http://schemas.microsoft.com/office/drawing/2014/main" id="{B52E0255-9116-454A-A2E4-A2EEFEC77598}"/>
            </a:ext>
          </a:extLst>
        </xdr:cNvPr>
        <xdr:cNvSpPr txBox="1">
          <a:spLocks noChangeArrowheads="1"/>
        </xdr:cNvSpPr>
      </xdr:nvSpPr>
      <xdr:spPr bwMode="auto">
        <a:xfrm>
          <a:off x="0" y="1415224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713</xdr:row>
      <xdr:rowOff>0</xdr:rowOff>
    </xdr:from>
    <xdr:to>
      <xdr:col>12</xdr:col>
      <xdr:colOff>2800350</xdr:colOff>
      <xdr:row>713</xdr:row>
      <xdr:rowOff>215900</xdr:rowOff>
    </xdr:to>
    <xdr:sp macro="" textlink="">
      <xdr:nvSpPr>
        <xdr:cNvPr id="22" name="横ページ行">
          <a:extLst>
            <a:ext uri="{FF2B5EF4-FFF2-40B4-BE49-F238E27FC236}">
              <a16:creationId xmlns:a16="http://schemas.microsoft.com/office/drawing/2014/main" id="{44E6B6FD-2B5F-4CDD-9F1B-2B8783C0D7D7}"/>
            </a:ext>
          </a:extLst>
        </xdr:cNvPr>
        <xdr:cNvSpPr txBox="1">
          <a:spLocks noChangeArrowheads="1"/>
        </xdr:cNvSpPr>
      </xdr:nvSpPr>
      <xdr:spPr bwMode="auto">
        <a:xfrm>
          <a:off x="0" y="1562004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714</xdr:row>
      <xdr:rowOff>0</xdr:rowOff>
    </xdr:from>
    <xdr:to>
      <xdr:col>12</xdr:col>
      <xdr:colOff>2800350</xdr:colOff>
      <xdr:row>714</xdr:row>
      <xdr:rowOff>215900</xdr:rowOff>
    </xdr:to>
    <xdr:sp macro="" textlink="">
      <xdr:nvSpPr>
        <xdr:cNvPr id="23" name="横ページ行">
          <a:extLst>
            <a:ext uri="{FF2B5EF4-FFF2-40B4-BE49-F238E27FC236}">
              <a16:creationId xmlns:a16="http://schemas.microsoft.com/office/drawing/2014/main" id="{25105E02-3945-40A2-8169-DB9050D78289}"/>
            </a:ext>
          </a:extLst>
        </xdr:cNvPr>
        <xdr:cNvSpPr txBox="1">
          <a:spLocks noChangeArrowheads="1"/>
        </xdr:cNvSpPr>
      </xdr:nvSpPr>
      <xdr:spPr bwMode="auto">
        <a:xfrm>
          <a:off x="0" y="1564195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781</xdr:row>
      <xdr:rowOff>0</xdr:rowOff>
    </xdr:from>
    <xdr:to>
      <xdr:col>12</xdr:col>
      <xdr:colOff>2800350</xdr:colOff>
      <xdr:row>781</xdr:row>
      <xdr:rowOff>215900</xdr:rowOff>
    </xdr:to>
    <xdr:sp macro="" textlink="">
      <xdr:nvSpPr>
        <xdr:cNvPr id="24" name="横ページ行">
          <a:extLst>
            <a:ext uri="{FF2B5EF4-FFF2-40B4-BE49-F238E27FC236}">
              <a16:creationId xmlns:a16="http://schemas.microsoft.com/office/drawing/2014/main" id="{6B62A641-15BE-4836-84E2-F23077FA4640}"/>
            </a:ext>
          </a:extLst>
        </xdr:cNvPr>
        <xdr:cNvSpPr txBox="1">
          <a:spLocks noChangeArrowheads="1"/>
        </xdr:cNvSpPr>
      </xdr:nvSpPr>
      <xdr:spPr bwMode="auto">
        <a:xfrm>
          <a:off x="0" y="1710975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782</xdr:row>
      <xdr:rowOff>0</xdr:rowOff>
    </xdr:from>
    <xdr:to>
      <xdr:col>12</xdr:col>
      <xdr:colOff>2800350</xdr:colOff>
      <xdr:row>782</xdr:row>
      <xdr:rowOff>215900</xdr:rowOff>
    </xdr:to>
    <xdr:sp macro="" textlink="">
      <xdr:nvSpPr>
        <xdr:cNvPr id="25" name="横ページ行">
          <a:extLst>
            <a:ext uri="{FF2B5EF4-FFF2-40B4-BE49-F238E27FC236}">
              <a16:creationId xmlns:a16="http://schemas.microsoft.com/office/drawing/2014/main" id="{1C4152F2-93EE-485B-868F-EE05D5C19194}"/>
            </a:ext>
          </a:extLst>
        </xdr:cNvPr>
        <xdr:cNvSpPr txBox="1">
          <a:spLocks noChangeArrowheads="1"/>
        </xdr:cNvSpPr>
      </xdr:nvSpPr>
      <xdr:spPr bwMode="auto">
        <a:xfrm>
          <a:off x="0" y="1713166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849</xdr:row>
      <xdr:rowOff>0</xdr:rowOff>
    </xdr:from>
    <xdr:to>
      <xdr:col>12</xdr:col>
      <xdr:colOff>2800350</xdr:colOff>
      <xdr:row>849</xdr:row>
      <xdr:rowOff>215900</xdr:rowOff>
    </xdr:to>
    <xdr:sp macro="" textlink="">
      <xdr:nvSpPr>
        <xdr:cNvPr id="26" name="横ページ行">
          <a:extLst>
            <a:ext uri="{FF2B5EF4-FFF2-40B4-BE49-F238E27FC236}">
              <a16:creationId xmlns:a16="http://schemas.microsoft.com/office/drawing/2014/main" id="{321DD0BC-59D8-41E9-A7CF-1E86C835399D}"/>
            </a:ext>
          </a:extLst>
        </xdr:cNvPr>
        <xdr:cNvSpPr txBox="1">
          <a:spLocks noChangeArrowheads="1"/>
        </xdr:cNvSpPr>
      </xdr:nvSpPr>
      <xdr:spPr bwMode="auto">
        <a:xfrm>
          <a:off x="0" y="1859946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850</xdr:row>
      <xdr:rowOff>0</xdr:rowOff>
    </xdr:from>
    <xdr:to>
      <xdr:col>12</xdr:col>
      <xdr:colOff>2800350</xdr:colOff>
      <xdr:row>850</xdr:row>
      <xdr:rowOff>215900</xdr:rowOff>
    </xdr:to>
    <xdr:sp macro="" textlink="">
      <xdr:nvSpPr>
        <xdr:cNvPr id="27" name="横ページ行">
          <a:extLst>
            <a:ext uri="{FF2B5EF4-FFF2-40B4-BE49-F238E27FC236}">
              <a16:creationId xmlns:a16="http://schemas.microsoft.com/office/drawing/2014/main" id="{C4EAEE85-F220-4B06-B2F6-2CD0BE581924}"/>
            </a:ext>
          </a:extLst>
        </xdr:cNvPr>
        <xdr:cNvSpPr txBox="1">
          <a:spLocks noChangeArrowheads="1"/>
        </xdr:cNvSpPr>
      </xdr:nvSpPr>
      <xdr:spPr bwMode="auto">
        <a:xfrm>
          <a:off x="0" y="1862137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917</xdr:row>
      <xdr:rowOff>0</xdr:rowOff>
    </xdr:from>
    <xdr:to>
      <xdr:col>12</xdr:col>
      <xdr:colOff>2800350</xdr:colOff>
      <xdr:row>917</xdr:row>
      <xdr:rowOff>215900</xdr:rowOff>
    </xdr:to>
    <xdr:sp macro="" textlink="">
      <xdr:nvSpPr>
        <xdr:cNvPr id="28" name="横ページ行">
          <a:extLst>
            <a:ext uri="{FF2B5EF4-FFF2-40B4-BE49-F238E27FC236}">
              <a16:creationId xmlns:a16="http://schemas.microsoft.com/office/drawing/2014/main" id="{1E818325-1157-4A4E-88EB-78B490613A9B}"/>
            </a:ext>
          </a:extLst>
        </xdr:cNvPr>
        <xdr:cNvSpPr txBox="1">
          <a:spLocks noChangeArrowheads="1"/>
        </xdr:cNvSpPr>
      </xdr:nvSpPr>
      <xdr:spPr bwMode="auto">
        <a:xfrm>
          <a:off x="0" y="2008917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918</xdr:row>
      <xdr:rowOff>0</xdr:rowOff>
    </xdr:from>
    <xdr:to>
      <xdr:col>12</xdr:col>
      <xdr:colOff>2800350</xdr:colOff>
      <xdr:row>918</xdr:row>
      <xdr:rowOff>215900</xdr:rowOff>
    </xdr:to>
    <xdr:sp macro="" textlink="">
      <xdr:nvSpPr>
        <xdr:cNvPr id="29" name="横ページ行">
          <a:extLst>
            <a:ext uri="{FF2B5EF4-FFF2-40B4-BE49-F238E27FC236}">
              <a16:creationId xmlns:a16="http://schemas.microsoft.com/office/drawing/2014/main" id="{EFD27115-FBCC-4E66-842D-ED74B5A280F7}"/>
            </a:ext>
          </a:extLst>
        </xdr:cNvPr>
        <xdr:cNvSpPr txBox="1">
          <a:spLocks noChangeArrowheads="1"/>
        </xdr:cNvSpPr>
      </xdr:nvSpPr>
      <xdr:spPr bwMode="auto">
        <a:xfrm>
          <a:off x="0" y="2011108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985</xdr:row>
      <xdr:rowOff>0</xdr:rowOff>
    </xdr:from>
    <xdr:to>
      <xdr:col>12</xdr:col>
      <xdr:colOff>2800350</xdr:colOff>
      <xdr:row>985</xdr:row>
      <xdr:rowOff>215900</xdr:rowOff>
    </xdr:to>
    <xdr:sp macro="" textlink="">
      <xdr:nvSpPr>
        <xdr:cNvPr id="30" name="横ページ行">
          <a:extLst>
            <a:ext uri="{FF2B5EF4-FFF2-40B4-BE49-F238E27FC236}">
              <a16:creationId xmlns:a16="http://schemas.microsoft.com/office/drawing/2014/main" id="{71FEC0AD-D019-4902-AAF0-A2FC464B26D8}"/>
            </a:ext>
          </a:extLst>
        </xdr:cNvPr>
        <xdr:cNvSpPr txBox="1">
          <a:spLocks noChangeArrowheads="1"/>
        </xdr:cNvSpPr>
      </xdr:nvSpPr>
      <xdr:spPr bwMode="auto">
        <a:xfrm>
          <a:off x="0" y="2157888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986</xdr:row>
      <xdr:rowOff>0</xdr:rowOff>
    </xdr:from>
    <xdr:to>
      <xdr:col>12</xdr:col>
      <xdr:colOff>2800350</xdr:colOff>
      <xdr:row>986</xdr:row>
      <xdr:rowOff>215900</xdr:rowOff>
    </xdr:to>
    <xdr:sp macro="" textlink="">
      <xdr:nvSpPr>
        <xdr:cNvPr id="31" name="横ページ行">
          <a:extLst>
            <a:ext uri="{FF2B5EF4-FFF2-40B4-BE49-F238E27FC236}">
              <a16:creationId xmlns:a16="http://schemas.microsoft.com/office/drawing/2014/main" id="{213AAD53-4216-4F37-93AE-D14F121A2827}"/>
            </a:ext>
          </a:extLst>
        </xdr:cNvPr>
        <xdr:cNvSpPr txBox="1">
          <a:spLocks noChangeArrowheads="1"/>
        </xdr:cNvSpPr>
      </xdr:nvSpPr>
      <xdr:spPr bwMode="auto">
        <a:xfrm>
          <a:off x="0" y="2160079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1053</xdr:row>
      <xdr:rowOff>0</xdr:rowOff>
    </xdr:from>
    <xdr:to>
      <xdr:col>12</xdr:col>
      <xdr:colOff>2800350</xdr:colOff>
      <xdr:row>1053</xdr:row>
      <xdr:rowOff>215900</xdr:rowOff>
    </xdr:to>
    <xdr:sp macro="" textlink="">
      <xdr:nvSpPr>
        <xdr:cNvPr id="32" name="横ページ行">
          <a:extLst>
            <a:ext uri="{FF2B5EF4-FFF2-40B4-BE49-F238E27FC236}">
              <a16:creationId xmlns:a16="http://schemas.microsoft.com/office/drawing/2014/main" id="{92FB8AFD-1420-4404-AC5A-F27457FFEEE7}"/>
            </a:ext>
          </a:extLst>
        </xdr:cNvPr>
        <xdr:cNvSpPr txBox="1">
          <a:spLocks noChangeArrowheads="1"/>
        </xdr:cNvSpPr>
      </xdr:nvSpPr>
      <xdr:spPr bwMode="auto">
        <a:xfrm>
          <a:off x="0" y="2306859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1054</xdr:row>
      <xdr:rowOff>0</xdr:rowOff>
    </xdr:from>
    <xdr:to>
      <xdr:col>12</xdr:col>
      <xdr:colOff>2800350</xdr:colOff>
      <xdr:row>1054</xdr:row>
      <xdr:rowOff>215900</xdr:rowOff>
    </xdr:to>
    <xdr:sp macro="" textlink="">
      <xdr:nvSpPr>
        <xdr:cNvPr id="33" name="横ページ行">
          <a:extLst>
            <a:ext uri="{FF2B5EF4-FFF2-40B4-BE49-F238E27FC236}">
              <a16:creationId xmlns:a16="http://schemas.microsoft.com/office/drawing/2014/main" id="{38893051-1D8B-4BAE-9C96-20D17808D4E6}"/>
            </a:ext>
          </a:extLst>
        </xdr:cNvPr>
        <xdr:cNvSpPr txBox="1">
          <a:spLocks noChangeArrowheads="1"/>
        </xdr:cNvSpPr>
      </xdr:nvSpPr>
      <xdr:spPr bwMode="auto">
        <a:xfrm>
          <a:off x="0" y="2309050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1121</xdr:row>
      <xdr:rowOff>0</xdr:rowOff>
    </xdr:from>
    <xdr:to>
      <xdr:col>12</xdr:col>
      <xdr:colOff>2800350</xdr:colOff>
      <xdr:row>1121</xdr:row>
      <xdr:rowOff>215900</xdr:rowOff>
    </xdr:to>
    <xdr:sp macro="" textlink="">
      <xdr:nvSpPr>
        <xdr:cNvPr id="34" name="横ページ行">
          <a:extLst>
            <a:ext uri="{FF2B5EF4-FFF2-40B4-BE49-F238E27FC236}">
              <a16:creationId xmlns:a16="http://schemas.microsoft.com/office/drawing/2014/main" id="{34CBD516-C4CF-4044-9EE5-234AD54820A4}"/>
            </a:ext>
          </a:extLst>
        </xdr:cNvPr>
        <xdr:cNvSpPr txBox="1">
          <a:spLocks noChangeArrowheads="1"/>
        </xdr:cNvSpPr>
      </xdr:nvSpPr>
      <xdr:spPr bwMode="auto">
        <a:xfrm>
          <a:off x="0" y="2455830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1122</xdr:row>
      <xdr:rowOff>0</xdr:rowOff>
    </xdr:from>
    <xdr:to>
      <xdr:col>12</xdr:col>
      <xdr:colOff>2800350</xdr:colOff>
      <xdr:row>1122</xdr:row>
      <xdr:rowOff>215900</xdr:rowOff>
    </xdr:to>
    <xdr:sp macro="" textlink="">
      <xdr:nvSpPr>
        <xdr:cNvPr id="35" name="横ページ行">
          <a:extLst>
            <a:ext uri="{FF2B5EF4-FFF2-40B4-BE49-F238E27FC236}">
              <a16:creationId xmlns:a16="http://schemas.microsoft.com/office/drawing/2014/main" id="{75FB5762-955E-482D-A722-4D20441461C4}"/>
            </a:ext>
          </a:extLst>
        </xdr:cNvPr>
        <xdr:cNvSpPr txBox="1">
          <a:spLocks noChangeArrowheads="1"/>
        </xdr:cNvSpPr>
      </xdr:nvSpPr>
      <xdr:spPr bwMode="auto">
        <a:xfrm>
          <a:off x="0" y="2458021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1189</xdr:row>
      <xdr:rowOff>0</xdr:rowOff>
    </xdr:from>
    <xdr:to>
      <xdr:col>12</xdr:col>
      <xdr:colOff>2800350</xdr:colOff>
      <xdr:row>1189</xdr:row>
      <xdr:rowOff>215900</xdr:rowOff>
    </xdr:to>
    <xdr:sp macro="" textlink="">
      <xdr:nvSpPr>
        <xdr:cNvPr id="36" name="横ページ行">
          <a:extLst>
            <a:ext uri="{FF2B5EF4-FFF2-40B4-BE49-F238E27FC236}">
              <a16:creationId xmlns:a16="http://schemas.microsoft.com/office/drawing/2014/main" id="{6B3D5D8B-143A-4D39-833A-AA549B1AB1E5}"/>
            </a:ext>
          </a:extLst>
        </xdr:cNvPr>
        <xdr:cNvSpPr txBox="1">
          <a:spLocks noChangeArrowheads="1"/>
        </xdr:cNvSpPr>
      </xdr:nvSpPr>
      <xdr:spPr bwMode="auto">
        <a:xfrm>
          <a:off x="0" y="2604801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1190</xdr:row>
      <xdr:rowOff>0</xdr:rowOff>
    </xdr:from>
    <xdr:to>
      <xdr:col>12</xdr:col>
      <xdr:colOff>2800350</xdr:colOff>
      <xdr:row>1190</xdr:row>
      <xdr:rowOff>215900</xdr:rowOff>
    </xdr:to>
    <xdr:sp macro="" textlink="">
      <xdr:nvSpPr>
        <xdr:cNvPr id="37" name="横ページ行">
          <a:extLst>
            <a:ext uri="{FF2B5EF4-FFF2-40B4-BE49-F238E27FC236}">
              <a16:creationId xmlns:a16="http://schemas.microsoft.com/office/drawing/2014/main" id="{1598DE06-BCD0-4FAC-A41C-74A3C0AED5A7}"/>
            </a:ext>
          </a:extLst>
        </xdr:cNvPr>
        <xdr:cNvSpPr txBox="1">
          <a:spLocks noChangeArrowheads="1"/>
        </xdr:cNvSpPr>
      </xdr:nvSpPr>
      <xdr:spPr bwMode="auto">
        <a:xfrm>
          <a:off x="0" y="2606992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1257</xdr:row>
      <xdr:rowOff>0</xdr:rowOff>
    </xdr:from>
    <xdr:to>
      <xdr:col>12</xdr:col>
      <xdr:colOff>2800350</xdr:colOff>
      <xdr:row>1257</xdr:row>
      <xdr:rowOff>215900</xdr:rowOff>
    </xdr:to>
    <xdr:sp macro="" textlink="">
      <xdr:nvSpPr>
        <xdr:cNvPr id="38" name="横ページ行">
          <a:extLst>
            <a:ext uri="{FF2B5EF4-FFF2-40B4-BE49-F238E27FC236}">
              <a16:creationId xmlns:a16="http://schemas.microsoft.com/office/drawing/2014/main" id="{22DD47B7-43D3-490C-8644-54FEF1F86AC8}"/>
            </a:ext>
          </a:extLst>
        </xdr:cNvPr>
        <xdr:cNvSpPr txBox="1">
          <a:spLocks noChangeArrowheads="1"/>
        </xdr:cNvSpPr>
      </xdr:nvSpPr>
      <xdr:spPr bwMode="auto">
        <a:xfrm>
          <a:off x="0" y="2753772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1258</xdr:row>
      <xdr:rowOff>0</xdr:rowOff>
    </xdr:from>
    <xdr:to>
      <xdr:col>12</xdr:col>
      <xdr:colOff>2800350</xdr:colOff>
      <xdr:row>1258</xdr:row>
      <xdr:rowOff>215900</xdr:rowOff>
    </xdr:to>
    <xdr:sp macro="" textlink="">
      <xdr:nvSpPr>
        <xdr:cNvPr id="39" name="横ページ行">
          <a:extLst>
            <a:ext uri="{FF2B5EF4-FFF2-40B4-BE49-F238E27FC236}">
              <a16:creationId xmlns:a16="http://schemas.microsoft.com/office/drawing/2014/main" id="{861E3916-0B98-4BB4-9F7D-B220FC995FBE}"/>
            </a:ext>
          </a:extLst>
        </xdr:cNvPr>
        <xdr:cNvSpPr txBox="1">
          <a:spLocks noChangeArrowheads="1"/>
        </xdr:cNvSpPr>
      </xdr:nvSpPr>
      <xdr:spPr bwMode="auto">
        <a:xfrm>
          <a:off x="0" y="2755963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1325</xdr:row>
      <xdr:rowOff>0</xdr:rowOff>
    </xdr:from>
    <xdr:to>
      <xdr:col>12</xdr:col>
      <xdr:colOff>2800350</xdr:colOff>
      <xdr:row>1325</xdr:row>
      <xdr:rowOff>215900</xdr:rowOff>
    </xdr:to>
    <xdr:sp macro="" textlink="">
      <xdr:nvSpPr>
        <xdr:cNvPr id="40" name="横ページ行">
          <a:extLst>
            <a:ext uri="{FF2B5EF4-FFF2-40B4-BE49-F238E27FC236}">
              <a16:creationId xmlns:a16="http://schemas.microsoft.com/office/drawing/2014/main" id="{6B1F55D3-5B90-45DE-B1A7-12BF9C7A19EE}"/>
            </a:ext>
          </a:extLst>
        </xdr:cNvPr>
        <xdr:cNvSpPr txBox="1">
          <a:spLocks noChangeArrowheads="1"/>
        </xdr:cNvSpPr>
      </xdr:nvSpPr>
      <xdr:spPr bwMode="auto">
        <a:xfrm>
          <a:off x="0" y="2902743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1326</xdr:row>
      <xdr:rowOff>0</xdr:rowOff>
    </xdr:from>
    <xdr:to>
      <xdr:col>12</xdr:col>
      <xdr:colOff>2800350</xdr:colOff>
      <xdr:row>1326</xdr:row>
      <xdr:rowOff>215900</xdr:rowOff>
    </xdr:to>
    <xdr:sp macro="" textlink="">
      <xdr:nvSpPr>
        <xdr:cNvPr id="41" name="横ページ行">
          <a:extLst>
            <a:ext uri="{FF2B5EF4-FFF2-40B4-BE49-F238E27FC236}">
              <a16:creationId xmlns:a16="http://schemas.microsoft.com/office/drawing/2014/main" id="{BD649942-DFFF-479C-A4AB-45F218C7C199}"/>
            </a:ext>
          </a:extLst>
        </xdr:cNvPr>
        <xdr:cNvSpPr txBox="1">
          <a:spLocks noChangeArrowheads="1"/>
        </xdr:cNvSpPr>
      </xdr:nvSpPr>
      <xdr:spPr bwMode="auto">
        <a:xfrm>
          <a:off x="0" y="2904934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1393</xdr:row>
      <xdr:rowOff>0</xdr:rowOff>
    </xdr:from>
    <xdr:to>
      <xdr:col>12</xdr:col>
      <xdr:colOff>2800350</xdr:colOff>
      <xdr:row>1393</xdr:row>
      <xdr:rowOff>215900</xdr:rowOff>
    </xdr:to>
    <xdr:sp macro="" textlink="">
      <xdr:nvSpPr>
        <xdr:cNvPr id="42" name="横ページ行">
          <a:extLst>
            <a:ext uri="{FF2B5EF4-FFF2-40B4-BE49-F238E27FC236}">
              <a16:creationId xmlns:a16="http://schemas.microsoft.com/office/drawing/2014/main" id="{18885E9A-E8AA-424A-A130-0638C1A93EAE}"/>
            </a:ext>
          </a:extLst>
        </xdr:cNvPr>
        <xdr:cNvSpPr txBox="1">
          <a:spLocks noChangeArrowheads="1"/>
        </xdr:cNvSpPr>
      </xdr:nvSpPr>
      <xdr:spPr bwMode="auto">
        <a:xfrm>
          <a:off x="0" y="3051714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1394</xdr:row>
      <xdr:rowOff>0</xdr:rowOff>
    </xdr:from>
    <xdr:to>
      <xdr:col>12</xdr:col>
      <xdr:colOff>2800350</xdr:colOff>
      <xdr:row>1394</xdr:row>
      <xdr:rowOff>215900</xdr:rowOff>
    </xdr:to>
    <xdr:sp macro="" textlink="">
      <xdr:nvSpPr>
        <xdr:cNvPr id="43" name="横ページ行">
          <a:extLst>
            <a:ext uri="{FF2B5EF4-FFF2-40B4-BE49-F238E27FC236}">
              <a16:creationId xmlns:a16="http://schemas.microsoft.com/office/drawing/2014/main" id="{03EC33D5-4B40-4395-A5B2-C5937AC78360}"/>
            </a:ext>
          </a:extLst>
        </xdr:cNvPr>
        <xdr:cNvSpPr txBox="1">
          <a:spLocks noChangeArrowheads="1"/>
        </xdr:cNvSpPr>
      </xdr:nvSpPr>
      <xdr:spPr bwMode="auto">
        <a:xfrm>
          <a:off x="0" y="3053905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1461</xdr:row>
      <xdr:rowOff>0</xdr:rowOff>
    </xdr:from>
    <xdr:to>
      <xdr:col>12</xdr:col>
      <xdr:colOff>2800350</xdr:colOff>
      <xdr:row>1461</xdr:row>
      <xdr:rowOff>215900</xdr:rowOff>
    </xdr:to>
    <xdr:sp macro="" textlink="">
      <xdr:nvSpPr>
        <xdr:cNvPr id="44" name="横ページ行">
          <a:extLst>
            <a:ext uri="{FF2B5EF4-FFF2-40B4-BE49-F238E27FC236}">
              <a16:creationId xmlns:a16="http://schemas.microsoft.com/office/drawing/2014/main" id="{7143D8A1-5EFF-414D-B295-A7F3B50A6BDB}"/>
            </a:ext>
          </a:extLst>
        </xdr:cNvPr>
        <xdr:cNvSpPr txBox="1">
          <a:spLocks noChangeArrowheads="1"/>
        </xdr:cNvSpPr>
      </xdr:nvSpPr>
      <xdr:spPr bwMode="auto">
        <a:xfrm>
          <a:off x="0" y="3200685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1462</xdr:row>
      <xdr:rowOff>0</xdr:rowOff>
    </xdr:from>
    <xdr:to>
      <xdr:col>12</xdr:col>
      <xdr:colOff>2800350</xdr:colOff>
      <xdr:row>1462</xdr:row>
      <xdr:rowOff>215900</xdr:rowOff>
    </xdr:to>
    <xdr:sp macro="" textlink="">
      <xdr:nvSpPr>
        <xdr:cNvPr id="45" name="横ページ行">
          <a:extLst>
            <a:ext uri="{FF2B5EF4-FFF2-40B4-BE49-F238E27FC236}">
              <a16:creationId xmlns:a16="http://schemas.microsoft.com/office/drawing/2014/main" id="{B92F2922-69C6-4CB2-BD82-4D176A2EA890}"/>
            </a:ext>
          </a:extLst>
        </xdr:cNvPr>
        <xdr:cNvSpPr txBox="1">
          <a:spLocks noChangeArrowheads="1"/>
        </xdr:cNvSpPr>
      </xdr:nvSpPr>
      <xdr:spPr bwMode="auto">
        <a:xfrm>
          <a:off x="0" y="3202876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1529</xdr:row>
      <xdr:rowOff>0</xdr:rowOff>
    </xdr:from>
    <xdr:to>
      <xdr:col>12</xdr:col>
      <xdr:colOff>2800350</xdr:colOff>
      <xdr:row>1529</xdr:row>
      <xdr:rowOff>215900</xdr:rowOff>
    </xdr:to>
    <xdr:sp macro="" textlink="">
      <xdr:nvSpPr>
        <xdr:cNvPr id="46" name="横ページ行">
          <a:extLst>
            <a:ext uri="{FF2B5EF4-FFF2-40B4-BE49-F238E27FC236}">
              <a16:creationId xmlns:a16="http://schemas.microsoft.com/office/drawing/2014/main" id="{2CB565DA-8D09-4F61-B775-5BE0A7856CCD}"/>
            </a:ext>
          </a:extLst>
        </xdr:cNvPr>
        <xdr:cNvSpPr txBox="1">
          <a:spLocks noChangeArrowheads="1"/>
        </xdr:cNvSpPr>
      </xdr:nvSpPr>
      <xdr:spPr bwMode="auto">
        <a:xfrm>
          <a:off x="0" y="3349656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1530</xdr:row>
      <xdr:rowOff>0</xdr:rowOff>
    </xdr:from>
    <xdr:to>
      <xdr:col>12</xdr:col>
      <xdr:colOff>2800350</xdr:colOff>
      <xdr:row>1530</xdr:row>
      <xdr:rowOff>215900</xdr:rowOff>
    </xdr:to>
    <xdr:sp macro="" textlink="">
      <xdr:nvSpPr>
        <xdr:cNvPr id="47" name="横ページ行">
          <a:extLst>
            <a:ext uri="{FF2B5EF4-FFF2-40B4-BE49-F238E27FC236}">
              <a16:creationId xmlns:a16="http://schemas.microsoft.com/office/drawing/2014/main" id="{16149C0B-2BCD-4EEB-9AB3-05EAD992C187}"/>
            </a:ext>
          </a:extLst>
        </xdr:cNvPr>
        <xdr:cNvSpPr txBox="1">
          <a:spLocks noChangeArrowheads="1"/>
        </xdr:cNvSpPr>
      </xdr:nvSpPr>
      <xdr:spPr bwMode="auto">
        <a:xfrm>
          <a:off x="0" y="3351847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1597</xdr:row>
      <xdr:rowOff>0</xdr:rowOff>
    </xdr:from>
    <xdr:to>
      <xdr:col>12</xdr:col>
      <xdr:colOff>2800350</xdr:colOff>
      <xdr:row>1597</xdr:row>
      <xdr:rowOff>215900</xdr:rowOff>
    </xdr:to>
    <xdr:sp macro="" textlink="">
      <xdr:nvSpPr>
        <xdr:cNvPr id="48" name="横ページ行">
          <a:extLst>
            <a:ext uri="{FF2B5EF4-FFF2-40B4-BE49-F238E27FC236}">
              <a16:creationId xmlns:a16="http://schemas.microsoft.com/office/drawing/2014/main" id="{77A7669B-3748-43E3-B2F2-BBBF3024332F}"/>
            </a:ext>
          </a:extLst>
        </xdr:cNvPr>
        <xdr:cNvSpPr txBox="1">
          <a:spLocks noChangeArrowheads="1"/>
        </xdr:cNvSpPr>
      </xdr:nvSpPr>
      <xdr:spPr bwMode="auto">
        <a:xfrm>
          <a:off x="0" y="3498627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1598</xdr:row>
      <xdr:rowOff>0</xdr:rowOff>
    </xdr:from>
    <xdr:to>
      <xdr:col>12</xdr:col>
      <xdr:colOff>2800350</xdr:colOff>
      <xdr:row>1598</xdr:row>
      <xdr:rowOff>215900</xdr:rowOff>
    </xdr:to>
    <xdr:sp macro="" textlink="">
      <xdr:nvSpPr>
        <xdr:cNvPr id="49" name="横ページ行">
          <a:extLst>
            <a:ext uri="{FF2B5EF4-FFF2-40B4-BE49-F238E27FC236}">
              <a16:creationId xmlns:a16="http://schemas.microsoft.com/office/drawing/2014/main" id="{927E1F77-3EEE-4CD1-B586-C25EA8FE5673}"/>
            </a:ext>
          </a:extLst>
        </xdr:cNvPr>
        <xdr:cNvSpPr txBox="1">
          <a:spLocks noChangeArrowheads="1"/>
        </xdr:cNvSpPr>
      </xdr:nvSpPr>
      <xdr:spPr bwMode="auto">
        <a:xfrm>
          <a:off x="0" y="3500818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1665</xdr:row>
      <xdr:rowOff>0</xdr:rowOff>
    </xdr:from>
    <xdr:to>
      <xdr:col>12</xdr:col>
      <xdr:colOff>2800350</xdr:colOff>
      <xdr:row>1665</xdr:row>
      <xdr:rowOff>215900</xdr:rowOff>
    </xdr:to>
    <xdr:sp macro="" textlink="">
      <xdr:nvSpPr>
        <xdr:cNvPr id="50" name="横ページ行">
          <a:extLst>
            <a:ext uri="{FF2B5EF4-FFF2-40B4-BE49-F238E27FC236}">
              <a16:creationId xmlns:a16="http://schemas.microsoft.com/office/drawing/2014/main" id="{C724B168-C496-442A-9BA7-2FAE8880643B}"/>
            </a:ext>
          </a:extLst>
        </xdr:cNvPr>
        <xdr:cNvSpPr txBox="1">
          <a:spLocks noChangeArrowheads="1"/>
        </xdr:cNvSpPr>
      </xdr:nvSpPr>
      <xdr:spPr bwMode="auto">
        <a:xfrm>
          <a:off x="0" y="3647598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1666</xdr:row>
      <xdr:rowOff>0</xdr:rowOff>
    </xdr:from>
    <xdr:to>
      <xdr:col>12</xdr:col>
      <xdr:colOff>2800350</xdr:colOff>
      <xdr:row>1666</xdr:row>
      <xdr:rowOff>215900</xdr:rowOff>
    </xdr:to>
    <xdr:sp macro="" textlink="">
      <xdr:nvSpPr>
        <xdr:cNvPr id="51" name="横ページ行">
          <a:extLst>
            <a:ext uri="{FF2B5EF4-FFF2-40B4-BE49-F238E27FC236}">
              <a16:creationId xmlns:a16="http://schemas.microsoft.com/office/drawing/2014/main" id="{341DDB15-9212-4BC1-A6A3-305F9A36EFF0}"/>
            </a:ext>
          </a:extLst>
        </xdr:cNvPr>
        <xdr:cNvSpPr txBox="1">
          <a:spLocks noChangeArrowheads="1"/>
        </xdr:cNvSpPr>
      </xdr:nvSpPr>
      <xdr:spPr bwMode="auto">
        <a:xfrm>
          <a:off x="0" y="3649789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1733</xdr:row>
      <xdr:rowOff>0</xdr:rowOff>
    </xdr:from>
    <xdr:to>
      <xdr:col>12</xdr:col>
      <xdr:colOff>2800350</xdr:colOff>
      <xdr:row>1733</xdr:row>
      <xdr:rowOff>215900</xdr:rowOff>
    </xdr:to>
    <xdr:sp macro="" textlink="">
      <xdr:nvSpPr>
        <xdr:cNvPr id="52" name="横ページ行">
          <a:extLst>
            <a:ext uri="{FF2B5EF4-FFF2-40B4-BE49-F238E27FC236}">
              <a16:creationId xmlns:a16="http://schemas.microsoft.com/office/drawing/2014/main" id="{9A9BD119-F187-44F6-BE6A-CB306D924EF7}"/>
            </a:ext>
          </a:extLst>
        </xdr:cNvPr>
        <xdr:cNvSpPr txBox="1">
          <a:spLocks noChangeArrowheads="1"/>
        </xdr:cNvSpPr>
      </xdr:nvSpPr>
      <xdr:spPr bwMode="auto">
        <a:xfrm>
          <a:off x="0" y="3796569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1734</xdr:row>
      <xdr:rowOff>0</xdr:rowOff>
    </xdr:from>
    <xdr:to>
      <xdr:col>12</xdr:col>
      <xdr:colOff>2800350</xdr:colOff>
      <xdr:row>1734</xdr:row>
      <xdr:rowOff>215900</xdr:rowOff>
    </xdr:to>
    <xdr:sp macro="" textlink="">
      <xdr:nvSpPr>
        <xdr:cNvPr id="53" name="横ページ行">
          <a:extLst>
            <a:ext uri="{FF2B5EF4-FFF2-40B4-BE49-F238E27FC236}">
              <a16:creationId xmlns:a16="http://schemas.microsoft.com/office/drawing/2014/main" id="{F6BBEA96-AF16-4C5B-93E9-3566BA3816B0}"/>
            </a:ext>
          </a:extLst>
        </xdr:cNvPr>
        <xdr:cNvSpPr txBox="1">
          <a:spLocks noChangeArrowheads="1"/>
        </xdr:cNvSpPr>
      </xdr:nvSpPr>
      <xdr:spPr bwMode="auto">
        <a:xfrm>
          <a:off x="0" y="3798760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1801</xdr:row>
      <xdr:rowOff>0</xdr:rowOff>
    </xdr:from>
    <xdr:to>
      <xdr:col>12</xdr:col>
      <xdr:colOff>2800350</xdr:colOff>
      <xdr:row>1801</xdr:row>
      <xdr:rowOff>215900</xdr:rowOff>
    </xdr:to>
    <xdr:sp macro="" textlink="">
      <xdr:nvSpPr>
        <xdr:cNvPr id="54" name="横ページ行">
          <a:extLst>
            <a:ext uri="{FF2B5EF4-FFF2-40B4-BE49-F238E27FC236}">
              <a16:creationId xmlns:a16="http://schemas.microsoft.com/office/drawing/2014/main" id="{E9C2C14B-FAF5-4B2D-ADBC-30E4BC9E8844}"/>
            </a:ext>
          </a:extLst>
        </xdr:cNvPr>
        <xdr:cNvSpPr txBox="1">
          <a:spLocks noChangeArrowheads="1"/>
        </xdr:cNvSpPr>
      </xdr:nvSpPr>
      <xdr:spPr bwMode="auto">
        <a:xfrm>
          <a:off x="0" y="3945540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1802</xdr:row>
      <xdr:rowOff>0</xdr:rowOff>
    </xdr:from>
    <xdr:to>
      <xdr:col>12</xdr:col>
      <xdr:colOff>2800350</xdr:colOff>
      <xdr:row>1802</xdr:row>
      <xdr:rowOff>215900</xdr:rowOff>
    </xdr:to>
    <xdr:sp macro="" textlink="">
      <xdr:nvSpPr>
        <xdr:cNvPr id="55" name="横ページ行">
          <a:extLst>
            <a:ext uri="{FF2B5EF4-FFF2-40B4-BE49-F238E27FC236}">
              <a16:creationId xmlns:a16="http://schemas.microsoft.com/office/drawing/2014/main" id="{077E2B5E-6ECE-4A32-87D2-37FE1C5BAF71}"/>
            </a:ext>
          </a:extLst>
        </xdr:cNvPr>
        <xdr:cNvSpPr txBox="1">
          <a:spLocks noChangeArrowheads="1"/>
        </xdr:cNvSpPr>
      </xdr:nvSpPr>
      <xdr:spPr bwMode="auto">
        <a:xfrm>
          <a:off x="0" y="3947731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1869</xdr:row>
      <xdr:rowOff>0</xdr:rowOff>
    </xdr:from>
    <xdr:to>
      <xdr:col>12</xdr:col>
      <xdr:colOff>2800350</xdr:colOff>
      <xdr:row>1869</xdr:row>
      <xdr:rowOff>215900</xdr:rowOff>
    </xdr:to>
    <xdr:sp macro="" textlink="">
      <xdr:nvSpPr>
        <xdr:cNvPr id="56" name="横ページ行">
          <a:extLst>
            <a:ext uri="{FF2B5EF4-FFF2-40B4-BE49-F238E27FC236}">
              <a16:creationId xmlns:a16="http://schemas.microsoft.com/office/drawing/2014/main" id="{43E0CA10-EE20-464A-A814-EDCDE5219D46}"/>
            </a:ext>
          </a:extLst>
        </xdr:cNvPr>
        <xdr:cNvSpPr txBox="1">
          <a:spLocks noChangeArrowheads="1"/>
        </xdr:cNvSpPr>
      </xdr:nvSpPr>
      <xdr:spPr bwMode="auto">
        <a:xfrm>
          <a:off x="0" y="4094511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1870</xdr:row>
      <xdr:rowOff>0</xdr:rowOff>
    </xdr:from>
    <xdr:to>
      <xdr:col>12</xdr:col>
      <xdr:colOff>2800350</xdr:colOff>
      <xdr:row>1870</xdr:row>
      <xdr:rowOff>215900</xdr:rowOff>
    </xdr:to>
    <xdr:sp macro="" textlink="">
      <xdr:nvSpPr>
        <xdr:cNvPr id="57" name="横ページ行">
          <a:extLst>
            <a:ext uri="{FF2B5EF4-FFF2-40B4-BE49-F238E27FC236}">
              <a16:creationId xmlns:a16="http://schemas.microsoft.com/office/drawing/2014/main" id="{18C41FE7-25CD-43E9-A660-D8CA12C79495}"/>
            </a:ext>
          </a:extLst>
        </xdr:cNvPr>
        <xdr:cNvSpPr txBox="1">
          <a:spLocks noChangeArrowheads="1"/>
        </xdr:cNvSpPr>
      </xdr:nvSpPr>
      <xdr:spPr bwMode="auto">
        <a:xfrm>
          <a:off x="0" y="4096702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1937</xdr:row>
      <xdr:rowOff>0</xdr:rowOff>
    </xdr:from>
    <xdr:to>
      <xdr:col>12</xdr:col>
      <xdr:colOff>2800350</xdr:colOff>
      <xdr:row>1937</xdr:row>
      <xdr:rowOff>215900</xdr:rowOff>
    </xdr:to>
    <xdr:sp macro="" textlink="">
      <xdr:nvSpPr>
        <xdr:cNvPr id="58" name="横ページ行">
          <a:extLst>
            <a:ext uri="{FF2B5EF4-FFF2-40B4-BE49-F238E27FC236}">
              <a16:creationId xmlns:a16="http://schemas.microsoft.com/office/drawing/2014/main" id="{ED66588B-480D-4AC8-ACBC-1723C19CB62E}"/>
            </a:ext>
          </a:extLst>
        </xdr:cNvPr>
        <xdr:cNvSpPr txBox="1">
          <a:spLocks noChangeArrowheads="1"/>
        </xdr:cNvSpPr>
      </xdr:nvSpPr>
      <xdr:spPr bwMode="auto">
        <a:xfrm>
          <a:off x="0" y="4243482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1938</xdr:row>
      <xdr:rowOff>0</xdr:rowOff>
    </xdr:from>
    <xdr:to>
      <xdr:col>12</xdr:col>
      <xdr:colOff>2800350</xdr:colOff>
      <xdr:row>1938</xdr:row>
      <xdr:rowOff>215900</xdr:rowOff>
    </xdr:to>
    <xdr:sp macro="" textlink="">
      <xdr:nvSpPr>
        <xdr:cNvPr id="59" name="横ページ行">
          <a:extLst>
            <a:ext uri="{FF2B5EF4-FFF2-40B4-BE49-F238E27FC236}">
              <a16:creationId xmlns:a16="http://schemas.microsoft.com/office/drawing/2014/main" id="{BA9AD4E5-AC34-4BD3-B269-640EBC3C2F1A}"/>
            </a:ext>
          </a:extLst>
        </xdr:cNvPr>
        <xdr:cNvSpPr txBox="1">
          <a:spLocks noChangeArrowheads="1"/>
        </xdr:cNvSpPr>
      </xdr:nvSpPr>
      <xdr:spPr bwMode="auto">
        <a:xfrm>
          <a:off x="0" y="4245673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2005</xdr:row>
      <xdr:rowOff>0</xdr:rowOff>
    </xdr:from>
    <xdr:to>
      <xdr:col>12</xdr:col>
      <xdr:colOff>2800350</xdr:colOff>
      <xdr:row>2005</xdr:row>
      <xdr:rowOff>215900</xdr:rowOff>
    </xdr:to>
    <xdr:sp macro="" textlink="">
      <xdr:nvSpPr>
        <xdr:cNvPr id="60" name="横ページ行">
          <a:extLst>
            <a:ext uri="{FF2B5EF4-FFF2-40B4-BE49-F238E27FC236}">
              <a16:creationId xmlns:a16="http://schemas.microsoft.com/office/drawing/2014/main" id="{BD0BA071-75E9-4B74-BC73-0229B5252C16}"/>
            </a:ext>
          </a:extLst>
        </xdr:cNvPr>
        <xdr:cNvSpPr txBox="1">
          <a:spLocks noChangeArrowheads="1"/>
        </xdr:cNvSpPr>
      </xdr:nvSpPr>
      <xdr:spPr bwMode="auto">
        <a:xfrm>
          <a:off x="0" y="4392453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2006</xdr:row>
      <xdr:rowOff>0</xdr:rowOff>
    </xdr:from>
    <xdr:to>
      <xdr:col>12</xdr:col>
      <xdr:colOff>2800350</xdr:colOff>
      <xdr:row>2006</xdr:row>
      <xdr:rowOff>215900</xdr:rowOff>
    </xdr:to>
    <xdr:sp macro="" textlink="">
      <xdr:nvSpPr>
        <xdr:cNvPr id="61" name="横ページ行">
          <a:extLst>
            <a:ext uri="{FF2B5EF4-FFF2-40B4-BE49-F238E27FC236}">
              <a16:creationId xmlns:a16="http://schemas.microsoft.com/office/drawing/2014/main" id="{6476EDFA-3C5C-4BB5-8605-176B24EA91FD}"/>
            </a:ext>
          </a:extLst>
        </xdr:cNvPr>
        <xdr:cNvSpPr txBox="1">
          <a:spLocks noChangeArrowheads="1"/>
        </xdr:cNvSpPr>
      </xdr:nvSpPr>
      <xdr:spPr bwMode="auto">
        <a:xfrm>
          <a:off x="0" y="4394644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2073</xdr:row>
      <xdr:rowOff>0</xdr:rowOff>
    </xdr:from>
    <xdr:to>
      <xdr:col>12</xdr:col>
      <xdr:colOff>2800350</xdr:colOff>
      <xdr:row>2073</xdr:row>
      <xdr:rowOff>215900</xdr:rowOff>
    </xdr:to>
    <xdr:sp macro="" textlink="">
      <xdr:nvSpPr>
        <xdr:cNvPr id="62" name="横ページ行">
          <a:extLst>
            <a:ext uri="{FF2B5EF4-FFF2-40B4-BE49-F238E27FC236}">
              <a16:creationId xmlns:a16="http://schemas.microsoft.com/office/drawing/2014/main" id="{DEEB659C-7258-4FD2-95D6-AF0C34E22885}"/>
            </a:ext>
          </a:extLst>
        </xdr:cNvPr>
        <xdr:cNvSpPr txBox="1">
          <a:spLocks noChangeArrowheads="1"/>
        </xdr:cNvSpPr>
      </xdr:nvSpPr>
      <xdr:spPr bwMode="auto">
        <a:xfrm>
          <a:off x="0" y="4541424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2074</xdr:row>
      <xdr:rowOff>0</xdr:rowOff>
    </xdr:from>
    <xdr:to>
      <xdr:col>12</xdr:col>
      <xdr:colOff>2800350</xdr:colOff>
      <xdr:row>2074</xdr:row>
      <xdr:rowOff>215900</xdr:rowOff>
    </xdr:to>
    <xdr:sp macro="" textlink="">
      <xdr:nvSpPr>
        <xdr:cNvPr id="63" name="横ページ行">
          <a:extLst>
            <a:ext uri="{FF2B5EF4-FFF2-40B4-BE49-F238E27FC236}">
              <a16:creationId xmlns:a16="http://schemas.microsoft.com/office/drawing/2014/main" id="{AD2C09A3-19CD-4225-B22A-DD8C3E577059}"/>
            </a:ext>
          </a:extLst>
        </xdr:cNvPr>
        <xdr:cNvSpPr txBox="1">
          <a:spLocks noChangeArrowheads="1"/>
        </xdr:cNvSpPr>
      </xdr:nvSpPr>
      <xdr:spPr bwMode="auto">
        <a:xfrm>
          <a:off x="0" y="4543615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2141</xdr:row>
      <xdr:rowOff>0</xdr:rowOff>
    </xdr:from>
    <xdr:to>
      <xdr:col>12</xdr:col>
      <xdr:colOff>2800350</xdr:colOff>
      <xdr:row>2141</xdr:row>
      <xdr:rowOff>215900</xdr:rowOff>
    </xdr:to>
    <xdr:sp macro="" textlink="">
      <xdr:nvSpPr>
        <xdr:cNvPr id="64" name="横ページ行">
          <a:extLst>
            <a:ext uri="{FF2B5EF4-FFF2-40B4-BE49-F238E27FC236}">
              <a16:creationId xmlns:a16="http://schemas.microsoft.com/office/drawing/2014/main" id="{429364D2-3EEE-4D86-A25E-9A4EE0D27FED}"/>
            </a:ext>
          </a:extLst>
        </xdr:cNvPr>
        <xdr:cNvSpPr txBox="1">
          <a:spLocks noChangeArrowheads="1"/>
        </xdr:cNvSpPr>
      </xdr:nvSpPr>
      <xdr:spPr bwMode="auto">
        <a:xfrm>
          <a:off x="0" y="4690395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2142</xdr:row>
      <xdr:rowOff>0</xdr:rowOff>
    </xdr:from>
    <xdr:to>
      <xdr:col>12</xdr:col>
      <xdr:colOff>2800350</xdr:colOff>
      <xdr:row>2142</xdr:row>
      <xdr:rowOff>215900</xdr:rowOff>
    </xdr:to>
    <xdr:sp macro="" textlink="">
      <xdr:nvSpPr>
        <xdr:cNvPr id="65" name="横ページ行">
          <a:extLst>
            <a:ext uri="{FF2B5EF4-FFF2-40B4-BE49-F238E27FC236}">
              <a16:creationId xmlns:a16="http://schemas.microsoft.com/office/drawing/2014/main" id="{7A45B54A-52D4-407D-B976-14018D6667BB}"/>
            </a:ext>
          </a:extLst>
        </xdr:cNvPr>
        <xdr:cNvSpPr txBox="1">
          <a:spLocks noChangeArrowheads="1"/>
        </xdr:cNvSpPr>
      </xdr:nvSpPr>
      <xdr:spPr bwMode="auto">
        <a:xfrm>
          <a:off x="0" y="4692586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2209</xdr:row>
      <xdr:rowOff>0</xdr:rowOff>
    </xdr:from>
    <xdr:to>
      <xdr:col>12</xdr:col>
      <xdr:colOff>2800350</xdr:colOff>
      <xdr:row>2209</xdr:row>
      <xdr:rowOff>215900</xdr:rowOff>
    </xdr:to>
    <xdr:sp macro="" textlink="">
      <xdr:nvSpPr>
        <xdr:cNvPr id="66" name="横ページ行">
          <a:extLst>
            <a:ext uri="{FF2B5EF4-FFF2-40B4-BE49-F238E27FC236}">
              <a16:creationId xmlns:a16="http://schemas.microsoft.com/office/drawing/2014/main" id="{CB6A7B63-5431-4AE7-97A9-EBACCECE082C}"/>
            </a:ext>
          </a:extLst>
        </xdr:cNvPr>
        <xdr:cNvSpPr txBox="1">
          <a:spLocks noChangeArrowheads="1"/>
        </xdr:cNvSpPr>
      </xdr:nvSpPr>
      <xdr:spPr bwMode="auto">
        <a:xfrm>
          <a:off x="0" y="4839366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2210</xdr:row>
      <xdr:rowOff>0</xdr:rowOff>
    </xdr:from>
    <xdr:to>
      <xdr:col>12</xdr:col>
      <xdr:colOff>2800350</xdr:colOff>
      <xdr:row>2210</xdr:row>
      <xdr:rowOff>215900</xdr:rowOff>
    </xdr:to>
    <xdr:sp macro="" textlink="">
      <xdr:nvSpPr>
        <xdr:cNvPr id="67" name="横ページ行">
          <a:extLst>
            <a:ext uri="{FF2B5EF4-FFF2-40B4-BE49-F238E27FC236}">
              <a16:creationId xmlns:a16="http://schemas.microsoft.com/office/drawing/2014/main" id="{F4C6C0D4-EB08-4F3D-8310-92505DE6A920}"/>
            </a:ext>
          </a:extLst>
        </xdr:cNvPr>
        <xdr:cNvSpPr txBox="1">
          <a:spLocks noChangeArrowheads="1"/>
        </xdr:cNvSpPr>
      </xdr:nvSpPr>
      <xdr:spPr bwMode="auto">
        <a:xfrm>
          <a:off x="0" y="4841557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2277</xdr:row>
      <xdr:rowOff>0</xdr:rowOff>
    </xdr:from>
    <xdr:to>
      <xdr:col>12</xdr:col>
      <xdr:colOff>2800350</xdr:colOff>
      <xdr:row>2277</xdr:row>
      <xdr:rowOff>215900</xdr:rowOff>
    </xdr:to>
    <xdr:sp macro="" textlink="">
      <xdr:nvSpPr>
        <xdr:cNvPr id="68" name="横ページ行">
          <a:extLst>
            <a:ext uri="{FF2B5EF4-FFF2-40B4-BE49-F238E27FC236}">
              <a16:creationId xmlns:a16="http://schemas.microsoft.com/office/drawing/2014/main" id="{E693E2EF-30D0-4AE6-8CEE-003C0A7E23E5}"/>
            </a:ext>
          </a:extLst>
        </xdr:cNvPr>
        <xdr:cNvSpPr txBox="1">
          <a:spLocks noChangeArrowheads="1"/>
        </xdr:cNvSpPr>
      </xdr:nvSpPr>
      <xdr:spPr bwMode="auto">
        <a:xfrm>
          <a:off x="0" y="4988337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2278</xdr:row>
      <xdr:rowOff>0</xdr:rowOff>
    </xdr:from>
    <xdr:to>
      <xdr:col>12</xdr:col>
      <xdr:colOff>2800350</xdr:colOff>
      <xdr:row>2278</xdr:row>
      <xdr:rowOff>215900</xdr:rowOff>
    </xdr:to>
    <xdr:sp macro="" textlink="">
      <xdr:nvSpPr>
        <xdr:cNvPr id="69" name="横ページ行">
          <a:extLst>
            <a:ext uri="{FF2B5EF4-FFF2-40B4-BE49-F238E27FC236}">
              <a16:creationId xmlns:a16="http://schemas.microsoft.com/office/drawing/2014/main" id="{8C225EFA-D846-4DA1-A8B0-1DD9A0FBAD8F}"/>
            </a:ext>
          </a:extLst>
        </xdr:cNvPr>
        <xdr:cNvSpPr txBox="1">
          <a:spLocks noChangeArrowheads="1"/>
        </xdr:cNvSpPr>
      </xdr:nvSpPr>
      <xdr:spPr bwMode="auto">
        <a:xfrm>
          <a:off x="0" y="4990528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2345</xdr:row>
      <xdr:rowOff>0</xdr:rowOff>
    </xdr:from>
    <xdr:to>
      <xdr:col>12</xdr:col>
      <xdr:colOff>2800350</xdr:colOff>
      <xdr:row>2345</xdr:row>
      <xdr:rowOff>215900</xdr:rowOff>
    </xdr:to>
    <xdr:sp macro="" textlink="">
      <xdr:nvSpPr>
        <xdr:cNvPr id="70" name="横ページ行">
          <a:extLst>
            <a:ext uri="{FF2B5EF4-FFF2-40B4-BE49-F238E27FC236}">
              <a16:creationId xmlns:a16="http://schemas.microsoft.com/office/drawing/2014/main" id="{97B0FA09-2025-4B21-8C18-45F916057E99}"/>
            </a:ext>
          </a:extLst>
        </xdr:cNvPr>
        <xdr:cNvSpPr txBox="1">
          <a:spLocks noChangeArrowheads="1"/>
        </xdr:cNvSpPr>
      </xdr:nvSpPr>
      <xdr:spPr bwMode="auto">
        <a:xfrm>
          <a:off x="0" y="5137308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2346</xdr:row>
      <xdr:rowOff>0</xdr:rowOff>
    </xdr:from>
    <xdr:to>
      <xdr:col>12</xdr:col>
      <xdr:colOff>2800350</xdr:colOff>
      <xdr:row>2346</xdr:row>
      <xdr:rowOff>215900</xdr:rowOff>
    </xdr:to>
    <xdr:sp macro="" textlink="">
      <xdr:nvSpPr>
        <xdr:cNvPr id="71" name="横ページ行">
          <a:extLst>
            <a:ext uri="{FF2B5EF4-FFF2-40B4-BE49-F238E27FC236}">
              <a16:creationId xmlns:a16="http://schemas.microsoft.com/office/drawing/2014/main" id="{BDAF77EC-92BB-40B4-840D-EA949F8E83CF}"/>
            </a:ext>
          </a:extLst>
        </xdr:cNvPr>
        <xdr:cNvSpPr txBox="1">
          <a:spLocks noChangeArrowheads="1"/>
        </xdr:cNvSpPr>
      </xdr:nvSpPr>
      <xdr:spPr bwMode="auto">
        <a:xfrm>
          <a:off x="0" y="5139499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2413</xdr:row>
      <xdr:rowOff>0</xdr:rowOff>
    </xdr:from>
    <xdr:to>
      <xdr:col>12</xdr:col>
      <xdr:colOff>2800350</xdr:colOff>
      <xdr:row>2413</xdr:row>
      <xdr:rowOff>215900</xdr:rowOff>
    </xdr:to>
    <xdr:sp macro="" textlink="">
      <xdr:nvSpPr>
        <xdr:cNvPr id="72" name="横ページ行">
          <a:extLst>
            <a:ext uri="{FF2B5EF4-FFF2-40B4-BE49-F238E27FC236}">
              <a16:creationId xmlns:a16="http://schemas.microsoft.com/office/drawing/2014/main" id="{4AA7C629-CC21-4E8F-BD3D-4708C2032F9A}"/>
            </a:ext>
          </a:extLst>
        </xdr:cNvPr>
        <xdr:cNvSpPr txBox="1">
          <a:spLocks noChangeArrowheads="1"/>
        </xdr:cNvSpPr>
      </xdr:nvSpPr>
      <xdr:spPr bwMode="auto">
        <a:xfrm>
          <a:off x="0" y="5286279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2414</xdr:row>
      <xdr:rowOff>0</xdr:rowOff>
    </xdr:from>
    <xdr:to>
      <xdr:col>12</xdr:col>
      <xdr:colOff>2800350</xdr:colOff>
      <xdr:row>2414</xdr:row>
      <xdr:rowOff>215900</xdr:rowOff>
    </xdr:to>
    <xdr:sp macro="" textlink="">
      <xdr:nvSpPr>
        <xdr:cNvPr id="73" name="横ページ行">
          <a:extLst>
            <a:ext uri="{FF2B5EF4-FFF2-40B4-BE49-F238E27FC236}">
              <a16:creationId xmlns:a16="http://schemas.microsoft.com/office/drawing/2014/main" id="{FBC8A4E7-D9EE-4FF2-B01B-1F620557E179}"/>
            </a:ext>
          </a:extLst>
        </xdr:cNvPr>
        <xdr:cNvSpPr txBox="1">
          <a:spLocks noChangeArrowheads="1"/>
        </xdr:cNvSpPr>
      </xdr:nvSpPr>
      <xdr:spPr bwMode="auto">
        <a:xfrm>
          <a:off x="0" y="5288470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2481</xdr:row>
      <xdr:rowOff>0</xdr:rowOff>
    </xdr:from>
    <xdr:to>
      <xdr:col>12</xdr:col>
      <xdr:colOff>2800350</xdr:colOff>
      <xdr:row>2481</xdr:row>
      <xdr:rowOff>215900</xdr:rowOff>
    </xdr:to>
    <xdr:sp macro="" textlink="">
      <xdr:nvSpPr>
        <xdr:cNvPr id="74" name="横ページ行">
          <a:extLst>
            <a:ext uri="{FF2B5EF4-FFF2-40B4-BE49-F238E27FC236}">
              <a16:creationId xmlns:a16="http://schemas.microsoft.com/office/drawing/2014/main" id="{F76A8AAA-742D-4610-9C15-CD0FDD14F7B2}"/>
            </a:ext>
          </a:extLst>
        </xdr:cNvPr>
        <xdr:cNvSpPr txBox="1">
          <a:spLocks noChangeArrowheads="1"/>
        </xdr:cNvSpPr>
      </xdr:nvSpPr>
      <xdr:spPr bwMode="auto">
        <a:xfrm>
          <a:off x="0" y="5435250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2482</xdr:row>
      <xdr:rowOff>0</xdr:rowOff>
    </xdr:from>
    <xdr:to>
      <xdr:col>12</xdr:col>
      <xdr:colOff>2800350</xdr:colOff>
      <xdr:row>2482</xdr:row>
      <xdr:rowOff>215900</xdr:rowOff>
    </xdr:to>
    <xdr:sp macro="" textlink="">
      <xdr:nvSpPr>
        <xdr:cNvPr id="75" name="横ページ行">
          <a:extLst>
            <a:ext uri="{FF2B5EF4-FFF2-40B4-BE49-F238E27FC236}">
              <a16:creationId xmlns:a16="http://schemas.microsoft.com/office/drawing/2014/main" id="{28C0B356-665B-4B32-B566-8B61A3AAC362}"/>
            </a:ext>
          </a:extLst>
        </xdr:cNvPr>
        <xdr:cNvSpPr txBox="1">
          <a:spLocks noChangeArrowheads="1"/>
        </xdr:cNvSpPr>
      </xdr:nvSpPr>
      <xdr:spPr bwMode="auto">
        <a:xfrm>
          <a:off x="0" y="5437441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2549</xdr:row>
      <xdr:rowOff>0</xdr:rowOff>
    </xdr:from>
    <xdr:to>
      <xdr:col>12</xdr:col>
      <xdr:colOff>2800350</xdr:colOff>
      <xdr:row>2549</xdr:row>
      <xdr:rowOff>215900</xdr:rowOff>
    </xdr:to>
    <xdr:sp macro="" textlink="">
      <xdr:nvSpPr>
        <xdr:cNvPr id="76" name="横ページ行">
          <a:extLst>
            <a:ext uri="{FF2B5EF4-FFF2-40B4-BE49-F238E27FC236}">
              <a16:creationId xmlns:a16="http://schemas.microsoft.com/office/drawing/2014/main" id="{A776A0CE-7671-4992-88E8-CAAAAA0620BD}"/>
            </a:ext>
          </a:extLst>
        </xdr:cNvPr>
        <xdr:cNvSpPr txBox="1">
          <a:spLocks noChangeArrowheads="1"/>
        </xdr:cNvSpPr>
      </xdr:nvSpPr>
      <xdr:spPr bwMode="auto">
        <a:xfrm>
          <a:off x="0" y="5584221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2550</xdr:row>
      <xdr:rowOff>0</xdr:rowOff>
    </xdr:from>
    <xdr:to>
      <xdr:col>12</xdr:col>
      <xdr:colOff>2800350</xdr:colOff>
      <xdr:row>2550</xdr:row>
      <xdr:rowOff>215900</xdr:rowOff>
    </xdr:to>
    <xdr:sp macro="" textlink="">
      <xdr:nvSpPr>
        <xdr:cNvPr id="77" name="横ページ行">
          <a:extLst>
            <a:ext uri="{FF2B5EF4-FFF2-40B4-BE49-F238E27FC236}">
              <a16:creationId xmlns:a16="http://schemas.microsoft.com/office/drawing/2014/main" id="{86D4F554-E7A2-4767-87B9-5DFB01573657}"/>
            </a:ext>
          </a:extLst>
        </xdr:cNvPr>
        <xdr:cNvSpPr txBox="1">
          <a:spLocks noChangeArrowheads="1"/>
        </xdr:cNvSpPr>
      </xdr:nvSpPr>
      <xdr:spPr bwMode="auto">
        <a:xfrm>
          <a:off x="0" y="5586412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2617</xdr:row>
      <xdr:rowOff>0</xdr:rowOff>
    </xdr:from>
    <xdr:to>
      <xdr:col>12</xdr:col>
      <xdr:colOff>2800350</xdr:colOff>
      <xdr:row>2617</xdr:row>
      <xdr:rowOff>215900</xdr:rowOff>
    </xdr:to>
    <xdr:sp macro="" textlink="">
      <xdr:nvSpPr>
        <xdr:cNvPr id="78" name="横ページ行">
          <a:extLst>
            <a:ext uri="{FF2B5EF4-FFF2-40B4-BE49-F238E27FC236}">
              <a16:creationId xmlns:a16="http://schemas.microsoft.com/office/drawing/2014/main" id="{4D94ED54-096F-4AB0-A06A-45F5EDD12D82}"/>
            </a:ext>
          </a:extLst>
        </xdr:cNvPr>
        <xdr:cNvSpPr txBox="1">
          <a:spLocks noChangeArrowheads="1"/>
        </xdr:cNvSpPr>
      </xdr:nvSpPr>
      <xdr:spPr bwMode="auto">
        <a:xfrm>
          <a:off x="0" y="5733192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2618</xdr:row>
      <xdr:rowOff>0</xdr:rowOff>
    </xdr:from>
    <xdr:to>
      <xdr:col>12</xdr:col>
      <xdr:colOff>2800350</xdr:colOff>
      <xdr:row>2618</xdr:row>
      <xdr:rowOff>215900</xdr:rowOff>
    </xdr:to>
    <xdr:sp macro="" textlink="">
      <xdr:nvSpPr>
        <xdr:cNvPr id="79" name="横ページ行">
          <a:extLst>
            <a:ext uri="{FF2B5EF4-FFF2-40B4-BE49-F238E27FC236}">
              <a16:creationId xmlns:a16="http://schemas.microsoft.com/office/drawing/2014/main" id="{E9F4129F-E7A9-4122-8807-227257FB0922}"/>
            </a:ext>
          </a:extLst>
        </xdr:cNvPr>
        <xdr:cNvSpPr txBox="1">
          <a:spLocks noChangeArrowheads="1"/>
        </xdr:cNvSpPr>
      </xdr:nvSpPr>
      <xdr:spPr bwMode="auto">
        <a:xfrm>
          <a:off x="0" y="5735383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2685</xdr:row>
      <xdr:rowOff>0</xdr:rowOff>
    </xdr:from>
    <xdr:to>
      <xdr:col>12</xdr:col>
      <xdr:colOff>2800350</xdr:colOff>
      <xdr:row>2685</xdr:row>
      <xdr:rowOff>215900</xdr:rowOff>
    </xdr:to>
    <xdr:sp macro="" textlink="">
      <xdr:nvSpPr>
        <xdr:cNvPr id="80" name="横ページ行">
          <a:extLst>
            <a:ext uri="{FF2B5EF4-FFF2-40B4-BE49-F238E27FC236}">
              <a16:creationId xmlns:a16="http://schemas.microsoft.com/office/drawing/2014/main" id="{EF5ABCCC-4072-4396-A9BF-ABB414269546}"/>
            </a:ext>
          </a:extLst>
        </xdr:cNvPr>
        <xdr:cNvSpPr txBox="1">
          <a:spLocks noChangeArrowheads="1"/>
        </xdr:cNvSpPr>
      </xdr:nvSpPr>
      <xdr:spPr bwMode="auto">
        <a:xfrm>
          <a:off x="0" y="5882163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2686</xdr:row>
      <xdr:rowOff>0</xdr:rowOff>
    </xdr:from>
    <xdr:to>
      <xdr:col>12</xdr:col>
      <xdr:colOff>2800350</xdr:colOff>
      <xdr:row>2686</xdr:row>
      <xdr:rowOff>215900</xdr:rowOff>
    </xdr:to>
    <xdr:sp macro="" textlink="">
      <xdr:nvSpPr>
        <xdr:cNvPr id="81" name="横ページ行">
          <a:extLst>
            <a:ext uri="{FF2B5EF4-FFF2-40B4-BE49-F238E27FC236}">
              <a16:creationId xmlns:a16="http://schemas.microsoft.com/office/drawing/2014/main" id="{5FE6210C-86F3-4B9E-9A9B-D2C152CD6A40}"/>
            </a:ext>
          </a:extLst>
        </xdr:cNvPr>
        <xdr:cNvSpPr txBox="1">
          <a:spLocks noChangeArrowheads="1"/>
        </xdr:cNvSpPr>
      </xdr:nvSpPr>
      <xdr:spPr bwMode="auto">
        <a:xfrm>
          <a:off x="0" y="5884354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2753</xdr:row>
      <xdr:rowOff>0</xdr:rowOff>
    </xdr:from>
    <xdr:to>
      <xdr:col>12</xdr:col>
      <xdr:colOff>2800350</xdr:colOff>
      <xdr:row>2753</xdr:row>
      <xdr:rowOff>215900</xdr:rowOff>
    </xdr:to>
    <xdr:sp macro="" textlink="">
      <xdr:nvSpPr>
        <xdr:cNvPr id="82" name="横ページ行">
          <a:extLst>
            <a:ext uri="{FF2B5EF4-FFF2-40B4-BE49-F238E27FC236}">
              <a16:creationId xmlns:a16="http://schemas.microsoft.com/office/drawing/2014/main" id="{398B7CE5-2EF3-4A0A-A849-9D1C567B7087}"/>
            </a:ext>
          </a:extLst>
        </xdr:cNvPr>
        <xdr:cNvSpPr txBox="1">
          <a:spLocks noChangeArrowheads="1"/>
        </xdr:cNvSpPr>
      </xdr:nvSpPr>
      <xdr:spPr bwMode="auto">
        <a:xfrm>
          <a:off x="0" y="6031134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2754</xdr:row>
      <xdr:rowOff>0</xdr:rowOff>
    </xdr:from>
    <xdr:to>
      <xdr:col>12</xdr:col>
      <xdr:colOff>2800350</xdr:colOff>
      <xdr:row>2754</xdr:row>
      <xdr:rowOff>215900</xdr:rowOff>
    </xdr:to>
    <xdr:sp macro="" textlink="">
      <xdr:nvSpPr>
        <xdr:cNvPr id="83" name="横ページ行">
          <a:extLst>
            <a:ext uri="{FF2B5EF4-FFF2-40B4-BE49-F238E27FC236}">
              <a16:creationId xmlns:a16="http://schemas.microsoft.com/office/drawing/2014/main" id="{353FA5D0-4C0A-4BB8-B5D6-8D3981D8A2ED}"/>
            </a:ext>
          </a:extLst>
        </xdr:cNvPr>
        <xdr:cNvSpPr txBox="1">
          <a:spLocks noChangeArrowheads="1"/>
        </xdr:cNvSpPr>
      </xdr:nvSpPr>
      <xdr:spPr bwMode="auto">
        <a:xfrm>
          <a:off x="0" y="6033325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2821</xdr:row>
      <xdr:rowOff>0</xdr:rowOff>
    </xdr:from>
    <xdr:to>
      <xdr:col>12</xdr:col>
      <xdr:colOff>2800350</xdr:colOff>
      <xdr:row>2821</xdr:row>
      <xdr:rowOff>215900</xdr:rowOff>
    </xdr:to>
    <xdr:sp macro="" textlink="">
      <xdr:nvSpPr>
        <xdr:cNvPr id="84" name="横ページ行">
          <a:extLst>
            <a:ext uri="{FF2B5EF4-FFF2-40B4-BE49-F238E27FC236}">
              <a16:creationId xmlns:a16="http://schemas.microsoft.com/office/drawing/2014/main" id="{5C9AA3CC-56EE-46F5-834F-BC2CECE3B332}"/>
            </a:ext>
          </a:extLst>
        </xdr:cNvPr>
        <xdr:cNvSpPr txBox="1">
          <a:spLocks noChangeArrowheads="1"/>
        </xdr:cNvSpPr>
      </xdr:nvSpPr>
      <xdr:spPr bwMode="auto">
        <a:xfrm>
          <a:off x="0" y="618010575"/>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twoCellAnchor>
    <xdr:from>
      <xdr:col>0</xdr:col>
      <xdr:colOff>0</xdr:colOff>
      <xdr:row>2822</xdr:row>
      <xdr:rowOff>0</xdr:rowOff>
    </xdr:from>
    <xdr:to>
      <xdr:col>12</xdr:col>
      <xdr:colOff>2800350</xdr:colOff>
      <xdr:row>2822</xdr:row>
      <xdr:rowOff>215900</xdr:rowOff>
    </xdr:to>
    <xdr:sp macro="" textlink="">
      <xdr:nvSpPr>
        <xdr:cNvPr id="85" name="横ページ行">
          <a:extLst>
            <a:ext uri="{FF2B5EF4-FFF2-40B4-BE49-F238E27FC236}">
              <a16:creationId xmlns:a16="http://schemas.microsoft.com/office/drawing/2014/main" id="{875D250B-48C3-4B1D-9F8F-8CD45F5C768B}"/>
            </a:ext>
          </a:extLst>
        </xdr:cNvPr>
        <xdr:cNvSpPr txBox="1">
          <a:spLocks noChangeArrowheads="1"/>
        </xdr:cNvSpPr>
      </xdr:nvSpPr>
      <xdr:spPr bwMode="auto">
        <a:xfrm>
          <a:off x="0" y="618229650"/>
          <a:ext cx="1074420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28800" bIns="0" anchor="ctr" upright="1"/>
        <a:lstStyle/>
        <a:p>
          <a:pPr algn="r" rtl="0">
            <a:defRPr sz="1000"/>
          </a:pPr>
          <a:r>
            <a:rPr lang="ja-JP" altLang="en-US" sz="1100" b="0" i="0" u="none" strike="noStrike" baseline="0">
              <a:solidFill>
                <a:srgbClr val="000000"/>
              </a:solidFill>
              <a:latin typeface="ＭＳ 明朝" panose="02020609040205080304" pitchFamily="17" charset="-128"/>
              <a:ea typeface="ＭＳ 明朝"/>
            </a:rPr>
            <a:t>一般会計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14229-7A7A-4E96-98DD-A1275F8CD9C5}">
  <sheetPr codeName="Sheet1"/>
  <dimension ref="A1:Z180"/>
  <sheetViews>
    <sheetView tabSelected="1" view="pageBreakPreview" zoomScaleNormal="85" zoomScaleSheetLayoutView="100" workbookViewId="0">
      <selection activeCell="A2" sqref="A2:J2"/>
    </sheetView>
  </sheetViews>
  <sheetFormatPr defaultColWidth="9" defaultRowHeight="19.5" customHeight="1"/>
  <cols>
    <col min="1" max="1" width="4.125" style="15" customWidth="1"/>
    <col min="2" max="2" width="0.875" style="1" customWidth="1"/>
    <col min="3" max="3" width="45.625" style="1" customWidth="1"/>
    <col min="4" max="4" width="3.625" style="1" customWidth="1"/>
    <col min="5" max="5" width="4.125" style="15" customWidth="1"/>
    <col min="6" max="6" width="0.875" style="1" customWidth="1"/>
    <col min="7" max="7" width="45.625" style="15" customWidth="1"/>
    <col min="8" max="8" width="3.625" style="15" customWidth="1"/>
    <col min="9" max="9" width="35.625" style="1" customWidth="1"/>
    <col min="10" max="10" width="2.625" style="15" customWidth="1"/>
    <col min="11" max="11" width="9" style="15"/>
    <col min="12" max="12" width="9" style="16"/>
    <col min="13" max="14" width="9" style="17"/>
    <col min="15" max="15" width="9" style="16"/>
    <col min="16" max="18" width="9" customWidth="1"/>
    <col min="19" max="19" width="9" hidden="1" customWidth="1"/>
    <col min="20" max="21" width="9" customWidth="1"/>
    <col min="25" max="25" width="0" hidden="1" customWidth="1"/>
    <col min="26" max="26" width="9" hidden="1" customWidth="1"/>
  </cols>
  <sheetData>
    <row r="1" spans="1:26" ht="19.5" customHeight="1">
      <c r="A1" s="389" t="s">
        <v>0</v>
      </c>
      <c r="B1" s="389"/>
      <c r="C1" s="390"/>
      <c r="D1" s="390"/>
      <c r="E1" s="390"/>
      <c r="F1" s="390"/>
      <c r="G1" s="390"/>
      <c r="H1" s="390"/>
      <c r="I1" s="390"/>
      <c r="J1" s="390"/>
      <c r="K1" s="1"/>
      <c r="L1" s="1"/>
      <c r="M1"/>
      <c r="N1"/>
      <c r="O1"/>
      <c r="P1" s="1"/>
    </row>
    <row r="2" spans="1:26" ht="19.5" customHeight="1">
      <c r="A2" s="391" t="s">
        <v>1</v>
      </c>
      <c r="B2" s="391"/>
      <c r="C2" s="391"/>
      <c r="D2" s="391"/>
      <c r="E2" s="391"/>
      <c r="F2" s="391"/>
      <c r="G2" s="391"/>
      <c r="H2" s="391"/>
      <c r="I2" s="391"/>
      <c r="J2" s="391"/>
      <c r="K2"/>
      <c r="L2"/>
      <c r="M2"/>
      <c r="N2"/>
      <c r="O2"/>
    </row>
    <row r="3" spans="1:26" ht="19.5" customHeight="1">
      <c r="A3" t="s">
        <v>2</v>
      </c>
      <c r="B3"/>
      <c r="C3"/>
      <c r="D3"/>
      <c r="E3"/>
      <c r="F3"/>
      <c r="G3"/>
      <c r="H3"/>
      <c r="I3"/>
      <c r="J3" s="2" t="s">
        <v>3</v>
      </c>
      <c r="K3"/>
      <c r="L3"/>
      <c r="M3"/>
      <c r="N3"/>
      <c r="O3"/>
      <c r="P3" s="1"/>
    </row>
    <row r="4" spans="1:26" ht="19.5" customHeight="1">
      <c r="A4" s="3"/>
      <c r="B4" s="4"/>
      <c r="C4" s="5" t="s">
        <v>4</v>
      </c>
      <c r="D4" s="4"/>
      <c r="E4" s="6"/>
      <c r="F4" s="4"/>
      <c r="G4" s="5" t="s">
        <v>5</v>
      </c>
      <c r="H4" s="4"/>
      <c r="I4" s="7" t="s">
        <v>6</v>
      </c>
      <c r="J4" s="8"/>
      <c r="K4" s="1"/>
      <c r="L4" s="1"/>
      <c r="M4"/>
      <c r="N4"/>
      <c r="O4"/>
    </row>
    <row r="5" spans="1:26" ht="19.5" customHeight="1">
      <c r="A5" s="9">
        <v>1</v>
      </c>
      <c r="B5" s="10"/>
      <c r="C5" s="11" t="s">
        <v>7</v>
      </c>
      <c r="D5" s="10"/>
      <c r="E5" s="12"/>
      <c r="F5" s="10"/>
      <c r="G5" s="13"/>
      <c r="H5" s="13"/>
      <c r="I5" s="12" t="str">
        <f t="shared" ref="I5:I28" si="0">DBCS(TEXT($Z5,"#,##0;△#,##0"))</f>
        <v>２，１８８，３００</v>
      </c>
      <c r="J5" s="14"/>
      <c r="Z5" s="18">
        <v>2188300</v>
      </c>
    </row>
    <row r="6" spans="1:26" ht="19.5" customHeight="1">
      <c r="A6" s="19"/>
      <c r="E6" s="20">
        <v>1</v>
      </c>
      <c r="F6" s="10"/>
      <c r="G6" s="11" t="s">
        <v>8</v>
      </c>
      <c r="H6" s="13"/>
      <c r="I6" s="12" t="str">
        <f t="shared" si="0"/>
        <v>１，０６３，５１０</v>
      </c>
      <c r="J6" s="14"/>
      <c r="Z6" s="18">
        <v>1063510</v>
      </c>
    </row>
    <row r="7" spans="1:26" ht="19.5" customHeight="1">
      <c r="A7" s="19"/>
      <c r="E7" s="20">
        <v>2</v>
      </c>
      <c r="F7" s="10"/>
      <c r="G7" s="11" t="s">
        <v>9</v>
      </c>
      <c r="H7" s="13"/>
      <c r="I7" s="12" t="str">
        <f t="shared" si="0"/>
        <v>９３８，７０６</v>
      </c>
      <c r="J7" s="14"/>
      <c r="Z7" s="18">
        <v>938706</v>
      </c>
    </row>
    <row r="8" spans="1:26" ht="19.5" customHeight="1">
      <c r="A8" s="19"/>
      <c r="E8" s="20">
        <v>3</v>
      </c>
      <c r="F8" s="10"/>
      <c r="G8" s="11" t="s">
        <v>10</v>
      </c>
      <c r="H8" s="13"/>
      <c r="I8" s="12" t="str">
        <f t="shared" si="0"/>
        <v>８０，３９０</v>
      </c>
      <c r="J8" s="14"/>
      <c r="Z8" s="18">
        <v>80390</v>
      </c>
    </row>
    <row r="9" spans="1:26" ht="19.5" customHeight="1">
      <c r="A9" s="19"/>
      <c r="E9" s="20">
        <v>4</v>
      </c>
      <c r="F9" s="10"/>
      <c r="G9" s="11" t="s">
        <v>11</v>
      </c>
      <c r="H9" s="13"/>
      <c r="I9" s="12" t="str">
        <f t="shared" si="0"/>
        <v>９０，７００</v>
      </c>
      <c r="J9" s="14"/>
      <c r="Z9" s="18">
        <v>90700</v>
      </c>
    </row>
    <row r="10" spans="1:26" ht="19.5" customHeight="1">
      <c r="A10" s="19"/>
      <c r="E10" s="20">
        <v>5</v>
      </c>
      <c r="F10" s="10"/>
      <c r="G10" s="11" t="s">
        <v>12</v>
      </c>
      <c r="H10" s="13"/>
      <c r="I10" s="12" t="str">
        <f t="shared" si="0"/>
        <v>１４，９９４</v>
      </c>
      <c r="J10" s="14"/>
      <c r="Z10" s="18">
        <v>14994</v>
      </c>
    </row>
    <row r="11" spans="1:26" ht="19.5" customHeight="1">
      <c r="A11" s="9">
        <v>2</v>
      </c>
      <c r="B11" s="10"/>
      <c r="C11" s="11" t="s">
        <v>13</v>
      </c>
      <c r="D11" s="10"/>
      <c r="E11" s="12"/>
      <c r="F11" s="10"/>
      <c r="G11" s="13"/>
      <c r="H11" s="13"/>
      <c r="I11" s="12" t="str">
        <f t="shared" si="0"/>
        <v>１４５，３００</v>
      </c>
      <c r="J11" s="14"/>
      <c r="Z11" s="18">
        <v>145300</v>
      </c>
    </row>
    <row r="12" spans="1:26" ht="19.5" customHeight="1">
      <c r="A12" s="19"/>
      <c r="E12" s="20">
        <v>1</v>
      </c>
      <c r="F12" s="10"/>
      <c r="G12" s="11" t="s">
        <v>14</v>
      </c>
      <c r="H12" s="13"/>
      <c r="I12" s="12" t="str">
        <f t="shared" si="0"/>
        <v>２６，５００</v>
      </c>
      <c r="J12" s="14"/>
      <c r="Z12" s="18">
        <v>26500</v>
      </c>
    </row>
    <row r="13" spans="1:26" ht="19.5" customHeight="1">
      <c r="A13" s="19"/>
      <c r="E13" s="20">
        <v>2</v>
      </c>
      <c r="F13" s="10"/>
      <c r="G13" s="11" t="s">
        <v>15</v>
      </c>
      <c r="H13" s="13"/>
      <c r="I13" s="12" t="str">
        <f t="shared" si="0"/>
        <v>８６，４００</v>
      </c>
      <c r="J13" s="14"/>
      <c r="Z13" s="18">
        <v>86400</v>
      </c>
    </row>
    <row r="14" spans="1:26" ht="19.5" customHeight="1">
      <c r="A14" s="19"/>
      <c r="E14" s="20">
        <v>3</v>
      </c>
      <c r="F14" s="10"/>
      <c r="G14" s="11" t="s">
        <v>16</v>
      </c>
      <c r="H14" s="13"/>
      <c r="I14" s="12" t="str">
        <f t="shared" si="0"/>
        <v>３２，４００</v>
      </c>
      <c r="J14" s="14"/>
      <c r="Z14" s="18">
        <v>32400</v>
      </c>
    </row>
    <row r="15" spans="1:26" ht="19.5" customHeight="1">
      <c r="A15" s="9">
        <v>3</v>
      </c>
      <c r="B15" s="10"/>
      <c r="C15" s="11" t="s">
        <v>17</v>
      </c>
      <c r="D15" s="10"/>
      <c r="E15" s="12"/>
      <c r="F15" s="10"/>
      <c r="G15" s="13"/>
      <c r="H15" s="13"/>
      <c r="I15" s="12" t="str">
        <f t="shared" si="0"/>
        <v>１，１００</v>
      </c>
      <c r="J15" s="14"/>
      <c r="Z15" s="18">
        <v>1100</v>
      </c>
    </row>
    <row r="16" spans="1:26" ht="19.5" customHeight="1">
      <c r="A16" s="19"/>
      <c r="E16" s="20">
        <v>1</v>
      </c>
      <c r="F16" s="10"/>
      <c r="G16" s="11" t="s">
        <v>17</v>
      </c>
      <c r="H16" s="13"/>
      <c r="I16" s="12" t="str">
        <f t="shared" si="0"/>
        <v>１，１００</v>
      </c>
      <c r="J16" s="14"/>
      <c r="Z16" s="18">
        <v>1100</v>
      </c>
    </row>
    <row r="17" spans="1:26" ht="19.5" customHeight="1">
      <c r="A17" s="9">
        <v>4</v>
      </c>
      <c r="B17" s="10"/>
      <c r="C17" s="11" t="s">
        <v>18</v>
      </c>
      <c r="D17" s="10"/>
      <c r="E17" s="12"/>
      <c r="F17" s="10"/>
      <c r="G17" s="13"/>
      <c r="H17" s="13"/>
      <c r="I17" s="12" t="str">
        <f t="shared" si="0"/>
        <v>２４，２００</v>
      </c>
      <c r="J17" s="14"/>
      <c r="Z17" s="18">
        <v>24200</v>
      </c>
    </row>
    <row r="18" spans="1:26" ht="19.5" customHeight="1">
      <c r="A18" s="19"/>
      <c r="E18" s="20">
        <v>1</v>
      </c>
      <c r="F18" s="10"/>
      <c r="G18" s="11" t="s">
        <v>18</v>
      </c>
      <c r="H18" s="13"/>
      <c r="I18" s="12" t="str">
        <f t="shared" si="0"/>
        <v>２４，２００</v>
      </c>
      <c r="J18" s="14"/>
      <c r="Z18" s="18">
        <v>24200</v>
      </c>
    </row>
    <row r="19" spans="1:26" ht="19.5" customHeight="1">
      <c r="A19" s="9">
        <v>5</v>
      </c>
      <c r="B19" s="10"/>
      <c r="C19" s="11" t="s">
        <v>19</v>
      </c>
      <c r="D19" s="10"/>
      <c r="E19" s="12"/>
      <c r="F19" s="10"/>
      <c r="G19" s="13"/>
      <c r="H19" s="13"/>
      <c r="I19" s="12" t="str">
        <f t="shared" si="0"/>
        <v>３１，０００</v>
      </c>
      <c r="J19" s="14"/>
      <c r="Z19" s="18">
        <v>31000</v>
      </c>
    </row>
    <row r="20" spans="1:26" ht="19.5" customHeight="1">
      <c r="A20" s="19"/>
      <c r="E20" s="20">
        <v>1</v>
      </c>
      <c r="F20" s="10"/>
      <c r="G20" s="11" t="s">
        <v>19</v>
      </c>
      <c r="H20" s="13"/>
      <c r="I20" s="12" t="str">
        <f t="shared" si="0"/>
        <v>３１，０００</v>
      </c>
      <c r="J20" s="14"/>
      <c r="Z20" s="18">
        <v>31000</v>
      </c>
    </row>
    <row r="21" spans="1:26" ht="19.5" customHeight="1">
      <c r="A21" s="9">
        <v>6</v>
      </c>
      <c r="B21" s="10"/>
      <c r="C21" s="11" t="s">
        <v>20</v>
      </c>
      <c r="D21" s="10"/>
      <c r="E21" s="12"/>
      <c r="F21" s="10"/>
      <c r="G21" s="13"/>
      <c r="H21" s="13"/>
      <c r="I21" s="12" t="str">
        <f t="shared" si="0"/>
        <v>５５，８００</v>
      </c>
      <c r="J21" s="14"/>
      <c r="Z21" s="18">
        <v>55800</v>
      </c>
    </row>
    <row r="22" spans="1:26" ht="19.5" customHeight="1">
      <c r="A22" s="19"/>
      <c r="E22" s="20">
        <v>1</v>
      </c>
      <c r="F22" s="10"/>
      <c r="G22" s="11" t="s">
        <v>20</v>
      </c>
      <c r="H22" s="13"/>
      <c r="I22" s="12" t="str">
        <f t="shared" si="0"/>
        <v>５５，８００</v>
      </c>
      <c r="J22" s="14"/>
      <c r="Z22" s="18">
        <v>55800</v>
      </c>
    </row>
    <row r="23" spans="1:26" ht="19.5" customHeight="1">
      <c r="A23" s="9">
        <v>7</v>
      </c>
      <c r="B23" s="10"/>
      <c r="C23" s="11" t="s">
        <v>21</v>
      </c>
      <c r="D23" s="10"/>
      <c r="E23" s="12"/>
      <c r="F23" s="10"/>
      <c r="G23" s="13"/>
      <c r="H23" s="13"/>
      <c r="I23" s="12" t="str">
        <f t="shared" si="0"/>
        <v>５００，０００</v>
      </c>
      <c r="J23" s="14"/>
      <c r="Z23" s="18">
        <v>500000</v>
      </c>
    </row>
    <row r="24" spans="1:26" ht="19.5" customHeight="1">
      <c r="A24" s="19"/>
      <c r="E24" s="20">
        <v>1</v>
      </c>
      <c r="F24" s="10"/>
      <c r="G24" s="11" t="s">
        <v>21</v>
      </c>
      <c r="H24" s="13"/>
      <c r="I24" s="12" t="str">
        <f t="shared" si="0"/>
        <v>５００，０００</v>
      </c>
      <c r="J24" s="14"/>
      <c r="Z24" s="18">
        <v>500000</v>
      </c>
    </row>
    <row r="25" spans="1:26" ht="19.5" customHeight="1">
      <c r="A25" s="9">
        <v>8</v>
      </c>
      <c r="B25" s="10"/>
      <c r="C25" s="11" t="s">
        <v>22</v>
      </c>
      <c r="D25" s="10"/>
      <c r="E25" s="12"/>
      <c r="F25" s="10"/>
      <c r="G25" s="13"/>
      <c r="H25" s="13"/>
      <c r="I25" s="12" t="str">
        <f t="shared" si="0"/>
        <v>１７，６００</v>
      </c>
      <c r="J25" s="14"/>
      <c r="Z25" s="18">
        <v>17600</v>
      </c>
    </row>
    <row r="26" spans="1:26" ht="19.5" customHeight="1">
      <c r="A26" s="19"/>
      <c r="E26" s="20">
        <v>1</v>
      </c>
      <c r="F26" s="10"/>
      <c r="G26" s="11" t="s">
        <v>22</v>
      </c>
      <c r="H26" s="13"/>
      <c r="I26" s="12" t="str">
        <f t="shared" si="0"/>
        <v>１７，６００</v>
      </c>
      <c r="J26" s="14"/>
      <c r="Z26" s="18">
        <v>17600</v>
      </c>
    </row>
    <row r="27" spans="1:26" ht="19.5" customHeight="1">
      <c r="A27" s="9">
        <v>9</v>
      </c>
      <c r="B27" s="10"/>
      <c r="C27" s="11" t="s">
        <v>23</v>
      </c>
      <c r="D27" s="10"/>
      <c r="E27" s="12"/>
      <c r="F27" s="10"/>
      <c r="G27" s="13"/>
      <c r="H27" s="13"/>
      <c r="I27" s="12" t="str">
        <f t="shared" si="0"/>
        <v>１４，２００</v>
      </c>
      <c r="J27" s="14"/>
      <c r="Z27" s="18">
        <v>14200</v>
      </c>
    </row>
    <row r="28" spans="1:26" ht="19.5" customHeight="1">
      <c r="A28" s="21"/>
      <c r="B28" s="22"/>
      <c r="C28" s="22"/>
      <c r="D28" s="22"/>
      <c r="E28" s="23">
        <v>1</v>
      </c>
      <c r="F28" s="24"/>
      <c r="G28" s="25" t="s">
        <v>23</v>
      </c>
      <c r="H28" s="26"/>
      <c r="I28" s="27" t="str">
        <f t="shared" si="0"/>
        <v>１３，８００</v>
      </c>
      <c r="J28" s="28"/>
      <c r="Z28" s="18">
        <v>13800</v>
      </c>
    </row>
    <row r="32" spans="1:26" ht="19.5" customHeight="1">
      <c r="A32" s="29"/>
      <c r="B32" s="22"/>
      <c r="C32" s="22"/>
      <c r="D32" s="22"/>
      <c r="E32" s="29"/>
      <c r="F32" s="22"/>
      <c r="G32" s="29"/>
      <c r="H32" s="29"/>
      <c r="I32" s="22"/>
      <c r="J32" s="29"/>
    </row>
    <row r="33" spans="1:26" ht="27">
      <c r="A33" s="19"/>
      <c r="E33" s="35">
        <v>2</v>
      </c>
      <c r="F33" s="10"/>
      <c r="G33" s="36" t="s">
        <v>24</v>
      </c>
      <c r="H33" s="13"/>
      <c r="I33" s="37" t="str">
        <f t="shared" ref="I33:I58" si="1">DBCS(TEXT($Z33,"#,##0;△#,##0"))</f>
        <v>４００</v>
      </c>
      <c r="J33" s="14"/>
      <c r="Z33" s="18">
        <v>400</v>
      </c>
    </row>
    <row r="34" spans="1:26" ht="19.5" customHeight="1">
      <c r="A34" s="9">
        <v>10</v>
      </c>
      <c r="B34" s="10"/>
      <c r="C34" s="11" t="s">
        <v>25</v>
      </c>
      <c r="D34" s="10"/>
      <c r="E34" s="12"/>
      <c r="F34" s="10"/>
      <c r="G34" s="13"/>
      <c r="H34" s="13"/>
      <c r="I34" s="12" t="str">
        <f t="shared" si="1"/>
        <v>５，４００，０００</v>
      </c>
      <c r="J34" s="14"/>
      <c r="Z34" s="18">
        <v>5400000</v>
      </c>
    </row>
    <row r="35" spans="1:26" ht="19.5" customHeight="1">
      <c r="A35" s="19"/>
      <c r="E35" s="20">
        <v>1</v>
      </c>
      <c r="F35" s="10"/>
      <c r="G35" s="11" t="s">
        <v>25</v>
      </c>
      <c r="H35" s="13"/>
      <c r="I35" s="12" t="str">
        <f t="shared" si="1"/>
        <v>５，４００，０００</v>
      </c>
      <c r="J35" s="14"/>
      <c r="Z35" s="18">
        <v>5400000</v>
      </c>
    </row>
    <row r="36" spans="1:26" ht="19.5" customHeight="1">
      <c r="A36" s="9">
        <v>11</v>
      </c>
      <c r="B36" s="10"/>
      <c r="C36" s="11" t="s">
        <v>26</v>
      </c>
      <c r="D36" s="10"/>
      <c r="E36" s="12"/>
      <c r="F36" s="10"/>
      <c r="G36" s="13"/>
      <c r="H36" s="13"/>
      <c r="I36" s="12" t="str">
        <f t="shared" si="1"/>
        <v>１，２００</v>
      </c>
      <c r="J36" s="14"/>
      <c r="Z36" s="18">
        <v>1200</v>
      </c>
    </row>
    <row r="37" spans="1:26" ht="19.5" customHeight="1">
      <c r="A37" s="19"/>
      <c r="E37" s="20">
        <v>1</v>
      </c>
      <c r="F37" s="10"/>
      <c r="G37" s="11" t="s">
        <v>26</v>
      </c>
      <c r="H37" s="13"/>
      <c r="I37" s="12" t="str">
        <f t="shared" si="1"/>
        <v>１，２００</v>
      </c>
      <c r="J37" s="14"/>
      <c r="Z37" s="18">
        <v>1200</v>
      </c>
    </row>
    <row r="38" spans="1:26" ht="19.5" customHeight="1">
      <c r="A38" s="9">
        <v>12</v>
      </c>
      <c r="B38" s="10"/>
      <c r="C38" s="11" t="s">
        <v>27</v>
      </c>
      <c r="D38" s="10"/>
      <c r="E38" s="12"/>
      <c r="F38" s="10"/>
      <c r="G38" s="13"/>
      <c r="H38" s="13"/>
      <c r="I38" s="12" t="str">
        <f t="shared" si="1"/>
        <v>６２，８３９</v>
      </c>
      <c r="J38" s="14"/>
      <c r="Z38" s="18">
        <v>62839</v>
      </c>
    </row>
    <row r="39" spans="1:26" ht="19.5" customHeight="1">
      <c r="A39" s="19"/>
      <c r="E39" s="20">
        <v>1</v>
      </c>
      <c r="F39" s="10"/>
      <c r="G39" s="11" t="s">
        <v>28</v>
      </c>
      <c r="H39" s="13"/>
      <c r="I39" s="12" t="str">
        <f t="shared" si="1"/>
        <v>６２，８３９</v>
      </c>
      <c r="J39" s="14"/>
      <c r="Z39" s="18">
        <v>62839</v>
      </c>
    </row>
    <row r="40" spans="1:26" ht="19.5" customHeight="1">
      <c r="A40" s="9">
        <v>13</v>
      </c>
      <c r="B40" s="10"/>
      <c r="C40" s="11" t="s">
        <v>29</v>
      </c>
      <c r="D40" s="10"/>
      <c r="E40" s="12"/>
      <c r="F40" s="10"/>
      <c r="G40" s="13"/>
      <c r="H40" s="13"/>
      <c r="I40" s="12" t="str">
        <f t="shared" si="1"/>
        <v>７５，９１２</v>
      </c>
      <c r="J40" s="14"/>
      <c r="Z40" s="18">
        <v>75912</v>
      </c>
    </row>
    <row r="41" spans="1:26" ht="19.5" customHeight="1">
      <c r="A41" s="19"/>
      <c r="E41" s="20">
        <v>1</v>
      </c>
      <c r="F41" s="10"/>
      <c r="G41" s="11" t="s">
        <v>30</v>
      </c>
      <c r="H41" s="13"/>
      <c r="I41" s="12" t="str">
        <f t="shared" si="1"/>
        <v>６３，６１７</v>
      </c>
      <c r="J41" s="14"/>
      <c r="Z41" s="18">
        <v>63617</v>
      </c>
    </row>
    <row r="42" spans="1:26" ht="19.5" customHeight="1">
      <c r="A42" s="19"/>
      <c r="E42" s="20">
        <v>2</v>
      </c>
      <c r="F42" s="10"/>
      <c r="G42" s="11" t="s">
        <v>31</v>
      </c>
      <c r="H42" s="13"/>
      <c r="I42" s="12" t="str">
        <f t="shared" si="1"/>
        <v>１２，２９５</v>
      </c>
      <c r="J42" s="14"/>
      <c r="Z42" s="18">
        <v>12295</v>
      </c>
    </row>
    <row r="43" spans="1:26" ht="19.5" customHeight="1">
      <c r="A43" s="9">
        <v>14</v>
      </c>
      <c r="B43" s="10"/>
      <c r="C43" s="11" t="s">
        <v>32</v>
      </c>
      <c r="D43" s="10"/>
      <c r="E43" s="12"/>
      <c r="F43" s="10"/>
      <c r="G43" s="13"/>
      <c r="H43" s="13"/>
      <c r="I43" s="12" t="str">
        <f t="shared" si="1"/>
        <v>１，４３０，４４２</v>
      </c>
      <c r="J43" s="14"/>
      <c r="Z43" s="18">
        <v>1430442</v>
      </c>
    </row>
    <row r="44" spans="1:26" ht="19.5" customHeight="1">
      <c r="A44" s="19"/>
      <c r="E44" s="20">
        <v>1</v>
      </c>
      <c r="F44" s="10"/>
      <c r="G44" s="11" t="s">
        <v>33</v>
      </c>
      <c r="H44" s="13"/>
      <c r="I44" s="12" t="str">
        <f t="shared" si="1"/>
        <v>９４１，４１８</v>
      </c>
      <c r="J44" s="14"/>
      <c r="Z44" s="18">
        <v>941418</v>
      </c>
    </row>
    <row r="45" spans="1:26" ht="19.5" customHeight="1">
      <c r="A45" s="19"/>
      <c r="E45" s="20">
        <v>2</v>
      </c>
      <c r="F45" s="10"/>
      <c r="G45" s="11" t="s">
        <v>34</v>
      </c>
      <c r="H45" s="13"/>
      <c r="I45" s="12" t="str">
        <f t="shared" si="1"/>
        <v>４８３，７４８</v>
      </c>
      <c r="J45" s="14"/>
      <c r="Z45" s="18">
        <v>483748</v>
      </c>
    </row>
    <row r="46" spans="1:26" ht="19.5" customHeight="1">
      <c r="A46" s="19"/>
      <c r="E46" s="20">
        <v>3</v>
      </c>
      <c r="F46" s="10"/>
      <c r="G46" s="11" t="s">
        <v>35</v>
      </c>
      <c r="H46" s="13"/>
      <c r="I46" s="12" t="str">
        <f t="shared" si="1"/>
        <v>５，２７６</v>
      </c>
      <c r="J46" s="14"/>
      <c r="Z46" s="18">
        <v>5276</v>
      </c>
    </row>
    <row r="47" spans="1:26" ht="19.5" customHeight="1">
      <c r="A47" s="9">
        <v>15</v>
      </c>
      <c r="B47" s="10"/>
      <c r="C47" s="11" t="s">
        <v>36</v>
      </c>
      <c r="D47" s="10"/>
      <c r="E47" s="12"/>
      <c r="F47" s="10"/>
      <c r="G47" s="13"/>
      <c r="H47" s="13"/>
      <c r="I47" s="12" t="str">
        <f t="shared" si="1"/>
        <v>１，１２５，４００</v>
      </c>
      <c r="J47" s="14"/>
      <c r="Z47" s="18">
        <v>1125400</v>
      </c>
    </row>
    <row r="48" spans="1:26" ht="19.5" customHeight="1">
      <c r="A48" s="19"/>
      <c r="E48" s="20">
        <v>1</v>
      </c>
      <c r="F48" s="10"/>
      <c r="G48" s="11" t="s">
        <v>37</v>
      </c>
      <c r="H48" s="13"/>
      <c r="I48" s="12" t="str">
        <f t="shared" si="1"/>
        <v>４６９，５６０</v>
      </c>
      <c r="J48" s="14"/>
      <c r="Z48" s="18">
        <v>469560</v>
      </c>
    </row>
    <row r="49" spans="1:26" ht="19.5" customHeight="1">
      <c r="A49" s="19"/>
      <c r="E49" s="20">
        <v>2</v>
      </c>
      <c r="F49" s="10"/>
      <c r="G49" s="11" t="s">
        <v>38</v>
      </c>
      <c r="H49" s="13"/>
      <c r="I49" s="12" t="str">
        <f t="shared" si="1"/>
        <v>５７９，４６６</v>
      </c>
      <c r="J49" s="14"/>
      <c r="Z49" s="18">
        <v>579466</v>
      </c>
    </row>
    <row r="50" spans="1:26" ht="19.5" customHeight="1">
      <c r="A50" s="19"/>
      <c r="E50" s="20">
        <v>3</v>
      </c>
      <c r="F50" s="10"/>
      <c r="G50" s="11" t="s">
        <v>35</v>
      </c>
      <c r="H50" s="13"/>
      <c r="I50" s="12" t="str">
        <f t="shared" si="1"/>
        <v>７６，３７４</v>
      </c>
      <c r="J50" s="14"/>
      <c r="Z50" s="18">
        <v>76374</v>
      </c>
    </row>
    <row r="51" spans="1:26" ht="19.5" customHeight="1">
      <c r="A51" s="9">
        <v>16</v>
      </c>
      <c r="B51" s="10"/>
      <c r="C51" s="11" t="s">
        <v>39</v>
      </c>
      <c r="D51" s="10"/>
      <c r="E51" s="12"/>
      <c r="F51" s="10"/>
      <c r="G51" s="13"/>
      <c r="H51" s="13"/>
      <c r="I51" s="12" t="str">
        <f t="shared" si="1"/>
        <v>８５，３４１</v>
      </c>
      <c r="J51" s="14"/>
      <c r="Z51" s="18">
        <v>85341</v>
      </c>
    </row>
    <row r="52" spans="1:26" ht="19.5" customHeight="1">
      <c r="A52" s="19"/>
      <c r="E52" s="20">
        <v>1</v>
      </c>
      <c r="F52" s="10"/>
      <c r="G52" s="11" t="s">
        <v>40</v>
      </c>
      <c r="H52" s="13"/>
      <c r="I52" s="12" t="str">
        <f t="shared" si="1"/>
        <v>７９，７５９</v>
      </c>
      <c r="J52" s="14"/>
      <c r="Z52" s="18">
        <v>79759</v>
      </c>
    </row>
    <row r="53" spans="1:26" ht="19.5" customHeight="1">
      <c r="A53" s="19"/>
      <c r="E53" s="20">
        <v>2</v>
      </c>
      <c r="F53" s="10"/>
      <c r="G53" s="11" t="s">
        <v>41</v>
      </c>
      <c r="H53" s="13"/>
      <c r="I53" s="12" t="str">
        <f t="shared" si="1"/>
        <v>５，５８２</v>
      </c>
      <c r="J53" s="14"/>
      <c r="Z53" s="18">
        <v>5582</v>
      </c>
    </row>
    <row r="54" spans="1:26" ht="19.5" customHeight="1">
      <c r="A54" s="9">
        <v>17</v>
      </c>
      <c r="B54" s="10"/>
      <c r="C54" s="11" t="s">
        <v>42</v>
      </c>
      <c r="D54" s="10"/>
      <c r="E54" s="12"/>
      <c r="F54" s="10"/>
      <c r="G54" s="13"/>
      <c r="H54" s="13"/>
      <c r="I54" s="12" t="str">
        <f t="shared" si="1"/>
        <v>８０２，００１</v>
      </c>
      <c r="J54" s="14"/>
      <c r="Z54" s="18">
        <v>802001</v>
      </c>
    </row>
    <row r="55" spans="1:26" ht="19.5" customHeight="1">
      <c r="A55" s="19"/>
      <c r="E55" s="20">
        <v>1</v>
      </c>
      <c r="F55" s="10"/>
      <c r="G55" s="11" t="s">
        <v>42</v>
      </c>
      <c r="H55" s="13"/>
      <c r="I55" s="12" t="str">
        <f t="shared" si="1"/>
        <v>８０２，００１</v>
      </c>
      <c r="J55" s="14"/>
      <c r="Z55" s="18">
        <v>802001</v>
      </c>
    </row>
    <row r="56" spans="1:26" ht="19.5" customHeight="1">
      <c r="A56" s="9">
        <v>18</v>
      </c>
      <c r="B56" s="10"/>
      <c r="C56" s="11" t="s">
        <v>43</v>
      </c>
      <c r="D56" s="10"/>
      <c r="E56" s="12"/>
      <c r="F56" s="10"/>
      <c r="G56" s="13"/>
      <c r="H56" s="13"/>
      <c r="I56" s="12" t="str">
        <f t="shared" si="1"/>
        <v>１，２５５，４７４</v>
      </c>
      <c r="J56" s="14"/>
      <c r="Z56" s="18">
        <v>1255474</v>
      </c>
    </row>
    <row r="57" spans="1:26" ht="19.5" customHeight="1">
      <c r="A57" s="19"/>
      <c r="E57" s="20">
        <v>1</v>
      </c>
      <c r="F57" s="10"/>
      <c r="G57" s="11" t="s">
        <v>44</v>
      </c>
      <c r="H57" s="13"/>
      <c r="I57" s="12" t="str">
        <f t="shared" si="1"/>
        <v>８，５２２</v>
      </c>
      <c r="J57" s="14"/>
      <c r="Z57" s="18">
        <v>8522</v>
      </c>
    </row>
    <row r="58" spans="1:26" ht="19.5" customHeight="1">
      <c r="A58" s="21"/>
      <c r="B58" s="22"/>
      <c r="C58" s="22"/>
      <c r="D58" s="22"/>
      <c r="E58" s="23">
        <v>2</v>
      </c>
      <c r="F58" s="24"/>
      <c r="G58" s="25" t="s">
        <v>45</v>
      </c>
      <c r="H58" s="26"/>
      <c r="I58" s="27" t="str">
        <f t="shared" si="1"/>
        <v>１，２４６，９５２</v>
      </c>
      <c r="J58" s="28"/>
      <c r="Z58" s="18">
        <v>1246952</v>
      </c>
    </row>
    <row r="60" spans="1:26" ht="19.5" customHeight="1">
      <c r="A60" s="389" t="s">
        <v>46</v>
      </c>
      <c r="B60" s="389"/>
      <c r="C60" s="390"/>
      <c r="D60" s="390"/>
      <c r="E60" s="390"/>
      <c r="F60" s="390"/>
      <c r="G60" s="390"/>
      <c r="H60" s="390"/>
      <c r="I60" s="390"/>
      <c r="J60" s="390"/>
      <c r="K60" s="1"/>
      <c r="L60" s="1"/>
      <c r="M60"/>
      <c r="N60"/>
      <c r="O60"/>
      <c r="P60" s="1"/>
    </row>
    <row r="61" spans="1:26" ht="19.5" customHeight="1">
      <c r="A61" s="389" t="s">
        <v>47</v>
      </c>
      <c r="B61" s="389"/>
      <c r="C61" s="390"/>
      <c r="D61" s="390"/>
      <c r="E61" s="390"/>
      <c r="F61" s="390"/>
      <c r="G61" s="390"/>
      <c r="H61" s="390"/>
      <c r="I61" s="390"/>
      <c r="J61" s="390"/>
      <c r="K61" s="1"/>
      <c r="L61" s="1"/>
      <c r="M61"/>
      <c r="N61"/>
      <c r="O61"/>
      <c r="P61" s="1"/>
    </row>
    <row r="62" spans="1:26" ht="19.5" customHeight="1">
      <c r="A62" t="s">
        <v>2</v>
      </c>
      <c r="J62" s="2" t="s">
        <v>3</v>
      </c>
    </row>
    <row r="63" spans="1:26" ht="19.5" customHeight="1">
      <c r="A63" s="3"/>
      <c r="B63" s="4"/>
      <c r="C63" s="5" t="s">
        <v>4</v>
      </c>
      <c r="D63" s="4"/>
      <c r="E63" s="6"/>
      <c r="F63" s="4"/>
      <c r="G63" s="5" t="s">
        <v>5</v>
      </c>
      <c r="H63" s="4"/>
      <c r="I63" s="7" t="s">
        <v>6</v>
      </c>
      <c r="J63" s="8"/>
      <c r="K63" s="1"/>
      <c r="L63" s="1"/>
      <c r="M63"/>
      <c r="N63"/>
      <c r="O63"/>
    </row>
    <row r="64" spans="1:26" ht="19.5" customHeight="1">
      <c r="A64" s="9">
        <v>19</v>
      </c>
      <c r="B64" s="10"/>
      <c r="C64" s="11" t="s">
        <v>48</v>
      </c>
      <c r="D64" s="10"/>
      <c r="E64" s="12"/>
      <c r="F64" s="10"/>
      <c r="G64" s="13"/>
      <c r="H64" s="13"/>
      <c r="I64" s="12" t="str">
        <f t="shared" ref="I64:I74" si="2">DBCS(TEXT($Z64,"#,##0;△#,##0"))</f>
        <v>８０，０００</v>
      </c>
      <c r="J64" s="14"/>
      <c r="Z64" s="18">
        <v>80000</v>
      </c>
    </row>
    <row r="65" spans="1:26" ht="19.5" customHeight="1">
      <c r="A65" s="19"/>
      <c r="E65" s="20">
        <v>1</v>
      </c>
      <c r="F65" s="10"/>
      <c r="G65" s="11" t="s">
        <v>48</v>
      </c>
      <c r="H65" s="13"/>
      <c r="I65" s="12" t="str">
        <f t="shared" si="2"/>
        <v>８０，０００</v>
      </c>
      <c r="J65" s="14"/>
      <c r="Z65" s="18">
        <v>80000</v>
      </c>
    </row>
    <row r="66" spans="1:26" ht="19.5" customHeight="1">
      <c r="A66" s="9">
        <v>20</v>
      </c>
      <c r="B66" s="10"/>
      <c r="C66" s="11" t="s">
        <v>49</v>
      </c>
      <c r="D66" s="10"/>
      <c r="E66" s="12"/>
      <c r="F66" s="10"/>
      <c r="G66" s="13"/>
      <c r="H66" s="13"/>
      <c r="I66" s="12" t="str">
        <f t="shared" si="2"/>
        <v>１５２，４９１</v>
      </c>
      <c r="J66" s="14"/>
      <c r="Z66" s="18">
        <v>152491</v>
      </c>
    </row>
    <row r="67" spans="1:26" ht="19.5" customHeight="1">
      <c r="A67" s="19"/>
      <c r="E67" s="20">
        <v>1</v>
      </c>
      <c r="F67" s="10"/>
      <c r="G67" s="11" t="s">
        <v>50</v>
      </c>
      <c r="H67" s="13"/>
      <c r="I67" s="12" t="str">
        <f t="shared" si="2"/>
        <v>４，５００</v>
      </c>
      <c r="J67" s="14"/>
      <c r="Z67" s="18">
        <v>4500</v>
      </c>
    </row>
    <row r="68" spans="1:26" ht="19.5" customHeight="1">
      <c r="A68" s="19"/>
      <c r="E68" s="20">
        <v>2</v>
      </c>
      <c r="F68" s="10"/>
      <c r="G68" s="11" t="s">
        <v>51</v>
      </c>
      <c r="H68" s="13"/>
      <c r="I68" s="12" t="str">
        <f t="shared" si="2"/>
        <v>３８５</v>
      </c>
      <c r="J68" s="14"/>
      <c r="Z68" s="18">
        <v>385</v>
      </c>
    </row>
    <row r="69" spans="1:26" ht="19.5" customHeight="1">
      <c r="A69" s="19"/>
      <c r="E69" s="20">
        <v>3</v>
      </c>
      <c r="F69" s="10"/>
      <c r="G69" s="11" t="s">
        <v>52</v>
      </c>
      <c r="H69" s="13"/>
      <c r="I69" s="12" t="str">
        <f t="shared" si="2"/>
        <v>２０，０００</v>
      </c>
      <c r="J69" s="14"/>
      <c r="Z69" s="18">
        <v>20000</v>
      </c>
    </row>
    <row r="70" spans="1:26" ht="19.5" customHeight="1">
      <c r="A70" s="19"/>
      <c r="E70" s="20">
        <v>4</v>
      </c>
      <c r="F70" s="10"/>
      <c r="G70" s="11" t="s">
        <v>53</v>
      </c>
      <c r="H70" s="13"/>
      <c r="I70" s="12" t="str">
        <f t="shared" si="2"/>
        <v>１３，９０１</v>
      </c>
      <c r="J70" s="14"/>
      <c r="Z70" s="18">
        <v>13901</v>
      </c>
    </row>
    <row r="71" spans="1:26" ht="19.5" customHeight="1">
      <c r="A71" s="19"/>
      <c r="E71" s="20">
        <v>5</v>
      </c>
      <c r="F71" s="10"/>
      <c r="G71" s="11" t="s">
        <v>54</v>
      </c>
      <c r="H71" s="13"/>
      <c r="I71" s="12" t="str">
        <f t="shared" si="2"/>
        <v>１１３，７０５</v>
      </c>
      <c r="J71" s="14"/>
      <c r="Z71" s="18">
        <v>113705</v>
      </c>
    </row>
    <row r="72" spans="1:26" ht="19.5" customHeight="1">
      <c r="A72" s="9">
        <v>21</v>
      </c>
      <c r="B72" s="10"/>
      <c r="C72" s="11" t="s">
        <v>55</v>
      </c>
      <c r="D72" s="10"/>
      <c r="E72" s="12"/>
      <c r="F72" s="10"/>
      <c r="G72" s="13"/>
      <c r="H72" s="13"/>
      <c r="I72" s="12" t="str">
        <f t="shared" si="2"/>
        <v>１９１，４００</v>
      </c>
      <c r="J72" s="14"/>
      <c r="Z72" s="18">
        <v>191400</v>
      </c>
    </row>
    <row r="73" spans="1:26" ht="19.5" customHeight="1">
      <c r="A73" s="19"/>
      <c r="E73" s="20">
        <v>1</v>
      </c>
      <c r="F73" s="10"/>
      <c r="G73" s="11" t="s">
        <v>55</v>
      </c>
      <c r="H73" s="13"/>
      <c r="I73" s="12" t="str">
        <f t="shared" si="2"/>
        <v>１９１，４００</v>
      </c>
      <c r="J73" s="14"/>
      <c r="Z73" s="18">
        <v>191400</v>
      </c>
    </row>
    <row r="74" spans="1:26" ht="19.5" customHeight="1">
      <c r="A74" s="30" t="str">
        <f>IF($S74=1,"歳　　　　　　　入　　　　　　　合　　　　　　　計","歳　　　　　　　出　　　　　　　合　　　　　　　計")</f>
        <v>歳　　　　　　　入　　　　　　　合　　　　　　　計</v>
      </c>
      <c r="B74" s="31"/>
      <c r="C74" s="31"/>
      <c r="D74" s="31"/>
      <c r="E74" s="32"/>
      <c r="F74" s="32"/>
      <c r="G74" s="31"/>
      <c r="H74" s="32"/>
      <c r="I74" s="33" t="str">
        <f t="shared" si="2"/>
        <v>１３，６４０，０００</v>
      </c>
      <c r="J74" s="34"/>
      <c r="K74" s="1"/>
      <c r="L74" s="1"/>
      <c r="M74"/>
      <c r="N74"/>
      <c r="O74"/>
      <c r="P74" s="1"/>
      <c r="S74">
        <v>1</v>
      </c>
      <c r="Y74" s="2" t="s">
        <v>56</v>
      </c>
      <c r="Z74" s="18">
        <v>13640000</v>
      </c>
    </row>
    <row r="93" spans="1:26" ht="19.5" customHeight="1">
      <c r="A93" t="s">
        <v>57</v>
      </c>
      <c r="B93"/>
      <c r="C93"/>
      <c r="D93"/>
      <c r="E93"/>
      <c r="F93"/>
      <c r="G93"/>
      <c r="H93"/>
      <c r="I93"/>
      <c r="J93" s="2" t="s">
        <v>3</v>
      </c>
      <c r="K93"/>
      <c r="L93"/>
      <c r="M93"/>
      <c r="N93"/>
      <c r="O93"/>
      <c r="P93" s="1"/>
    </row>
    <row r="94" spans="1:26" ht="19.5" customHeight="1">
      <c r="A94" s="3"/>
      <c r="B94" s="4"/>
      <c r="C94" s="5" t="s">
        <v>4</v>
      </c>
      <c r="D94" s="4"/>
      <c r="E94" s="6"/>
      <c r="F94" s="4"/>
      <c r="G94" s="5" t="s">
        <v>5</v>
      </c>
      <c r="H94" s="4"/>
      <c r="I94" s="7" t="s">
        <v>6</v>
      </c>
      <c r="J94" s="8"/>
      <c r="K94" s="1"/>
      <c r="L94" s="1"/>
      <c r="M94"/>
      <c r="N94"/>
      <c r="O94"/>
    </row>
    <row r="95" spans="1:26" ht="19.5" customHeight="1">
      <c r="A95" s="9">
        <v>1</v>
      </c>
      <c r="B95" s="10"/>
      <c r="C95" s="11" t="s">
        <v>58</v>
      </c>
      <c r="D95" s="10"/>
      <c r="E95" s="12"/>
      <c r="F95" s="10"/>
      <c r="G95" s="13"/>
      <c r="H95" s="13"/>
      <c r="I95" s="12" t="str">
        <f t="shared" ref="I95:I118" si="3">DBCS(TEXT($Z95,"#,##0;△#,##0"))</f>
        <v>１０３，７２５</v>
      </c>
      <c r="J95" s="14"/>
      <c r="Z95" s="18">
        <v>103725</v>
      </c>
    </row>
    <row r="96" spans="1:26" ht="19.5" customHeight="1">
      <c r="A96" s="19"/>
      <c r="E96" s="20">
        <v>1</v>
      </c>
      <c r="F96" s="10"/>
      <c r="G96" s="11" t="s">
        <v>58</v>
      </c>
      <c r="H96" s="13"/>
      <c r="I96" s="12" t="str">
        <f t="shared" si="3"/>
        <v>１０３，７２５</v>
      </c>
      <c r="J96" s="14"/>
      <c r="Z96" s="18">
        <v>103725</v>
      </c>
    </row>
    <row r="97" spans="1:26" ht="19.5" customHeight="1">
      <c r="A97" s="9">
        <v>2</v>
      </c>
      <c r="B97" s="10"/>
      <c r="C97" s="11" t="s">
        <v>59</v>
      </c>
      <c r="D97" s="10"/>
      <c r="E97" s="12"/>
      <c r="F97" s="10"/>
      <c r="G97" s="13"/>
      <c r="H97" s="13"/>
      <c r="I97" s="12" t="str">
        <f t="shared" si="3"/>
        <v>２，０３７，０４９</v>
      </c>
      <c r="J97" s="14"/>
      <c r="Z97" s="18">
        <v>2037049</v>
      </c>
    </row>
    <row r="98" spans="1:26" ht="19.5" customHeight="1">
      <c r="A98" s="19"/>
      <c r="E98" s="20">
        <v>1</v>
      </c>
      <c r="F98" s="10"/>
      <c r="G98" s="11" t="s">
        <v>60</v>
      </c>
      <c r="H98" s="13"/>
      <c r="I98" s="12" t="str">
        <f t="shared" si="3"/>
        <v>１，６８９，８５６</v>
      </c>
      <c r="J98" s="14"/>
      <c r="Z98" s="18">
        <v>1689856</v>
      </c>
    </row>
    <row r="99" spans="1:26" ht="19.5" customHeight="1">
      <c r="A99" s="19"/>
      <c r="E99" s="20">
        <v>2</v>
      </c>
      <c r="F99" s="10"/>
      <c r="G99" s="11" t="s">
        <v>61</v>
      </c>
      <c r="H99" s="13"/>
      <c r="I99" s="12" t="str">
        <f t="shared" si="3"/>
        <v>２２０，４５３</v>
      </c>
      <c r="J99" s="14"/>
      <c r="Z99" s="18">
        <v>220453</v>
      </c>
    </row>
    <row r="100" spans="1:26" ht="19.5" customHeight="1">
      <c r="A100" s="19"/>
      <c r="E100" s="20">
        <v>3</v>
      </c>
      <c r="F100" s="10"/>
      <c r="G100" s="11" t="s">
        <v>62</v>
      </c>
      <c r="H100" s="13"/>
      <c r="I100" s="12" t="str">
        <f t="shared" si="3"/>
        <v>９１，４５５</v>
      </c>
      <c r="J100" s="14"/>
      <c r="Z100" s="18">
        <v>91455</v>
      </c>
    </row>
    <row r="101" spans="1:26" ht="19.5" customHeight="1">
      <c r="A101" s="19"/>
      <c r="E101" s="20">
        <v>4</v>
      </c>
      <c r="F101" s="10"/>
      <c r="G101" s="11" t="s">
        <v>63</v>
      </c>
      <c r="H101" s="13"/>
      <c r="I101" s="12" t="str">
        <f t="shared" si="3"/>
        <v>２３，５６７</v>
      </c>
      <c r="J101" s="14"/>
      <c r="Z101" s="18">
        <v>23567</v>
      </c>
    </row>
    <row r="102" spans="1:26" ht="19.5" customHeight="1">
      <c r="A102" s="19"/>
      <c r="E102" s="20">
        <v>5</v>
      </c>
      <c r="F102" s="10"/>
      <c r="G102" s="11" t="s">
        <v>64</v>
      </c>
      <c r="H102" s="13"/>
      <c r="I102" s="12" t="str">
        <f t="shared" si="3"/>
        <v>１１，２０６</v>
      </c>
      <c r="J102" s="14"/>
      <c r="Z102" s="18">
        <v>11206</v>
      </c>
    </row>
    <row r="103" spans="1:26" ht="19.5" customHeight="1">
      <c r="A103" s="19"/>
      <c r="E103" s="20">
        <v>6</v>
      </c>
      <c r="F103" s="10"/>
      <c r="G103" s="11" t="s">
        <v>65</v>
      </c>
      <c r="H103" s="13"/>
      <c r="I103" s="12" t="str">
        <f t="shared" si="3"/>
        <v>５１２</v>
      </c>
      <c r="J103" s="14"/>
      <c r="Z103" s="18">
        <v>512</v>
      </c>
    </row>
    <row r="104" spans="1:26" ht="19.5" customHeight="1">
      <c r="A104" s="9">
        <v>3</v>
      </c>
      <c r="B104" s="10"/>
      <c r="C104" s="11" t="s">
        <v>66</v>
      </c>
      <c r="D104" s="10"/>
      <c r="E104" s="12"/>
      <c r="F104" s="10"/>
      <c r="G104" s="13"/>
      <c r="H104" s="13"/>
      <c r="I104" s="12" t="str">
        <f t="shared" si="3"/>
        <v>３，９５１，２４５</v>
      </c>
      <c r="J104" s="14"/>
      <c r="Z104" s="18">
        <v>3951245</v>
      </c>
    </row>
    <row r="105" spans="1:26" ht="19.5" customHeight="1">
      <c r="A105" s="19"/>
      <c r="E105" s="20">
        <v>1</v>
      </c>
      <c r="F105" s="10"/>
      <c r="G105" s="11" t="s">
        <v>67</v>
      </c>
      <c r="H105" s="13"/>
      <c r="I105" s="12" t="str">
        <f t="shared" si="3"/>
        <v>２，２１２，５２０</v>
      </c>
      <c r="J105" s="14"/>
      <c r="Z105" s="18">
        <v>2212520</v>
      </c>
    </row>
    <row r="106" spans="1:26" ht="19.5" customHeight="1">
      <c r="A106" s="19"/>
      <c r="E106" s="20">
        <v>2</v>
      </c>
      <c r="F106" s="10"/>
      <c r="G106" s="11" t="s">
        <v>68</v>
      </c>
      <c r="H106" s="13"/>
      <c r="I106" s="12" t="str">
        <f t="shared" si="3"/>
        <v>１，７３８，６２６</v>
      </c>
      <c r="J106" s="14"/>
      <c r="Z106" s="18">
        <v>1738626</v>
      </c>
    </row>
    <row r="107" spans="1:26" ht="19.5" customHeight="1">
      <c r="A107" s="19"/>
      <c r="E107" s="20">
        <v>3</v>
      </c>
      <c r="F107" s="10"/>
      <c r="G107" s="11" t="s">
        <v>69</v>
      </c>
      <c r="H107" s="13"/>
      <c r="I107" s="12" t="str">
        <f t="shared" si="3"/>
        <v>９９</v>
      </c>
      <c r="J107" s="14"/>
      <c r="Z107" s="18">
        <v>99</v>
      </c>
    </row>
    <row r="108" spans="1:26" ht="19.5" customHeight="1">
      <c r="A108" s="9">
        <v>4</v>
      </c>
      <c r="B108" s="10"/>
      <c r="C108" s="11" t="s">
        <v>70</v>
      </c>
      <c r="D108" s="10"/>
      <c r="E108" s="12"/>
      <c r="F108" s="10"/>
      <c r="G108" s="13"/>
      <c r="H108" s="13"/>
      <c r="I108" s="12" t="str">
        <f t="shared" si="3"/>
        <v>１，２３２，８５０</v>
      </c>
      <c r="J108" s="14"/>
      <c r="Z108" s="18">
        <v>1232850</v>
      </c>
    </row>
    <row r="109" spans="1:26" ht="19.5" customHeight="1">
      <c r="A109" s="19"/>
      <c r="E109" s="20">
        <v>1</v>
      </c>
      <c r="F109" s="10"/>
      <c r="G109" s="11" t="s">
        <v>71</v>
      </c>
      <c r="H109" s="13"/>
      <c r="I109" s="12" t="str">
        <f t="shared" si="3"/>
        <v>６０７，４５３</v>
      </c>
      <c r="J109" s="14"/>
      <c r="Z109" s="18">
        <v>607453</v>
      </c>
    </row>
    <row r="110" spans="1:26" ht="19.5" customHeight="1">
      <c r="A110" s="19"/>
      <c r="E110" s="20">
        <v>2</v>
      </c>
      <c r="F110" s="10"/>
      <c r="G110" s="11" t="s">
        <v>72</v>
      </c>
      <c r="H110" s="13"/>
      <c r="I110" s="12" t="str">
        <f t="shared" si="3"/>
        <v>１５４，２３０</v>
      </c>
      <c r="J110" s="14"/>
      <c r="Z110" s="18">
        <v>154230</v>
      </c>
    </row>
    <row r="111" spans="1:26" ht="19.5" customHeight="1">
      <c r="A111" s="19"/>
      <c r="E111" s="20">
        <v>3</v>
      </c>
      <c r="F111" s="10"/>
      <c r="G111" s="11" t="s">
        <v>73</v>
      </c>
      <c r="H111" s="13"/>
      <c r="I111" s="12" t="str">
        <f t="shared" si="3"/>
        <v>１３０，８９９</v>
      </c>
      <c r="J111" s="14"/>
      <c r="Z111" s="18">
        <v>130899</v>
      </c>
    </row>
    <row r="112" spans="1:26" ht="19.5" customHeight="1">
      <c r="A112" s="19"/>
      <c r="E112" s="20">
        <v>4</v>
      </c>
      <c r="F112" s="10"/>
      <c r="G112" s="11" t="s">
        <v>74</v>
      </c>
      <c r="H112" s="13"/>
      <c r="I112" s="12" t="str">
        <f t="shared" si="3"/>
        <v>１６４，４９４</v>
      </c>
      <c r="J112" s="14"/>
      <c r="Z112" s="18">
        <v>164494</v>
      </c>
    </row>
    <row r="113" spans="1:26" ht="19.5" customHeight="1">
      <c r="A113" s="19"/>
      <c r="E113" s="20">
        <v>5</v>
      </c>
      <c r="F113" s="10"/>
      <c r="G113" s="11" t="s">
        <v>75</v>
      </c>
      <c r="H113" s="13"/>
      <c r="I113" s="12" t="str">
        <f t="shared" si="3"/>
        <v>１７５，７７４</v>
      </c>
      <c r="J113" s="14"/>
      <c r="Z113" s="18">
        <v>175774</v>
      </c>
    </row>
    <row r="114" spans="1:26" ht="19.5" customHeight="1">
      <c r="A114" s="9">
        <v>5</v>
      </c>
      <c r="B114" s="10"/>
      <c r="C114" s="11" t="s">
        <v>76</v>
      </c>
      <c r="D114" s="10"/>
      <c r="E114" s="12"/>
      <c r="F114" s="10"/>
      <c r="G114" s="13"/>
      <c r="H114" s="13"/>
      <c r="I114" s="12" t="str">
        <f t="shared" si="3"/>
        <v>２９，９６３</v>
      </c>
      <c r="J114" s="14"/>
      <c r="Z114" s="18">
        <v>29963</v>
      </c>
    </row>
    <row r="115" spans="1:26" ht="19.5" customHeight="1">
      <c r="A115" s="19"/>
      <c r="E115" s="20">
        <v>1</v>
      </c>
      <c r="F115" s="10"/>
      <c r="G115" s="11" t="s">
        <v>77</v>
      </c>
      <c r="H115" s="13"/>
      <c r="I115" s="12" t="str">
        <f t="shared" si="3"/>
        <v>２９，９６３</v>
      </c>
      <c r="J115" s="14"/>
      <c r="Z115" s="18">
        <v>29963</v>
      </c>
    </row>
    <row r="116" spans="1:26" ht="19.5" customHeight="1">
      <c r="A116" s="9">
        <v>6</v>
      </c>
      <c r="B116" s="10"/>
      <c r="C116" s="11" t="s">
        <v>78</v>
      </c>
      <c r="D116" s="10"/>
      <c r="E116" s="12"/>
      <c r="F116" s="10"/>
      <c r="G116" s="13"/>
      <c r="H116" s="13"/>
      <c r="I116" s="12" t="str">
        <f t="shared" si="3"/>
        <v>６３３，２４４</v>
      </c>
      <c r="J116" s="14"/>
      <c r="Z116" s="18">
        <v>633244</v>
      </c>
    </row>
    <row r="117" spans="1:26" ht="19.5" customHeight="1">
      <c r="A117" s="19"/>
      <c r="E117" s="20">
        <v>1</v>
      </c>
      <c r="F117" s="10"/>
      <c r="G117" s="11" t="s">
        <v>79</v>
      </c>
      <c r="H117" s="13"/>
      <c r="I117" s="12" t="str">
        <f t="shared" si="3"/>
        <v>３７９，４２８</v>
      </c>
      <c r="J117" s="14"/>
      <c r="Z117" s="18">
        <v>379428</v>
      </c>
    </row>
    <row r="118" spans="1:26" ht="19.5" customHeight="1">
      <c r="A118" s="21"/>
      <c r="B118" s="22"/>
      <c r="C118" s="22"/>
      <c r="D118" s="22"/>
      <c r="E118" s="23">
        <v>2</v>
      </c>
      <c r="F118" s="24"/>
      <c r="G118" s="25" t="s">
        <v>80</v>
      </c>
      <c r="H118" s="26"/>
      <c r="I118" s="27" t="str">
        <f t="shared" si="3"/>
        <v>９７，０６１</v>
      </c>
      <c r="J118" s="28"/>
      <c r="Z118" s="18">
        <v>97061</v>
      </c>
    </row>
    <row r="120" spans="1:26" ht="19.5" customHeight="1">
      <c r="A120" s="389" t="s">
        <v>81</v>
      </c>
      <c r="B120" s="389"/>
      <c r="C120" s="390"/>
      <c r="D120" s="390"/>
      <c r="E120" s="390"/>
      <c r="F120" s="390"/>
      <c r="G120" s="390"/>
      <c r="H120" s="390"/>
      <c r="I120" s="390"/>
      <c r="J120" s="390"/>
      <c r="K120" s="1"/>
      <c r="L120" s="1"/>
      <c r="M120"/>
      <c r="N120"/>
      <c r="O120"/>
      <c r="P120" s="1"/>
    </row>
    <row r="121" spans="1:26" ht="19.5" customHeight="1">
      <c r="A121" s="389" t="s">
        <v>82</v>
      </c>
      <c r="B121" s="389"/>
      <c r="C121" s="390"/>
      <c r="D121" s="390"/>
      <c r="E121" s="390"/>
      <c r="F121" s="390"/>
      <c r="G121" s="390"/>
      <c r="H121" s="390"/>
      <c r="I121" s="390"/>
      <c r="J121" s="390"/>
      <c r="K121" s="1"/>
      <c r="L121" s="1"/>
      <c r="M121"/>
      <c r="N121"/>
      <c r="O121"/>
      <c r="P121" s="1"/>
    </row>
    <row r="122" spans="1:26" ht="19.5" customHeight="1">
      <c r="A122" t="s">
        <v>57</v>
      </c>
      <c r="J122" s="2" t="s">
        <v>3</v>
      </c>
    </row>
    <row r="123" spans="1:26" ht="19.5" customHeight="1">
      <c r="A123" s="3"/>
      <c r="B123" s="4"/>
      <c r="C123" s="5" t="s">
        <v>4</v>
      </c>
      <c r="D123" s="4"/>
      <c r="E123" s="6"/>
      <c r="F123" s="4"/>
      <c r="G123" s="5" t="s">
        <v>5</v>
      </c>
      <c r="H123" s="4"/>
      <c r="I123" s="7" t="s">
        <v>6</v>
      </c>
      <c r="J123" s="8"/>
      <c r="K123" s="1"/>
      <c r="L123" s="1"/>
      <c r="M123"/>
      <c r="N123"/>
      <c r="O123"/>
    </row>
    <row r="124" spans="1:26" ht="19.5" customHeight="1">
      <c r="A124" s="19"/>
      <c r="E124" s="20">
        <v>3</v>
      </c>
      <c r="F124" s="10"/>
      <c r="G124" s="11" t="s">
        <v>83</v>
      </c>
      <c r="H124" s="13"/>
      <c r="I124" s="12" t="str">
        <f t="shared" ref="I124:I148" si="4">DBCS(TEXT($Z124,"#,##0;△#,##0"))</f>
        <v>１５６，７５５</v>
      </c>
      <c r="J124" s="14"/>
      <c r="Z124" s="18">
        <v>156755</v>
      </c>
    </row>
    <row r="125" spans="1:26" ht="19.5" customHeight="1">
      <c r="A125" s="9">
        <v>7</v>
      </c>
      <c r="B125" s="10"/>
      <c r="C125" s="11" t="s">
        <v>84</v>
      </c>
      <c r="D125" s="10"/>
      <c r="E125" s="12"/>
      <c r="F125" s="10"/>
      <c r="G125" s="13"/>
      <c r="H125" s="13"/>
      <c r="I125" s="12" t="str">
        <f t="shared" si="4"/>
        <v>７８７，４２６</v>
      </c>
      <c r="J125" s="14"/>
      <c r="Z125" s="18">
        <v>787426</v>
      </c>
    </row>
    <row r="126" spans="1:26" ht="19.5" customHeight="1">
      <c r="A126" s="19"/>
      <c r="E126" s="20">
        <v>1</v>
      </c>
      <c r="F126" s="10"/>
      <c r="G126" s="11" t="s">
        <v>84</v>
      </c>
      <c r="H126" s="13"/>
      <c r="I126" s="12" t="str">
        <f t="shared" si="4"/>
        <v>７８７，４２６</v>
      </c>
      <c r="J126" s="14"/>
      <c r="Z126" s="18">
        <v>787426</v>
      </c>
    </row>
    <row r="127" spans="1:26" ht="19.5" customHeight="1">
      <c r="A127" s="9">
        <v>8</v>
      </c>
      <c r="B127" s="10"/>
      <c r="C127" s="11" t="s">
        <v>85</v>
      </c>
      <c r="D127" s="10"/>
      <c r="E127" s="12"/>
      <c r="F127" s="10"/>
      <c r="G127" s="13"/>
      <c r="H127" s="13"/>
      <c r="I127" s="12" t="str">
        <f t="shared" si="4"/>
        <v>８９２，２０２</v>
      </c>
      <c r="J127" s="14"/>
      <c r="Z127" s="18">
        <v>892202</v>
      </c>
    </row>
    <row r="128" spans="1:26" ht="19.5" customHeight="1">
      <c r="A128" s="19"/>
      <c r="E128" s="20">
        <v>1</v>
      </c>
      <c r="F128" s="10"/>
      <c r="G128" s="11" t="s">
        <v>86</v>
      </c>
      <c r="H128" s="13"/>
      <c r="I128" s="12" t="str">
        <f t="shared" si="4"/>
        <v>８４，８９４</v>
      </c>
      <c r="J128" s="14"/>
      <c r="Z128" s="18">
        <v>84894</v>
      </c>
    </row>
    <row r="129" spans="1:26" ht="19.5" customHeight="1">
      <c r="A129" s="19"/>
      <c r="E129" s="20">
        <v>2</v>
      </c>
      <c r="F129" s="10"/>
      <c r="G129" s="11" t="s">
        <v>87</v>
      </c>
      <c r="H129" s="13"/>
      <c r="I129" s="12" t="str">
        <f t="shared" si="4"/>
        <v>３５６，９６６</v>
      </c>
      <c r="J129" s="14"/>
      <c r="Z129" s="18">
        <v>356966</v>
      </c>
    </row>
    <row r="130" spans="1:26" ht="19.5" customHeight="1">
      <c r="A130" s="19"/>
      <c r="E130" s="20">
        <v>3</v>
      </c>
      <c r="F130" s="10"/>
      <c r="G130" s="11" t="s">
        <v>88</v>
      </c>
      <c r="H130" s="13"/>
      <c r="I130" s="12" t="str">
        <f t="shared" si="4"/>
        <v>２６，８１０</v>
      </c>
      <c r="J130" s="14"/>
      <c r="Z130" s="18">
        <v>26810</v>
      </c>
    </row>
    <row r="131" spans="1:26" ht="19.5" customHeight="1">
      <c r="A131" s="19"/>
      <c r="E131" s="20">
        <v>4</v>
      </c>
      <c r="F131" s="10"/>
      <c r="G131" s="11" t="s">
        <v>89</v>
      </c>
      <c r="H131" s="13"/>
      <c r="I131" s="12" t="str">
        <f t="shared" si="4"/>
        <v>７７，１０２</v>
      </c>
      <c r="J131" s="14"/>
      <c r="Z131" s="18">
        <v>77102</v>
      </c>
    </row>
    <row r="132" spans="1:26" ht="19.5" customHeight="1">
      <c r="A132" s="19"/>
      <c r="E132" s="20">
        <v>5</v>
      </c>
      <c r="F132" s="10"/>
      <c r="G132" s="11" t="s">
        <v>90</v>
      </c>
      <c r="H132" s="13"/>
      <c r="I132" s="12" t="str">
        <f t="shared" si="4"/>
        <v>１８５，０７５</v>
      </c>
      <c r="J132" s="14"/>
      <c r="Z132" s="18">
        <v>185075</v>
      </c>
    </row>
    <row r="133" spans="1:26" ht="19.5" customHeight="1">
      <c r="A133" s="19"/>
      <c r="E133" s="20">
        <v>6</v>
      </c>
      <c r="F133" s="10"/>
      <c r="G133" s="11" t="s">
        <v>91</v>
      </c>
      <c r="H133" s="13"/>
      <c r="I133" s="12" t="str">
        <f t="shared" si="4"/>
        <v>１６１，３５５</v>
      </c>
      <c r="J133" s="14"/>
      <c r="Z133" s="18">
        <v>161355</v>
      </c>
    </row>
    <row r="134" spans="1:26" ht="19.5" customHeight="1">
      <c r="A134" s="9">
        <v>9</v>
      </c>
      <c r="B134" s="10"/>
      <c r="C134" s="11" t="s">
        <v>92</v>
      </c>
      <c r="D134" s="10"/>
      <c r="E134" s="12"/>
      <c r="F134" s="10"/>
      <c r="G134" s="13"/>
      <c r="H134" s="13"/>
      <c r="I134" s="12" t="str">
        <f t="shared" si="4"/>
        <v>５８１，０４２</v>
      </c>
      <c r="J134" s="14"/>
      <c r="Z134" s="18">
        <v>581042</v>
      </c>
    </row>
    <row r="135" spans="1:26" ht="19.5" customHeight="1">
      <c r="A135" s="19"/>
      <c r="E135" s="20">
        <v>1</v>
      </c>
      <c r="F135" s="10"/>
      <c r="G135" s="11" t="s">
        <v>92</v>
      </c>
      <c r="H135" s="13"/>
      <c r="I135" s="12" t="str">
        <f t="shared" si="4"/>
        <v>５８１，０４２</v>
      </c>
      <c r="J135" s="14"/>
      <c r="Z135" s="18">
        <v>581042</v>
      </c>
    </row>
    <row r="136" spans="1:26" ht="19.5" customHeight="1">
      <c r="A136" s="9">
        <v>10</v>
      </c>
      <c r="B136" s="10"/>
      <c r="C136" s="11" t="s">
        <v>93</v>
      </c>
      <c r="D136" s="10"/>
      <c r="E136" s="12"/>
      <c r="F136" s="10"/>
      <c r="G136" s="13"/>
      <c r="H136" s="13"/>
      <c r="I136" s="12" t="str">
        <f t="shared" si="4"/>
        <v>１，５５７，３２７</v>
      </c>
      <c r="J136" s="14"/>
      <c r="Z136" s="18">
        <v>1557327</v>
      </c>
    </row>
    <row r="137" spans="1:26" ht="19.5" customHeight="1">
      <c r="A137" s="19"/>
      <c r="E137" s="20">
        <v>1</v>
      </c>
      <c r="F137" s="10"/>
      <c r="G137" s="11" t="s">
        <v>94</v>
      </c>
      <c r="H137" s="13"/>
      <c r="I137" s="12" t="str">
        <f t="shared" si="4"/>
        <v>３２２，１１７</v>
      </c>
      <c r="J137" s="14"/>
      <c r="Z137" s="18">
        <v>322117</v>
      </c>
    </row>
    <row r="138" spans="1:26" ht="19.5" customHeight="1">
      <c r="A138" s="19"/>
      <c r="E138" s="20">
        <v>2</v>
      </c>
      <c r="F138" s="10"/>
      <c r="G138" s="11" t="s">
        <v>95</v>
      </c>
      <c r="H138" s="13"/>
      <c r="I138" s="12" t="str">
        <f t="shared" si="4"/>
        <v>３８３，５３３</v>
      </c>
      <c r="J138" s="14"/>
      <c r="Z138" s="18">
        <v>383533</v>
      </c>
    </row>
    <row r="139" spans="1:26" ht="19.5" customHeight="1">
      <c r="A139" s="19"/>
      <c r="E139" s="20">
        <v>3</v>
      </c>
      <c r="F139" s="10"/>
      <c r="G139" s="11" t="s">
        <v>96</v>
      </c>
      <c r="H139" s="13"/>
      <c r="I139" s="12" t="str">
        <f t="shared" si="4"/>
        <v>２１４，７０７</v>
      </c>
      <c r="J139" s="14"/>
      <c r="Z139" s="18">
        <v>214707</v>
      </c>
    </row>
    <row r="140" spans="1:26" ht="19.5" customHeight="1">
      <c r="A140" s="19"/>
      <c r="E140" s="20">
        <v>4</v>
      </c>
      <c r="F140" s="10"/>
      <c r="G140" s="11" t="s">
        <v>97</v>
      </c>
      <c r="H140" s="13"/>
      <c r="I140" s="12" t="str">
        <f t="shared" si="4"/>
        <v>３０８，１８３</v>
      </c>
      <c r="J140" s="14"/>
      <c r="Z140" s="18">
        <v>308183</v>
      </c>
    </row>
    <row r="141" spans="1:26" ht="19.5" customHeight="1">
      <c r="A141" s="19"/>
      <c r="E141" s="20">
        <v>5</v>
      </c>
      <c r="F141" s="10"/>
      <c r="G141" s="11" t="s">
        <v>98</v>
      </c>
      <c r="H141" s="13"/>
      <c r="I141" s="12" t="str">
        <f t="shared" si="4"/>
        <v>７１，９０８</v>
      </c>
      <c r="J141" s="14"/>
      <c r="Z141" s="18">
        <v>71908</v>
      </c>
    </row>
    <row r="142" spans="1:26" ht="19.5" customHeight="1">
      <c r="A142" s="19"/>
      <c r="E142" s="20">
        <v>6</v>
      </c>
      <c r="F142" s="10"/>
      <c r="G142" s="11" t="s">
        <v>99</v>
      </c>
      <c r="H142" s="13"/>
      <c r="I142" s="12" t="str">
        <f t="shared" si="4"/>
        <v>２５６，８７９</v>
      </c>
      <c r="J142" s="14"/>
      <c r="Z142" s="18">
        <v>256879</v>
      </c>
    </row>
    <row r="143" spans="1:26" ht="19.5" customHeight="1">
      <c r="A143" s="9">
        <v>11</v>
      </c>
      <c r="B143" s="10"/>
      <c r="C143" s="11" t="s">
        <v>100</v>
      </c>
      <c r="D143" s="10"/>
      <c r="E143" s="12"/>
      <c r="F143" s="10"/>
      <c r="G143" s="13"/>
      <c r="H143" s="13"/>
      <c r="I143" s="12" t="str">
        <f t="shared" si="4"/>
        <v>１，３８８，０５４</v>
      </c>
      <c r="J143" s="14"/>
      <c r="Z143" s="18">
        <v>1388054</v>
      </c>
    </row>
    <row r="144" spans="1:26" ht="19.5" customHeight="1">
      <c r="A144" s="19"/>
      <c r="E144" s="20">
        <v>1</v>
      </c>
      <c r="F144" s="10"/>
      <c r="G144" s="11" t="s">
        <v>100</v>
      </c>
      <c r="H144" s="13"/>
      <c r="I144" s="12" t="str">
        <f t="shared" si="4"/>
        <v>１，３８８，０５４</v>
      </c>
      <c r="J144" s="14"/>
      <c r="Z144" s="18">
        <v>1388054</v>
      </c>
    </row>
    <row r="145" spans="1:26" ht="19.5" customHeight="1">
      <c r="A145" s="9">
        <v>12</v>
      </c>
      <c r="B145" s="10"/>
      <c r="C145" s="11" t="s">
        <v>101</v>
      </c>
      <c r="D145" s="10"/>
      <c r="E145" s="12"/>
      <c r="F145" s="10"/>
      <c r="G145" s="13"/>
      <c r="H145" s="13"/>
      <c r="I145" s="12" t="str">
        <f t="shared" si="4"/>
        <v>４３５，８７３</v>
      </c>
      <c r="J145" s="14"/>
      <c r="Z145" s="18">
        <v>435873</v>
      </c>
    </row>
    <row r="146" spans="1:26" ht="19.5" customHeight="1">
      <c r="A146" s="19"/>
      <c r="E146" s="20">
        <v>1</v>
      </c>
      <c r="F146" s="10"/>
      <c r="G146" s="11" t="s">
        <v>102</v>
      </c>
      <c r="H146" s="13"/>
      <c r="I146" s="12" t="str">
        <f t="shared" si="4"/>
        <v>４３５，８７３</v>
      </c>
      <c r="J146" s="14"/>
      <c r="Z146" s="18">
        <v>435873</v>
      </c>
    </row>
    <row r="147" spans="1:26" ht="19.5" customHeight="1">
      <c r="A147" s="9">
        <v>13</v>
      </c>
      <c r="B147" s="10"/>
      <c r="C147" s="11" t="s">
        <v>103</v>
      </c>
      <c r="D147" s="10"/>
      <c r="E147" s="12"/>
      <c r="F147" s="10"/>
      <c r="G147" s="13"/>
      <c r="H147" s="13"/>
      <c r="I147" s="12" t="str">
        <f t="shared" si="4"/>
        <v>１０，０００</v>
      </c>
      <c r="J147" s="14"/>
      <c r="Z147" s="18">
        <v>10000</v>
      </c>
    </row>
    <row r="148" spans="1:26" ht="19.5" customHeight="1">
      <c r="A148" s="21"/>
      <c r="B148" s="22"/>
      <c r="C148" s="22"/>
      <c r="D148" s="22"/>
      <c r="E148" s="23">
        <v>1</v>
      </c>
      <c r="F148" s="24"/>
      <c r="G148" s="25" t="s">
        <v>103</v>
      </c>
      <c r="H148" s="26"/>
      <c r="I148" s="27" t="str">
        <f t="shared" si="4"/>
        <v>１０，０００</v>
      </c>
      <c r="J148" s="28"/>
      <c r="Z148" s="18">
        <v>10000</v>
      </c>
    </row>
    <row r="152" spans="1:26" ht="19.5" customHeight="1">
      <c r="A152" s="29"/>
      <c r="B152" s="22"/>
      <c r="C152" s="22"/>
      <c r="D152" s="22"/>
      <c r="E152" s="29"/>
      <c r="F152" s="22"/>
      <c r="G152" s="29"/>
      <c r="H152" s="29"/>
      <c r="I152" s="22"/>
      <c r="J152" s="29"/>
    </row>
    <row r="153" spans="1:26" ht="19.5" customHeight="1">
      <c r="A153" s="30" t="str">
        <f>IF($S153=1,"歳　　　　　　　入　　　　　　　合　　　　　　　計","歳　　　　　　　出　　　　　　　合　　　　　　　計")</f>
        <v>歳　　　　　　　出　　　　　　　合　　　　　　　計</v>
      </c>
      <c r="B153" s="31"/>
      <c r="C153" s="31"/>
      <c r="D153" s="31"/>
      <c r="E153" s="32"/>
      <c r="F153" s="32"/>
      <c r="G153" s="31"/>
      <c r="H153" s="32"/>
      <c r="I153" s="33" t="str">
        <f>DBCS(TEXT($Z153,"#,##0;△#,##0"))</f>
        <v>１３，６４０，０００</v>
      </c>
      <c r="J153" s="34"/>
      <c r="K153" s="1"/>
      <c r="L153" s="1"/>
      <c r="M153"/>
      <c r="N153"/>
      <c r="O153"/>
      <c r="P153" s="1"/>
      <c r="S153">
        <v>2</v>
      </c>
      <c r="Y153" s="2" t="s">
        <v>56</v>
      </c>
      <c r="Z153" s="18">
        <v>13640000</v>
      </c>
    </row>
    <row r="180" spans="1:16" ht="19.5" customHeight="1">
      <c r="A180" s="389" t="s">
        <v>104</v>
      </c>
      <c r="B180" s="389"/>
      <c r="C180" s="390"/>
      <c r="D180" s="390"/>
      <c r="E180" s="390"/>
      <c r="F180" s="390"/>
      <c r="G180" s="390"/>
      <c r="H180" s="390"/>
      <c r="I180" s="390"/>
      <c r="J180" s="390"/>
      <c r="K180" s="1"/>
      <c r="L180" s="1"/>
      <c r="M180"/>
      <c r="N180"/>
      <c r="O180"/>
      <c r="P180" s="1"/>
    </row>
  </sheetData>
  <mergeCells count="7">
    <mergeCell ref="A121:J121"/>
    <mergeCell ref="A180:J180"/>
    <mergeCell ref="A1:J1"/>
    <mergeCell ref="A2:J2"/>
    <mergeCell ref="A60:J60"/>
    <mergeCell ref="A61:J61"/>
    <mergeCell ref="A120:J120"/>
  </mergeCells>
  <phoneticPr fontId="1"/>
  <printOptions horizontalCentered="1" gridLinesSet="0"/>
  <pageMargins left="0" right="0" top="0.35433070866141736" bottom="0.35433070866141736" header="0.19685039370078741" footer="0.19685039370078741"/>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5145E-9FAB-4543-908E-F5860C8525B3}">
  <sheetPr codeName="Sheet9"/>
  <dimension ref="A1:R14"/>
  <sheetViews>
    <sheetView view="pageBreakPreview" zoomScaleNormal="100" zoomScaleSheetLayoutView="100" workbookViewId="0">
      <selection sqref="A1:O1"/>
    </sheetView>
  </sheetViews>
  <sheetFormatPr defaultColWidth="9" defaultRowHeight="22.5" customHeight="1"/>
  <cols>
    <col min="1" max="1" width="18" style="219" customWidth="1"/>
    <col min="2" max="2" width="15" style="219" customWidth="1"/>
    <col min="3" max="4" width="2.5" style="219" customWidth="1"/>
    <col min="5" max="5" width="16.25" style="219" customWidth="1"/>
    <col min="6" max="6" width="2.5" style="219" customWidth="1"/>
    <col min="7" max="7" width="6.375" style="219" customWidth="1"/>
    <col min="8" max="8" width="15" style="219" customWidth="1"/>
    <col min="9" max="9" width="10.625" style="219" customWidth="1"/>
    <col min="10" max="10" width="6.625" style="219" customWidth="1"/>
    <col min="11" max="11" width="14.5" style="219" customWidth="1"/>
    <col min="12" max="12" width="6.75" style="219" customWidth="1"/>
    <col min="13" max="13" width="6.625" style="219" customWidth="1"/>
    <col min="14" max="14" width="5.875" style="219" customWidth="1"/>
    <col min="15" max="15" width="5.125" style="219" customWidth="1"/>
    <col min="16" max="16" width="0.5" style="219" customWidth="1"/>
    <col min="17" max="17" width="0" style="219" hidden="1" customWidth="1"/>
    <col min="18" max="16384" width="9" style="219"/>
  </cols>
  <sheetData>
    <row r="1" spans="1:18" ht="22.5" customHeight="1">
      <c r="A1" s="495" t="s">
        <v>3082</v>
      </c>
      <c r="B1" s="495"/>
      <c r="C1" s="495"/>
      <c r="D1" s="495"/>
      <c r="E1" s="495"/>
      <c r="F1" s="495"/>
      <c r="G1" s="495"/>
      <c r="H1" s="495"/>
      <c r="I1" s="495"/>
      <c r="J1" s="495"/>
      <c r="K1" s="495"/>
      <c r="L1" s="495"/>
      <c r="M1" s="495"/>
      <c r="N1" s="495"/>
      <c r="O1" s="495"/>
    </row>
    <row r="2" spans="1:18" ht="22.5" customHeight="1">
      <c r="A2" s="443" t="s">
        <v>3083</v>
      </c>
      <c r="B2" s="444"/>
      <c r="C2" s="444"/>
      <c r="D2" s="444"/>
      <c r="E2" s="444"/>
      <c r="F2" s="444"/>
      <c r="G2" s="444"/>
      <c r="H2" s="444"/>
      <c r="I2" s="444"/>
      <c r="J2" s="444"/>
      <c r="K2" s="444"/>
      <c r="L2" s="444"/>
      <c r="M2" s="444"/>
      <c r="N2" s="444"/>
      <c r="O2" s="444"/>
    </row>
    <row r="3" spans="1:18" ht="22.5" customHeight="1">
      <c r="A3" s="230" t="s">
        <v>3084</v>
      </c>
      <c r="B3" s="445" t="s">
        <v>3085</v>
      </c>
      <c r="C3" s="445"/>
      <c r="D3" s="445" t="s">
        <v>3086</v>
      </c>
      <c r="E3" s="445"/>
      <c r="F3" s="445"/>
      <c r="G3" s="445"/>
      <c r="H3" s="445"/>
      <c r="I3" s="445" t="s">
        <v>3087</v>
      </c>
      <c r="J3" s="445"/>
      <c r="K3" s="445"/>
      <c r="L3" s="445" t="s">
        <v>3088</v>
      </c>
      <c r="M3" s="445"/>
      <c r="N3" s="445"/>
      <c r="O3" s="445"/>
    </row>
    <row r="4" spans="1:18" ht="33" customHeight="1">
      <c r="A4" s="506" t="s">
        <v>3089</v>
      </c>
      <c r="B4" s="467">
        <f>一般職!$H$32</f>
        <v>7046</v>
      </c>
      <c r="C4" s="508"/>
      <c r="D4" s="231"/>
      <c r="E4" s="232" t="s">
        <v>3090</v>
      </c>
      <c r="F4" s="233"/>
      <c r="G4" s="459"/>
      <c r="H4" s="497">
        <v>26169</v>
      </c>
      <c r="I4" s="513" t="s">
        <v>3091</v>
      </c>
      <c r="J4" s="514"/>
      <c r="K4" s="515"/>
      <c r="L4" s="496"/>
      <c r="M4" s="496"/>
      <c r="N4" s="496"/>
      <c r="O4" s="496"/>
    </row>
    <row r="5" spans="1:18" ht="33" customHeight="1">
      <c r="A5" s="507"/>
      <c r="B5" s="509"/>
      <c r="C5" s="510"/>
      <c r="D5" s="201"/>
      <c r="E5" s="234" t="s">
        <v>3092</v>
      </c>
      <c r="F5" s="235"/>
      <c r="G5" s="511"/>
      <c r="H5" s="512"/>
      <c r="I5" s="516"/>
      <c r="J5" s="517"/>
      <c r="K5" s="518"/>
      <c r="L5" s="496"/>
      <c r="M5" s="496"/>
      <c r="N5" s="496"/>
      <c r="O5" s="496"/>
    </row>
    <row r="6" spans="1:18" ht="33" customHeight="1">
      <c r="A6" s="507"/>
      <c r="B6" s="509"/>
      <c r="C6" s="510"/>
      <c r="D6" s="236"/>
      <c r="E6" s="237" t="s">
        <v>3093</v>
      </c>
      <c r="F6" s="236"/>
      <c r="G6" s="459"/>
      <c r="H6" s="497">
        <v>8009</v>
      </c>
      <c r="I6" s="499" t="s">
        <v>3094</v>
      </c>
      <c r="J6" s="500"/>
      <c r="K6" s="501"/>
      <c r="L6" s="496"/>
      <c r="M6" s="496"/>
      <c r="N6" s="496"/>
      <c r="O6" s="496"/>
      <c r="R6" s="238"/>
    </row>
    <row r="7" spans="1:18" ht="33" customHeight="1">
      <c r="A7" s="507"/>
      <c r="B7" s="509"/>
      <c r="C7" s="510"/>
      <c r="D7" s="236"/>
      <c r="E7" s="239" t="s">
        <v>3095</v>
      </c>
      <c r="F7" s="236"/>
      <c r="G7" s="461"/>
      <c r="H7" s="498"/>
      <c r="I7" s="502"/>
      <c r="J7" s="503"/>
      <c r="K7" s="504"/>
      <c r="L7" s="505"/>
      <c r="M7" s="505"/>
      <c r="N7" s="505"/>
      <c r="O7" s="505"/>
      <c r="R7" s="238"/>
    </row>
    <row r="8" spans="1:18" ht="33" customHeight="1">
      <c r="A8" s="507"/>
      <c r="B8" s="509"/>
      <c r="C8" s="510"/>
      <c r="D8" s="522"/>
      <c r="E8" s="533" t="s">
        <v>3096</v>
      </c>
      <c r="F8" s="535"/>
      <c r="G8" s="459"/>
      <c r="H8" s="528">
        <f>+B4-H4-H6</f>
        <v>-27132</v>
      </c>
      <c r="I8" s="499" t="s">
        <v>3097</v>
      </c>
      <c r="J8" s="500"/>
      <c r="K8" s="501"/>
      <c r="L8" s="496"/>
      <c r="M8" s="496"/>
      <c r="N8" s="496"/>
      <c r="O8" s="496"/>
    </row>
    <row r="9" spans="1:18" ht="33" customHeight="1">
      <c r="A9" s="507"/>
      <c r="B9" s="509"/>
      <c r="C9" s="510"/>
      <c r="D9" s="532"/>
      <c r="E9" s="534"/>
      <c r="F9" s="524"/>
      <c r="G9" s="480"/>
      <c r="H9" s="529"/>
      <c r="I9" s="502"/>
      <c r="J9" s="503"/>
      <c r="K9" s="504"/>
      <c r="L9" s="496"/>
      <c r="M9" s="496"/>
      <c r="N9" s="496"/>
      <c r="O9" s="496"/>
      <c r="Q9" s="219" t="str">
        <f>IF(B4=H4+H6+H8,"OK","×")</f>
        <v>OK</v>
      </c>
    </row>
    <row r="10" spans="1:18" ht="33" customHeight="1">
      <c r="A10" s="506" t="s">
        <v>3098</v>
      </c>
      <c r="B10" s="467">
        <f>一般職!$P$32</f>
        <v>18836</v>
      </c>
      <c r="C10" s="469"/>
      <c r="D10" s="522"/>
      <c r="E10" s="232" t="s">
        <v>3099</v>
      </c>
      <c r="F10" s="524"/>
      <c r="G10" s="526"/>
      <c r="H10" s="528">
        <v>12480</v>
      </c>
      <c r="I10" s="530" t="s">
        <v>3100</v>
      </c>
      <c r="J10" s="514"/>
      <c r="K10" s="515"/>
      <c r="L10" s="496"/>
      <c r="M10" s="496"/>
      <c r="N10" s="496"/>
      <c r="O10" s="496"/>
    </row>
    <row r="11" spans="1:18" ht="33" customHeight="1">
      <c r="A11" s="519"/>
      <c r="B11" s="479"/>
      <c r="C11" s="521"/>
      <c r="D11" s="523"/>
      <c r="E11" s="239" t="s">
        <v>3092</v>
      </c>
      <c r="F11" s="525"/>
      <c r="G11" s="527"/>
      <c r="H11" s="529"/>
      <c r="I11" s="516"/>
      <c r="J11" s="517"/>
      <c r="K11" s="518"/>
      <c r="L11" s="505"/>
      <c r="M11" s="505"/>
      <c r="N11" s="505"/>
      <c r="O11" s="505"/>
    </row>
    <row r="12" spans="1:18" ht="33" customHeight="1">
      <c r="A12" s="519"/>
      <c r="B12" s="479"/>
      <c r="C12" s="521"/>
      <c r="D12" s="531"/>
      <c r="E12" s="536" t="s">
        <v>3096</v>
      </c>
      <c r="F12" s="535"/>
      <c r="G12" s="463"/>
      <c r="H12" s="528">
        <f>+B10-H10</f>
        <v>6356</v>
      </c>
      <c r="I12" s="499" t="s">
        <v>3097</v>
      </c>
      <c r="J12" s="500"/>
      <c r="K12" s="501"/>
      <c r="L12" s="496"/>
      <c r="M12" s="496"/>
      <c r="N12" s="496"/>
      <c r="O12" s="496"/>
    </row>
    <row r="13" spans="1:18" ht="33" customHeight="1">
      <c r="A13" s="520"/>
      <c r="B13" s="470"/>
      <c r="C13" s="472"/>
      <c r="D13" s="531"/>
      <c r="E13" s="537"/>
      <c r="F13" s="535"/>
      <c r="G13" s="463"/>
      <c r="H13" s="538"/>
      <c r="I13" s="502"/>
      <c r="J13" s="503"/>
      <c r="K13" s="504"/>
      <c r="L13" s="496"/>
      <c r="M13" s="496"/>
      <c r="N13" s="496"/>
      <c r="O13" s="496"/>
      <c r="Q13" s="219" t="str">
        <f>IF(B10=H10+H12,"OK","×")</f>
        <v>OK</v>
      </c>
    </row>
    <row r="14" spans="1:18" ht="22.5" customHeight="1">
      <c r="A14" s="225" t="s">
        <v>3101</v>
      </c>
    </row>
  </sheetData>
  <mergeCells count="38">
    <mergeCell ref="E12:E13"/>
    <mergeCell ref="F12:F13"/>
    <mergeCell ref="G12:G13"/>
    <mergeCell ref="H12:H13"/>
    <mergeCell ref="I12:K13"/>
    <mergeCell ref="L12:O13"/>
    <mergeCell ref="L8:O9"/>
    <mergeCell ref="A10:A13"/>
    <mergeCell ref="B10:C13"/>
    <mergeCell ref="D10:D11"/>
    <mergeCell ref="F10:F11"/>
    <mergeCell ref="G10:G11"/>
    <mergeCell ref="H10:H11"/>
    <mergeCell ref="I10:K11"/>
    <mergeCell ref="L10:O11"/>
    <mergeCell ref="D12:D13"/>
    <mergeCell ref="D8:D9"/>
    <mergeCell ref="E8:E9"/>
    <mergeCell ref="F8:F9"/>
    <mergeCell ref="G8:G9"/>
    <mergeCell ref="H8:H9"/>
    <mergeCell ref="I8:K9"/>
    <mergeCell ref="A4:A9"/>
    <mergeCell ref="B4:C9"/>
    <mergeCell ref="G4:G5"/>
    <mergeCell ref="H4:H5"/>
    <mergeCell ref="I4:K5"/>
    <mergeCell ref="L4:O5"/>
    <mergeCell ref="G6:G7"/>
    <mergeCell ref="H6:H7"/>
    <mergeCell ref="I6:K7"/>
    <mergeCell ref="L6:O7"/>
    <mergeCell ref="A1:O1"/>
    <mergeCell ref="A2:O2"/>
    <mergeCell ref="B3:C3"/>
    <mergeCell ref="D3:H3"/>
    <mergeCell ref="I3:K3"/>
    <mergeCell ref="L3:O3"/>
  </mergeCells>
  <phoneticPr fontId="1"/>
  <pageMargins left="0.78740157480314965" right="0.39370078740157483" top="0.98425196850393704" bottom="0.98425196850393704" header="0.51181102362204722" footer="0.51181102362204722"/>
  <pageSetup paperSize="9" firstPageNumber="120" orientation="landscape" r:id="rId1"/>
  <headerFooter differentOddEven="1" scaleWithDoc="0" alignWithMargins="0">
    <oddFooter>&amp;C- &amp;P -&amp;R一般会計</oddFooter>
    <evenHeader>&amp;C- &amp;P -&amp;R一般会計</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E2EB7-73CE-4117-9222-362375976CCF}">
  <sheetPr codeName="Sheet10"/>
  <dimension ref="A1:N15"/>
  <sheetViews>
    <sheetView view="pageBreakPreview" zoomScaleNormal="100" zoomScaleSheetLayoutView="100" workbookViewId="0">
      <selection sqref="A1:M1"/>
    </sheetView>
  </sheetViews>
  <sheetFormatPr defaultColWidth="9" defaultRowHeight="26.25" customHeight="1"/>
  <cols>
    <col min="1" max="1" width="4" style="219" customWidth="1"/>
    <col min="2" max="2" width="23.5" style="219" customWidth="1"/>
    <col min="3" max="4" width="4" style="219" customWidth="1"/>
    <col min="5" max="5" width="19.625" style="219" customWidth="1"/>
    <col min="6" max="6" width="8.625" style="219" customWidth="1"/>
    <col min="7" max="7" width="10" style="219" customWidth="1"/>
    <col min="8" max="8" width="4.5" style="219" customWidth="1"/>
    <col min="9" max="9" width="20" style="219" customWidth="1"/>
    <col min="10" max="10" width="6.25" style="219" customWidth="1"/>
    <col min="11" max="11" width="20" style="219" customWidth="1"/>
    <col min="12" max="12" width="6.25" style="219" customWidth="1"/>
    <col min="13" max="14" width="0" style="219" hidden="1" customWidth="1"/>
    <col min="15" max="16384" width="9" style="219"/>
  </cols>
  <sheetData>
    <row r="1" spans="1:14" ht="26.25" customHeight="1">
      <c r="A1" s="539" t="s">
        <v>3102</v>
      </c>
      <c r="B1" s="539"/>
      <c r="C1" s="539"/>
      <c r="D1" s="539"/>
      <c r="E1" s="539"/>
      <c r="F1" s="539"/>
      <c r="G1" s="539"/>
      <c r="H1" s="539"/>
      <c r="I1" s="539"/>
      <c r="J1" s="539"/>
      <c r="K1" s="539"/>
      <c r="L1" s="539"/>
      <c r="M1" s="539"/>
    </row>
    <row r="2" spans="1:14" ht="26.25" customHeight="1">
      <c r="A2" s="495" t="s">
        <v>3103</v>
      </c>
      <c r="B2" s="495"/>
      <c r="C2" s="495"/>
      <c r="D2" s="495"/>
      <c r="E2" s="495"/>
      <c r="F2" s="495"/>
      <c r="G2" s="495"/>
      <c r="H2" s="495"/>
      <c r="I2" s="495"/>
      <c r="J2" s="495"/>
      <c r="K2" s="495"/>
      <c r="L2" s="495"/>
    </row>
    <row r="3" spans="1:14" ht="22.5" customHeight="1">
      <c r="A3" s="446" t="s">
        <v>3104</v>
      </c>
      <c r="B3" s="456"/>
      <c r="C3" s="456"/>
      <c r="D3" s="456"/>
      <c r="E3" s="456"/>
      <c r="F3" s="456"/>
      <c r="G3" s="456"/>
      <c r="H3" s="540"/>
      <c r="I3" s="446" t="s">
        <v>3105</v>
      </c>
      <c r="J3" s="540"/>
      <c r="K3" s="446" t="s">
        <v>3106</v>
      </c>
      <c r="L3" s="540"/>
    </row>
    <row r="4" spans="1:14" ht="33" customHeight="1">
      <c r="A4" s="522"/>
      <c r="B4" s="533" t="s">
        <v>3107</v>
      </c>
      <c r="C4" s="544"/>
      <c r="D4" s="240"/>
      <c r="E4" s="541" t="s">
        <v>3108</v>
      </c>
      <c r="F4" s="541"/>
      <c r="G4" s="241" t="s">
        <v>3109</v>
      </c>
      <c r="H4" s="242"/>
      <c r="I4" s="243">
        <v>315713</v>
      </c>
      <c r="J4" s="236"/>
      <c r="K4" s="244">
        <v>276400</v>
      </c>
      <c r="L4" s="245"/>
      <c r="M4" s="238">
        <f>+I4-I7</f>
        <v>6841</v>
      </c>
      <c r="N4" s="238">
        <f>+K4-K7</f>
        <v>4800</v>
      </c>
    </row>
    <row r="5" spans="1:14" ht="33" customHeight="1">
      <c r="A5" s="523"/>
      <c r="B5" s="534"/>
      <c r="C5" s="545"/>
      <c r="D5" s="246"/>
      <c r="E5" s="541" t="s">
        <v>3110</v>
      </c>
      <c r="F5" s="541"/>
      <c r="G5" s="247" t="s">
        <v>3109</v>
      </c>
      <c r="H5" s="246"/>
      <c r="I5" s="243">
        <v>354520</v>
      </c>
      <c r="J5" s="248"/>
      <c r="K5" s="243">
        <v>283364</v>
      </c>
      <c r="L5" s="249"/>
      <c r="M5" s="238">
        <f>+I5-I8</f>
        <v>11600</v>
      </c>
      <c r="N5" s="238">
        <f>+K5-K8</f>
        <v>14</v>
      </c>
    </row>
    <row r="6" spans="1:14" ht="33" customHeight="1">
      <c r="A6" s="542"/>
      <c r="B6" s="543"/>
      <c r="C6" s="546"/>
      <c r="D6" s="240"/>
      <c r="E6" s="541" t="s">
        <v>3111</v>
      </c>
      <c r="F6" s="541"/>
      <c r="G6" s="241" t="s">
        <v>3112</v>
      </c>
      <c r="H6" s="242"/>
      <c r="I6" s="250">
        <v>43.6</v>
      </c>
      <c r="J6" s="248"/>
      <c r="K6" s="250">
        <v>55.5</v>
      </c>
      <c r="L6" s="245"/>
      <c r="M6" s="251">
        <f>+I6-I9</f>
        <v>-0.10000000000000142</v>
      </c>
      <c r="N6" s="251">
        <f>+K6-K9</f>
        <v>1.6000000000000014</v>
      </c>
    </row>
    <row r="7" spans="1:14" ht="33" customHeight="1">
      <c r="A7" s="522"/>
      <c r="B7" s="533" t="s">
        <v>3113</v>
      </c>
      <c r="C7" s="544"/>
      <c r="D7" s="240"/>
      <c r="E7" s="541" t="s">
        <v>3108</v>
      </c>
      <c r="F7" s="541"/>
      <c r="G7" s="241" t="s">
        <v>3109</v>
      </c>
      <c r="H7" s="242"/>
      <c r="I7" s="243">
        <v>308872</v>
      </c>
      <c r="J7" s="236"/>
      <c r="K7" s="244">
        <v>271600</v>
      </c>
      <c r="L7" s="245"/>
    </row>
    <row r="8" spans="1:14" ht="33" customHeight="1">
      <c r="A8" s="523"/>
      <c r="B8" s="534"/>
      <c r="C8" s="545"/>
      <c r="D8" s="246"/>
      <c r="E8" s="541" t="s">
        <v>3110</v>
      </c>
      <c r="F8" s="541"/>
      <c r="G8" s="247" t="s">
        <v>3109</v>
      </c>
      <c r="H8" s="246"/>
      <c r="I8" s="243">
        <v>342920</v>
      </c>
      <c r="J8" s="248"/>
      <c r="K8" s="243">
        <v>283350</v>
      </c>
      <c r="L8" s="249"/>
      <c r="N8" s="238"/>
    </row>
    <row r="9" spans="1:14" ht="33" customHeight="1">
      <c r="A9" s="542"/>
      <c r="B9" s="543"/>
      <c r="C9" s="546"/>
      <c r="D9" s="240"/>
      <c r="E9" s="541" t="s">
        <v>3111</v>
      </c>
      <c r="F9" s="541"/>
      <c r="G9" s="241" t="s">
        <v>3112</v>
      </c>
      <c r="H9" s="242"/>
      <c r="I9" s="250">
        <v>43.7</v>
      </c>
      <c r="J9" s="248"/>
      <c r="K9" s="250">
        <v>53.9</v>
      </c>
      <c r="L9" s="245"/>
    </row>
    <row r="10" spans="1:14" ht="26.25" customHeight="1">
      <c r="A10" s="252" t="s">
        <v>3101</v>
      </c>
      <c r="B10" s="253"/>
      <c r="C10" s="246"/>
      <c r="D10" s="246"/>
      <c r="E10" s="253"/>
      <c r="F10" s="246"/>
      <c r="G10" s="254"/>
      <c r="H10" s="246"/>
      <c r="I10" s="255"/>
      <c r="J10" s="236"/>
      <c r="K10" s="255"/>
    </row>
    <row r="11" spans="1:14" ht="26.25" customHeight="1">
      <c r="A11" s="547" t="s">
        <v>3114</v>
      </c>
      <c r="B11" s="547"/>
      <c r="C11" s="547"/>
      <c r="D11" s="547"/>
      <c r="E11" s="547"/>
      <c r="F11" s="547"/>
      <c r="G11" s="547"/>
      <c r="H11" s="547"/>
      <c r="I11" s="547"/>
      <c r="J11" s="547"/>
      <c r="K11" s="547"/>
      <c r="L11" s="547"/>
    </row>
    <row r="12" spans="1:14" ht="22.5" customHeight="1">
      <c r="A12" s="437" t="s">
        <v>3115</v>
      </c>
      <c r="B12" s="447"/>
      <c r="C12" s="438"/>
      <c r="D12" s="437" t="s">
        <v>3116</v>
      </c>
      <c r="E12" s="438"/>
      <c r="F12" s="437" t="s">
        <v>3117</v>
      </c>
      <c r="G12" s="548"/>
      <c r="H12" s="508"/>
      <c r="I12" s="446" t="s">
        <v>3118</v>
      </c>
      <c r="J12" s="456"/>
      <c r="K12" s="456"/>
      <c r="L12" s="540"/>
    </row>
    <row r="13" spans="1:14" ht="22.5" customHeight="1">
      <c r="A13" s="439"/>
      <c r="B13" s="453"/>
      <c r="C13" s="440"/>
      <c r="D13" s="439"/>
      <c r="E13" s="440"/>
      <c r="F13" s="549"/>
      <c r="G13" s="550"/>
      <c r="H13" s="551"/>
      <c r="I13" s="446" t="s">
        <v>3119</v>
      </c>
      <c r="J13" s="540"/>
      <c r="K13" s="452" t="s">
        <v>3120</v>
      </c>
      <c r="L13" s="449"/>
    </row>
    <row r="14" spans="1:14" ht="33" customHeight="1">
      <c r="A14" s="256"/>
      <c r="B14" s="257" t="s">
        <v>3121</v>
      </c>
      <c r="D14" s="467">
        <v>188000</v>
      </c>
      <c r="E14" s="469"/>
      <c r="F14" s="437" t="s">
        <v>3122</v>
      </c>
      <c r="G14" s="447"/>
      <c r="H14" s="438"/>
      <c r="I14" s="467">
        <v>188000</v>
      </c>
      <c r="J14" s="468"/>
      <c r="K14" s="445" t="s">
        <v>3123</v>
      </c>
      <c r="L14" s="445"/>
    </row>
    <row r="15" spans="1:14" ht="33" customHeight="1">
      <c r="A15" s="258"/>
      <c r="B15" s="259" t="s">
        <v>3124</v>
      </c>
      <c r="C15" s="212"/>
      <c r="D15" s="552">
        <v>213600</v>
      </c>
      <c r="E15" s="553"/>
      <c r="F15" s="439"/>
      <c r="G15" s="453"/>
      <c r="H15" s="440"/>
      <c r="I15" s="552">
        <v>220000</v>
      </c>
      <c r="J15" s="554"/>
      <c r="K15" s="445"/>
      <c r="L15" s="445"/>
    </row>
  </sheetData>
  <mergeCells count="30">
    <mergeCell ref="D14:E14"/>
    <mergeCell ref="F14:H15"/>
    <mergeCell ref="I14:J14"/>
    <mergeCell ref="K14:L15"/>
    <mergeCell ref="D15:E15"/>
    <mergeCell ref="I15:J15"/>
    <mergeCell ref="A11:L11"/>
    <mergeCell ref="A12:C13"/>
    <mergeCell ref="D12:E13"/>
    <mergeCell ref="F12:H13"/>
    <mergeCell ref="I12:L12"/>
    <mergeCell ref="I13:J13"/>
    <mergeCell ref="K13:L13"/>
    <mergeCell ref="E6:F6"/>
    <mergeCell ref="A7:A9"/>
    <mergeCell ref="B7:B9"/>
    <mergeCell ref="C7:C9"/>
    <mergeCell ref="E7:F7"/>
    <mergeCell ref="E8:F8"/>
    <mergeCell ref="E9:F9"/>
    <mergeCell ref="A4:A6"/>
    <mergeCell ref="B4:B6"/>
    <mergeCell ref="C4:C6"/>
    <mergeCell ref="E4:F4"/>
    <mergeCell ref="E5:F5"/>
    <mergeCell ref="A1:M1"/>
    <mergeCell ref="A2:L2"/>
    <mergeCell ref="A3:H3"/>
    <mergeCell ref="I3:J3"/>
    <mergeCell ref="K3:L3"/>
  </mergeCells>
  <phoneticPr fontId="1"/>
  <pageMargins left="0.78740157480314965" right="0.39370078740157483" top="0.98425196850393704" bottom="0.98425196850393704" header="0.51181102362204722" footer="0.51181102362204722"/>
  <pageSetup paperSize="9" firstPageNumber="121" orientation="landscape" r:id="rId1"/>
  <headerFooter differentOddEven="1" scaleWithDoc="0" alignWithMargins="0">
    <oddFooter>&amp;C&amp;"ＭＳ 明朝,標準"- &amp;P -&amp;R&amp;"ＭＳ 明朝,標準"一般会計</oddFooter>
    <evenHeader>&amp;C- &amp;P -&amp;R一般会計</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15163-5C11-47AE-BFD7-87DAC1293CC6}">
  <sheetPr codeName="Sheet11"/>
  <dimension ref="A1:M19"/>
  <sheetViews>
    <sheetView view="pageBreakPreview" zoomScaleNormal="70" zoomScaleSheetLayoutView="100" workbookViewId="0">
      <selection sqref="A1:K1"/>
    </sheetView>
  </sheetViews>
  <sheetFormatPr defaultColWidth="9" defaultRowHeight="13.5"/>
  <cols>
    <col min="1" max="1" width="28.125" style="219" customWidth="1"/>
    <col min="2" max="2" width="16.25" style="219" customWidth="1"/>
    <col min="3" max="3" width="11.25" style="219" customWidth="1"/>
    <col min="4" max="4" width="5" style="219" customWidth="1"/>
    <col min="5" max="5" width="11.25" style="219" customWidth="1"/>
    <col min="6" max="6" width="5" style="219" customWidth="1"/>
    <col min="7" max="7" width="15" style="219" customWidth="1"/>
    <col min="8" max="8" width="11.25" style="219" customWidth="1"/>
    <col min="9" max="9" width="5" style="219" customWidth="1"/>
    <col min="10" max="10" width="11.25" style="219" customWidth="1"/>
    <col min="11" max="11" width="5" style="219" customWidth="1"/>
    <col min="12" max="13" width="0" style="219" hidden="1" customWidth="1"/>
    <col min="14" max="16384" width="9" style="219"/>
  </cols>
  <sheetData>
    <row r="1" spans="1:13" ht="24.75" customHeight="1">
      <c r="A1" s="547" t="s">
        <v>3125</v>
      </c>
      <c r="B1" s="547"/>
      <c r="C1" s="547"/>
      <c r="D1" s="547"/>
      <c r="E1" s="547"/>
      <c r="F1" s="547"/>
      <c r="G1" s="547"/>
      <c r="H1" s="547"/>
      <c r="I1" s="547"/>
      <c r="J1" s="547"/>
      <c r="K1" s="547"/>
    </row>
    <row r="2" spans="1:13" ht="22.5" customHeight="1">
      <c r="A2" s="555" t="s">
        <v>3126</v>
      </c>
      <c r="B2" s="446" t="s">
        <v>3127</v>
      </c>
      <c r="C2" s="456"/>
      <c r="D2" s="456"/>
      <c r="E2" s="456"/>
      <c r="F2" s="540"/>
      <c r="G2" s="446" t="s">
        <v>3128</v>
      </c>
      <c r="H2" s="456"/>
      <c r="I2" s="456"/>
      <c r="J2" s="456"/>
      <c r="K2" s="540"/>
    </row>
    <row r="3" spans="1:13" ht="22.5" customHeight="1">
      <c r="A3" s="454"/>
      <c r="B3" s="257" t="s">
        <v>3129</v>
      </c>
      <c r="C3" s="446" t="s">
        <v>3130</v>
      </c>
      <c r="D3" s="540"/>
      <c r="E3" s="446" t="s">
        <v>3131</v>
      </c>
      <c r="F3" s="540"/>
      <c r="G3" s="230" t="s">
        <v>3129</v>
      </c>
      <c r="H3" s="445" t="s">
        <v>3130</v>
      </c>
      <c r="I3" s="445"/>
      <c r="J3" s="445" t="s">
        <v>3131</v>
      </c>
      <c r="K3" s="445"/>
    </row>
    <row r="4" spans="1:13" ht="25.5" customHeight="1">
      <c r="A4" s="555" t="s">
        <v>3132</v>
      </c>
      <c r="B4" s="230" t="s">
        <v>3133</v>
      </c>
      <c r="C4" s="260">
        <v>39</v>
      </c>
      <c r="D4" s="261"/>
      <c r="E4" s="262">
        <f>ROUND(C4/+$C$10*100,1)</f>
        <v>17.899999999999999</v>
      </c>
      <c r="F4" s="263"/>
      <c r="G4" s="257" t="s">
        <v>3133</v>
      </c>
      <c r="H4" s="264"/>
      <c r="I4" s="245"/>
      <c r="J4" s="262"/>
      <c r="K4" s="249"/>
      <c r="L4" s="238">
        <f>+C4-C11</f>
        <v>-2</v>
      </c>
      <c r="M4" s="238">
        <f>+H4-H11</f>
        <v>0</v>
      </c>
    </row>
    <row r="5" spans="1:13" ht="25.5" customHeight="1">
      <c r="A5" s="507"/>
      <c r="B5" s="230" t="s">
        <v>3134</v>
      </c>
      <c r="C5" s="260">
        <v>26</v>
      </c>
      <c r="D5" s="265"/>
      <c r="E5" s="262">
        <f t="shared" ref="E5:E9" si="0">ROUND(C5/+$C$10*100,1)</f>
        <v>11.9</v>
      </c>
      <c r="F5" s="245"/>
      <c r="G5" s="259" t="s">
        <v>3134</v>
      </c>
      <c r="H5" s="266"/>
      <c r="I5" s="249"/>
      <c r="J5" s="262"/>
      <c r="K5" s="245"/>
      <c r="L5" s="238">
        <f t="shared" ref="L5:L10" si="1">+C5-C12</f>
        <v>4</v>
      </c>
      <c r="M5" s="238">
        <f t="shared" ref="M5:M10" si="2">+H5-H12</f>
        <v>0</v>
      </c>
    </row>
    <row r="6" spans="1:13" ht="25.5" customHeight="1">
      <c r="A6" s="507"/>
      <c r="B6" s="230" t="s">
        <v>3135</v>
      </c>
      <c r="C6" s="260">
        <v>78</v>
      </c>
      <c r="D6" s="261"/>
      <c r="E6" s="262">
        <f>100-E4-E5-E7-E8-E9</f>
        <v>35.799999999999983</v>
      </c>
      <c r="F6" s="249"/>
      <c r="G6" s="257" t="s">
        <v>3135</v>
      </c>
      <c r="H6" s="264">
        <v>7</v>
      </c>
      <c r="I6" s="245"/>
      <c r="J6" s="262">
        <f>ROUND(H6/+$H$10*100,1)</f>
        <v>100</v>
      </c>
      <c r="K6" s="249"/>
      <c r="L6" s="238">
        <f>+C6-C13</f>
        <v>2</v>
      </c>
      <c r="M6" s="238">
        <f>+H6-H13</f>
        <v>-2</v>
      </c>
    </row>
    <row r="7" spans="1:13" ht="25.5" customHeight="1">
      <c r="A7" s="507"/>
      <c r="B7" s="230" t="s">
        <v>3136</v>
      </c>
      <c r="C7" s="260">
        <v>49</v>
      </c>
      <c r="D7" s="265"/>
      <c r="E7" s="262">
        <f t="shared" si="0"/>
        <v>22.5</v>
      </c>
      <c r="F7" s="245"/>
      <c r="G7" s="259"/>
      <c r="H7" s="264"/>
      <c r="I7" s="245"/>
      <c r="J7" s="267"/>
      <c r="K7" s="245"/>
      <c r="L7" s="238">
        <f t="shared" si="1"/>
        <v>-2</v>
      </c>
      <c r="M7" s="238">
        <f t="shared" si="2"/>
        <v>0</v>
      </c>
    </row>
    <row r="8" spans="1:13" ht="25.5" customHeight="1">
      <c r="A8" s="507"/>
      <c r="B8" s="230" t="s">
        <v>3137</v>
      </c>
      <c r="C8" s="260">
        <v>19</v>
      </c>
      <c r="D8" s="261"/>
      <c r="E8" s="262">
        <f>ROUND(C8/+$C$10*100,1)</f>
        <v>8.6999999999999993</v>
      </c>
      <c r="F8" s="249"/>
      <c r="G8" s="225"/>
      <c r="H8" s="266"/>
      <c r="I8" s="249"/>
      <c r="J8" s="268"/>
      <c r="K8" s="249"/>
      <c r="L8" s="238">
        <f t="shared" si="1"/>
        <v>-2</v>
      </c>
      <c r="M8" s="238">
        <f t="shared" si="2"/>
        <v>0</v>
      </c>
    </row>
    <row r="9" spans="1:13" ht="25.5" customHeight="1">
      <c r="A9" s="507"/>
      <c r="B9" s="230" t="s">
        <v>3138</v>
      </c>
      <c r="C9" s="260">
        <v>7</v>
      </c>
      <c r="D9" s="265"/>
      <c r="E9" s="262">
        <f t="shared" si="0"/>
        <v>3.2</v>
      </c>
      <c r="F9" s="245"/>
      <c r="G9" s="269"/>
      <c r="H9" s="264"/>
      <c r="I9" s="245"/>
      <c r="J9" s="267"/>
      <c r="K9" s="245"/>
      <c r="L9" s="238">
        <f t="shared" si="1"/>
        <v>-1</v>
      </c>
      <c r="M9" s="238">
        <f t="shared" si="2"/>
        <v>0</v>
      </c>
    </row>
    <row r="10" spans="1:13" ht="25.5" customHeight="1">
      <c r="A10" s="556"/>
      <c r="B10" s="230" t="s">
        <v>3017</v>
      </c>
      <c r="C10" s="264">
        <f>SUM(C4:C9)</f>
        <v>218</v>
      </c>
      <c r="D10" s="212"/>
      <c r="E10" s="262">
        <f>SUM(E4:E9)</f>
        <v>99.999999999999986</v>
      </c>
      <c r="F10" s="249"/>
      <c r="G10" s="270" t="s">
        <v>3017</v>
      </c>
      <c r="H10" s="264">
        <f>SUM(H4:H7)</f>
        <v>7</v>
      </c>
      <c r="I10" s="245"/>
      <c r="J10" s="267">
        <f>SUM(J4:J7)</f>
        <v>100</v>
      </c>
      <c r="K10" s="245"/>
      <c r="L10" s="238">
        <f t="shared" si="1"/>
        <v>-1</v>
      </c>
      <c r="M10" s="238">
        <f t="shared" si="2"/>
        <v>-2</v>
      </c>
    </row>
    <row r="11" spans="1:13" ht="25.5" customHeight="1">
      <c r="A11" s="555" t="s">
        <v>3139</v>
      </c>
      <c r="B11" s="230" t="s">
        <v>3133</v>
      </c>
      <c r="C11" s="260">
        <v>41</v>
      </c>
      <c r="D11" s="261"/>
      <c r="E11" s="262">
        <f>ROUND(C11/+$C$17*100,1)</f>
        <v>18.7</v>
      </c>
      <c r="F11" s="263"/>
      <c r="G11" s="257" t="s">
        <v>3133</v>
      </c>
      <c r="H11" s="264"/>
      <c r="I11" s="245"/>
      <c r="J11" s="262"/>
      <c r="K11" s="249"/>
    </row>
    <row r="12" spans="1:13" ht="25.5" customHeight="1">
      <c r="A12" s="507"/>
      <c r="B12" s="230" t="s">
        <v>3134</v>
      </c>
      <c r="C12" s="260">
        <v>22</v>
      </c>
      <c r="D12" s="265"/>
      <c r="E12" s="262">
        <f>ROUND(C12/+$C$17*100,1)</f>
        <v>10</v>
      </c>
      <c r="F12" s="245"/>
      <c r="G12" s="259" t="s">
        <v>3134</v>
      </c>
      <c r="H12" s="266"/>
      <c r="I12" s="249"/>
      <c r="J12" s="262"/>
      <c r="K12" s="245"/>
    </row>
    <row r="13" spans="1:13" ht="25.5" customHeight="1">
      <c r="A13" s="507"/>
      <c r="B13" s="230" t="s">
        <v>3135</v>
      </c>
      <c r="C13" s="260">
        <v>76</v>
      </c>
      <c r="D13" s="261"/>
      <c r="E13" s="262">
        <f>100-E11-E12-E14-E15-E16</f>
        <v>34.699999999999996</v>
      </c>
      <c r="F13" s="249"/>
      <c r="G13" s="257" t="s">
        <v>3135</v>
      </c>
      <c r="H13" s="264">
        <v>9</v>
      </c>
      <c r="I13" s="245"/>
      <c r="J13" s="262">
        <f>ROUND(H13/+$H$17*100,1)</f>
        <v>100</v>
      </c>
      <c r="K13" s="249"/>
    </row>
    <row r="14" spans="1:13" ht="25.5" customHeight="1">
      <c r="A14" s="507"/>
      <c r="B14" s="230" t="s">
        <v>3136</v>
      </c>
      <c r="C14" s="260">
        <v>51</v>
      </c>
      <c r="D14" s="265"/>
      <c r="E14" s="262">
        <f t="shared" ref="E14:E16" si="3">ROUND(C14/+$C$17*100,1)</f>
        <v>23.3</v>
      </c>
      <c r="F14" s="245"/>
      <c r="G14" s="259"/>
      <c r="H14" s="264"/>
      <c r="I14" s="245"/>
      <c r="J14" s="267"/>
      <c r="K14" s="245"/>
    </row>
    <row r="15" spans="1:13" ht="25.5" customHeight="1">
      <c r="A15" s="507"/>
      <c r="B15" s="230" t="s">
        <v>3137</v>
      </c>
      <c r="C15" s="260">
        <v>21</v>
      </c>
      <c r="D15" s="261"/>
      <c r="E15" s="262">
        <f t="shared" si="3"/>
        <v>9.6</v>
      </c>
      <c r="F15" s="249"/>
      <c r="G15" s="225"/>
      <c r="H15" s="266"/>
      <c r="I15" s="249"/>
      <c r="J15" s="268"/>
      <c r="K15" s="249"/>
    </row>
    <row r="16" spans="1:13" ht="25.5" customHeight="1">
      <c r="A16" s="507"/>
      <c r="B16" s="230" t="s">
        <v>3138</v>
      </c>
      <c r="C16" s="260">
        <v>8</v>
      </c>
      <c r="D16" s="265"/>
      <c r="E16" s="262">
        <f t="shared" si="3"/>
        <v>3.7</v>
      </c>
      <c r="F16" s="245"/>
      <c r="G16" s="269"/>
      <c r="H16" s="264"/>
      <c r="I16" s="245"/>
      <c r="J16" s="267"/>
      <c r="K16" s="245"/>
    </row>
    <row r="17" spans="1:11" ht="25.5" customHeight="1">
      <c r="A17" s="556"/>
      <c r="B17" s="230" t="s">
        <v>3017</v>
      </c>
      <c r="C17" s="264">
        <f>SUM(C11:C16)</f>
        <v>219</v>
      </c>
      <c r="D17" s="212"/>
      <c r="E17" s="262">
        <f>SUM(E11:E16)</f>
        <v>99.999999999999986</v>
      </c>
      <c r="F17" s="245"/>
      <c r="G17" s="270" t="s">
        <v>3017</v>
      </c>
      <c r="H17" s="264">
        <f>SUM(H11:H14)</f>
        <v>9</v>
      </c>
      <c r="I17" s="245"/>
      <c r="J17" s="267">
        <f>SUM(J11:J14)</f>
        <v>100</v>
      </c>
      <c r="K17" s="245"/>
    </row>
    <row r="19" spans="1:11" hidden="1">
      <c r="E19" s="219" t="str">
        <f>IF(E10=E17,"OK","違うよ！")</f>
        <v>OK</v>
      </c>
      <c r="J19" s="219" t="str">
        <f>IF(J10=J17,"OK","違うよ！")</f>
        <v>OK</v>
      </c>
    </row>
  </sheetData>
  <mergeCells count="10">
    <mergeCell ref="A4:A10"/>
    <mergeCell ref="A11:A17"/>
    <mergeCell ref="A1:K1"/>
    <mergeCell ref="A2:A3"/>
    <mergeCell ref="B2:F2"/>
    <mergeCell ref="G2:K2"/>
    <mergeCell ref="C3:D3"/>
    <mergeCell ref="E3:F3"/>
    <mergeCell ref="H3:I3"/>
    <mergeCell ref="J3:K3"/>
  </mergeCells>
  <phoneticPr fontId="1"/>
  <pageMargins left="0.78740157480314965" right="0.39370078740157483" top="0.98425196850393704" bottom="0.98425196850393704" header="0.51181102362204722" footer="0.51181102362204722"/>
  <pageSetup paperSize="9" firstPageNumber="122" orientation="landscape" r:id="rId1"/>
  <headerFooter differentOddEven="1" scaleWithDoc="0" alignWithMargins="0">
    <oddFooter>&amp;C- &amp;P -&amp;R一般会計</oddFooter>
    <evenHeader>&amp;C- &amp;P -&amp;R一般会計</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CA0BE-CEF1-4D4D-A14E-38FD465625C4}">
  <sheetPr codeName="Sheet12"/>
  <dimension ref="A1:G22"/>
  <sheetViews>
    <sheetView view="pageBreakPreview" zoomScaleNormal="100" zoomScaleSheetLayoutView="100" workbookViewId="0">
      <selection sqref="A1:G1"/>
    </sheetView>
  </sheetViews>
  <sheetFormatPr defaultColWidth="9" defaultRowHeight="18.75" customHeight="1"/>
  <cols>
    <col min="1" max="1" width="17.625" style="246" customWidth="1"/>
    <col min="2" max="7" width="19.625" style="246" customWidth="1"/>
    <col min="8" max="16384" width="9" style="246"/>
  </cols>
  <sheetData>
    <row r="1" spans="1:7" ht="22.5" customHeight="1">
      <c r="A1" s="557" t="s">
        <v>3140</v>
      </c>
      <c r="B1" s="557"/>
      <c r="C1" s="557"/>
      <c r="D1" s="557"/>
      <c r="E1" s="557"/>
      <c r="F1" s="557"/>
      <c r="G1" s="557"/>
    </row>
    <row r="2" spans="1:7" ht="22.5" customHeight="1">
      <c r="A2" s="271" t="s">
        <v>3141</v>
      </c>
      <c r="B2" s="271" t="s">
        <v>3142</v>
      </c>
      <c r="C2" s="271" t="s">
        <v>3143</v>
      </c>
      <c r="D2" s="271" t="s">
        <v>3144</v>
      </c>
      <c r="E2" s="271" t="s">
        <v>3145</v>
      </c>
      <c r="F2" s="271" t="s">
        <v>3146</v>
      </c>
      <c r="G2" s="271" t="s">
        <v>3147</v>
      </c>
    </row>
    <row r="3" spans="1:7" ht="18.95" customHeight="1">
      <c r="A3" s="506" t="s">
        <v>3105</v>
      </c>
      <c r="B3" s="558" t="s">
        <v>3148</v>
      </c>
      <c r="C3" s="558" t="s">
        <v>3149</v>
      </c>
      <c r="D3" s="558" t="s">
        <v>3150</v>
      </c>
      <c r="E3" s="558" t="s">
        <v>3151</v>
      </c>
      <c r="F3" s="558" t="s">
        <v>3152</v>
      </c>
      <c r="G3" s="558" t="s">
        <v>3153</v>
      </c>
    </row>
    <row r="4" spans="1:7" ht="18.95" customHeight="1">
      <c r="A4" s="519"/>
      <c r="B4" s="559"/>
      <c r="C4" s="559"/>
      <c r="D4" s="559"/>
      <c r="E4" s="559"/>
      <c r="F4" s="559"/>
      <c r="G4" s="559"/>
    </row>
    <row r="5" spans="1:7" ht="18.95" customHeight="1">
      <c r="A5" s="519"/>
      <c r="B5" s="559"/>
      <c r="C5" s="559"/>
      <c r="D5" s="559"/>
      <c r="E5" s="559"/>
      <c r="F5" s="559"/>
      <c r="G5" s="559"/>
    </row>
    <row r="6" spans="1:7" ht="18.95" customHeight="1">
      <c r="A6" s="519"/>
      <c r="B6" s="559"/>
      <c r="C6" s="559"/>
      <c r="D6" s="559"/>
      <c r="E6" s="559"/>
      <c r="F6" s="559"/>
      <c r="G6" s="559"/>
    </row>
    <row r="7" spans="1:7" ht="18.95" customHeight="1">
      <c r="A7" s="519"/>
      <c r="B7" s="559"/>
      <c r="C7" s="559"/>
      <c r="D7" s="559"/>
      <c r="E7" s="559"/>
      <c r="F7" s="559"/>
      <c r="G7" s="559"/>
    </row>
    <row r="8" spans="1:7" ht="18.95" customHeight="1">
      <c r="A8" s="519"/>
      <c r="B8" s="559"/>
      <c r="C8" s="559"/>
      <c r="D8" s="559"/>
      <c r="E8" s="559"/>
      <c r="F8" s="559"/>
      <c r="G8" s="559"/>
    </row>
    <row r="9" spans="1:7" ht="18.95" customHeight="1">
      <c r="A9" s="519"/>
      <c r="B9" s="272"/>
      <c r="C9" s="272"/>
      <c r="D9" s="272"/>
      <c r="E9" s="272"/>
      <c r="F9" s="272"/>
      <c r="G9" s="272"/>
    </row>
    <row r="10" spans="1:7" ht="18.95" customHeight="1">
      <c r="A10" s="520"/>
      <c r="B10" s="273"/>
      <c r="C10" s="273"/>
      <c r="D10" s="273"/>
      <c r="E10" s="273"/>
      <c r="F10" s="273"/>
      <c r="G10" s="273"/>
    </row>
    <row r="13" spans="1:7" ht="22.5" customHeight="1">
      <c r="A13" s="271" t="s">
        <v>3141</v>
      </c>
      <c r="B13" s="560" t="s">
        <v>3133</v>
      </c>
      <c r="C13" s="560"/>
      <c r="D13" s="561" t="s">
        <v>3154</v>
      </c>
      <c r="E13" s="562"/>
      <c r="F13" s="561" t="s">
        <v>3155</v>
      </c>
      <c r="G13" s="563"/>
    </row>
    <row r="14" spans="1:7" ht="18.75" customHeight="1">
      <c r="A14" s="560" t="s">
        <v>3106</v>
      </c>
      <c r="B14" s="564" t="s">
        <v>3156</v>
      </c>
      <c r="C14" s="565"/>
      <c r="D14" s="564" t="s">
        <v>3157</v>
      </c>
      <c r="E14" s="565"/>
      <c r="F14" s="564" t="s">
        <v>3158</v>
      </c>
      <c r="G14" s="565"/>
    </row>
    <row r="15" spans="1:7" ht="18.75" customHeight="1">
      <c r="A15" s="560"/>
      <c r="B15" s="566"/>
      <c r="C15" s="567"/>
      <c r="D15" s="566"/>
      <c r="E15" s="567"/>
      <c r="F15" s="566"/>
      <c r="G15" s="567"/>
    </row>
    <row r="16" spans="1:7" ht="18.75" customHeight="1">
      <c r="A16" s="560"/>
      <c r="B16" s="566"/>
      <c r="C16" s="567"/>
      <c r="D16" s="566"/>
      <c r="E16" s="567"/>
      <c r="F16" s="566"/>
      <c r="G16" s="567"/>
    </row>
    <row r="17" spans="1:7" ht="18.75" customHeight="1">
      <c r="A17" s="560"/>
      <c r="B17" s="566"/>
      <c r="C17" s="567"/>
      <c r="D17" s="566"/>
      <c r="E17" s="567"/>
      <c r="F17" s="566"/>
      <c r="G17" s="567"/>
    </row>
    <row r="18" spans="1:7" ht="18.75" customHeight="1">
      <c r="A18" s="560"/>
      <c r="B18" s="566"/>
      <c r="C18" s="567"/>
      <c r="D18" s="566"/>
      <c r="E18" s="567"/>
      <c r="F18" s="566"/>
      <c r="G18" s="567"/>
    </row>
    <row r="19" spans="1:7" ht="18.75" customHeight="1">
      <c r="A19" s="560"/>
      <c r="B19" s="274"/>
      <c r="C19" s="275"/>
      <c r="D19" s="274"/>
      <c r="E19" s="276"/>
      <c r="F19" s="274"/>
      <c r="G19" s="275"/>
    </row>
    <row r="20" spans="1:7" ht="18.75" customHeight="1">
      <c r="A20" s="560"/>
      <c r="B20" s="274"/>
      <c r="C20" s="275"/>
      <c r="D20" s="274"/>
      <c r="E20" s="276"/>
      <c r="F20" s="274"/>
      <c r="G20" s="275"/>
    </row>
    <row r="21" spans="1:7" ht="18.75" customHeight="1">
      <c r="A21" s="560"/>
      <c r="B21" s="520"/>
      <c r="C21" s="520"/>
      <c r="D21" s="568"/>
      <c r="E21" s="569"/>
      <c r="F21" s="570"/>
      <c r="G21" s="546"/>
    </row>
    <row r="22" spans="1:7" ht="18.75" customHeight="1">
      <c r="D22" s="254"/>
      <c r="E22" s="254"/>
    </row>
  </sheetData>
  <mergeCells count="18">
    <mergeCell ref="B13:C13"/>
    <mergeCell ref="D13:E13"/>
    <mergeCell ref="F13:G13"/>
    <mergeCell ref="A14:A21"/>
    <mergeCell ref="B14:C18"/>
    <mergeCell ref="D14:E18"/>
    <mergeCell ref="F14:G18"/>
    <mergeCell ref="B21:C21"/>
    <mergeCell ref="D21:E21"/>
    <mergeCell ref="F21:G21"/>
    <mergeCell ref="A1:G1"/>
    <mergeCell ref="A3:A10"/>
    <mergeCell ref="B3:B8"/>
    <mergeCell ref="C3:C8"/>
    <mergeCell ref="D3:D8"/>
    <mergeCell ref="E3:E8"/>
    <mergeCell ref="F3:F8"/>
    <mergeCell ref="G3:G8"/>
  </mergeCells>
  <phoneticPr fontId="1"/>
  <pageMargins left="0.78740157480314965" right="0.39370078740157483" top="0.98425196850393704" bottom="0.98425196850393704" header="0.51181102362204722" footer="0.51181102362204722"/>
  <pageSetup paperSize="9" firstPageNumber="123" orientation="landscape" r:id="rId1"/>
  <headerFooter differentOddEven="1" scaleWithDoc="0" alignWithMargins="0">
    <oddFooter>&amp;C- &amp;P -&amp;R一般会計</oddFooter>
    <evenHeader>&amp;C- &amp;P -&amp;R一般会計</even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6B7D9-E06B-4B7A-B04D-CA55554CFB64}">
  <sheetPr codeName="Sheet13"/>
  <dimension ref="A1:P16"/>
  <sheetViews>
    <sheetView view="pageBreakPreview" zoomScaleNormal="100" zoomScaleSheetLayoutView="100" workbookViewId="0">
      <selection activeCell="C1" sqref="C1"/>
    </sheetView>
  </sheetViews>
  <sheetFormatPr defaultColWidth="9" defaultRowHeight="26.25" customHeight="1"/>
  <cols>
    <col min="1" max="1" width="5.625" style="197" customWidth="1"/>
    <col min="2" max="2" width="14.375" style="197" customWidth="1"/>
    <col min="3" max="3" width="7.625" style="197" customWidth="1"/>
    <col min="4" max="4" width="4.625" style="197" customWidth="1"/>
    <col min="5" max="5" width="5.625" style="197" customWidth="1"/>
    <col min="6" max="8" width="17.125" style="197" customWidth="1"/>
    <col min="9" max="13" width="9" style="197"/>
    <col min="14" max="16" width="0" style="197" hidden="1" customWidth="1"/>
    <col min="17" max="16384" width="9" style="197"/>
  </cols>
  <sheetData>
    <row r="1" spans="1:16" ht="26.25" customHeight="1">
      <c r="A1" s="219" t="s">
        <v>3159</v>
      </c>
    </row>
    <row r="2" spans="1:16" ht="22.5" customHeight="1">
      <c r="A2" s="445" t="s">
        <v>3160</v>
      </c>
      <c r="B2" s="445"/>
      <c r="C2" s="445"/>
      <c r="D2" s="445"/>
      <c r="E2" s="445"/>
      <c r="F2" s="230" t="s">
        <v>3161</v>
      </c>
      <c r="G2" s="230" t="s">
        <v>3162</v>
      </c>
      <c r="H2" s="230" t="s">
        <v>3163</v>
      </c>
      <c r="I2" s="219"/>
      <c r="J2" s="219"/>
      <c r="K2" s="219"/>
      <c r="L2" s="219"/>
    </row>
    <row r="3" spans="1:16" ht="27.75" customHeight="1">
      <c r="A3" s="571" t="s">
        <v>3164</v>
      </c>
      <c r="B3" s="446" t="s">
        <v>3165</v>
      </c>
      <c r="C3" s="456"/>
      <c r="D3" s="259" t="s">
        <v>3166</v>
      </c>
      <c r="E3" s="277" t="s">
        <v>3167</v>
      </c>
      <c r="F3" s="230">
        <f>SUM(G3:H3)</f>
        <v>225</v>
      </c>
      <c r="G3" s="230">
        <v>218</v>
      </c>
      <c r="H3" s="230">
        <v>7</v>
      </c>
      <c r="I3" s="219"/>
      <c r="J3" s="219"/>
      <c r="K3" s="219"/>
      <c r="L3" s="219"/>
      <c r="N3" s="278">
        <f>+F3-F10</f>
        <v>-3</v>
      </c>
      <c r="O3" s="278">
        <f>+G3-G10</f>
        <v>-1</v>
      </c>
      <c r="P3" s="278">
        <f>+H3-H10</f>
        <v>-2</v>
      </c>
    </row>
    <row r="4" spans="1:16" ht="27.75" customHeight="1">
      <c r="A4" s="571"/>
      <c r="B4" s="446" t="s">
        <v>3168</v>
      </c>
      <c r="C4" s="456"/>
      <c r="D4" s="259" t="s">
        <v>3169</v>
      </c>
      <c r="E4" s="277" t="s">
        <v>3167</v>
      </c>
      <c r="F4" s="230">
        <f>SUM(G4:H4)</f>
        <v>187</v>
      </c>
      <c r="G4" s="230">
        <f>G3-35</f>
        <v>183</v>
      </c>
      <c r="H4" s="230">
        <f>H3-3</f>
        <v>4</v>
      </c>
      <c r="I4" s="219"/>
      <c r="J4" s="219"/>
      <c r="K4" s="219"/>
      <c r="L4" s="219"/>
      <c r="N4" s="278">
        <f t="shared" ref="N4:P9" si="0">+F4-F11</f>
        <v>-6</v>
      </c>
      <c r="O4" s="278">
        <f t="shared" si="0"/>
        <v>-4</v>
      </c>
      <c r="P4" s="278">
        <f t="shared" si="0"/>
        <v>-2</v>
      </c>
    </row>
    <row r="5" spans="1:16" ht="27.75" customHeight="1">
      <c r="A5" s="571"/>
      <c r="B5" s="445" t="s">
        <v>3170</v>
      </c>
      <c r="C5" s="572" t="s">
        <v>3171</v>
      </c>
      <c r="D5" s="572"/>
      <c r="E5" s="277" t="s">
        <v>3167</v>
      </c>
      <c r="F5" s="230"/>
      <c r="G5" s="230"/>
      <c r="H5" s="230"/>
      <c r="I5" s="219"/>
      <c r="J5" s="219"/>
      <c r="K5" s="219"/>
      <c r="L5" s="219"/>
      <c r="N5" s="278">
        <f t="shared" si="0"/>
        <v>0</v>
      </c>
      <c r="O5" s="278">
        <f t="shared" si="0"/>
        <v>0</v>
      </c>
      <c r="P5" s="278">
        <f t="shared" si="0"/>
        <v>0</v>
      </c>
    </row>
    <row r="6" spans="1:16" ht="27.75" customHeight="1">
      <c r="A6" s="571"/>
      <c r="B6" s="445"/>
      <c r="C6" s="572" t="s">
        <v>3172</v>
      </c>
      <c r="D6" s="572"/>
      <c r="E6" s="277" t="s">
        <v>3167</v>
      </c>
      <c r="F6" s="230"/>
      <c r="G6" s="230"/>
      <c r="H6" s="230"/>
      <c r="I6" s="219"/>
      <c r="J6" s="219"/>
      <c r="K6" s="219"/>
      <c r="L6" s="219"/>
      <c r="N6" s="278">
        <f t="shared" si="0"/>
        <v>0</v>
      </c>
      <c r="O6" s="278">
        <f t="shared" si="0"/>
        <v>0</v>
      </c>
      <c r="P6" s="278">
        <f t="shared" si="0"/>
        <v>0</v>
      </c>
    </row>
    <row r="7" spans="1:16" ht="27.75" customHeight="1">
      <c r="A7" s="571"/>
      <c r="B7" s="445"/>
      <c r="C7" s="572" t="s">
        <v>3173</v>
      </c>
      <c r="D7" s="572"/>
      <c r="E7" s="277" t="s">
        <v>3167</v>
      </c>
      <c r="F7" s="230">
        <f>SUM(G7:H7)</f>
        <v>7</v>
      </c>
      <c r="G7" s="230">
        <v>7</v>
      </c>
      <c r="H7" s="230"/>
      <c r="I7" s="219"/>
      <c r="J7" s="219"/>
      <c r="K7" s="219"/>
      <c r="L7" s="219"/>
      <c r="N7" s="278">
        <f t="shared" si="0"/>
        <v>-1</v>
      </c>
      <c r="O7" s="278">
        <f t="shared" si="0"/>
        <v>-1</v>
      </c>
      <c r="P7" s="278">
        <f t="shared" si="0"/>
        <v>0</v>
      </c>
    </row>
    <row r="8" spans="1:16" ht="27.75" customHeight="1">
      <c r="A8" s="571"/>
      <c r="B8" s="445"/>
      <c r="C8" s="572" t="s">
        <v>3174</v>
      </c>
      <c r="D8" s="572"/>
      <c r="E8" s="277" t="s">
        <v>3167</v>
      </c>
      <c r="F8" s="230">
        <f>SUM(G8:H8)</f>
        <v>180</v>
      </c>
      <c r="G8" s="230">
        <f>G4-G5-G6-G7</f>
        <v>176</v>
      </c>
      <c r="H8" s="230">
        <f>H4-H5-H6-H7</f>
        <v>4</v>
      </c>
      <c r="I8" s="219"/>
      <c r="J8" s="219"/>
      <c r="K8" s="219"/>
      <c r="L8" s="219"/>
      <c r="N8" s="278">
        <f t="shared" si="0"/>
        <v>-5</v>
      </c>
      <c r="O8" s="278">
        <f t="shared" si="0"/>
        <v>-3</v>
      </c>
      <c r="P8" s="278">
        <f t="shared" si="0"/>
        <v>-2</v>
      </c>
    </row>
    <row r="9" spans="1:16" ht="27.75" customHeight="1">
      <c r="A9" s="571"/>
      <c r="B9" s="446" t="s">
        <v>3175</v>
      </c>
      <c r="C9" s="456"/>
      <c r="D9" s="456" t="s">
        <v>3176</v>
      </c>
      <c r="E9" s="540"/>
      <c r="F9" s="279">
        <f>+ROUND(F4/F3*100,1)</f>
        <v>83.1</v>
      </c>
      <c r="G9" s="230">
        <f>+ROUND(G4/G3*100,1)</f>
        <v>83.9</v>
      </c>
      <c r="H9" s="280">
        <f>+ROUND(H4/H3*100,1)</f>
        <v>57.1</v>
      </c>
      <c r="I9" s="219"/>
      <c r="J9" s="219"/>
      <c r="K9" s="219"/>
      <c r="L9" s="219"/>
      <c r="N9" s="281">
        <f t="shared" si="0"/>
        <v>-1.5</v>
      </c>
      <c r="O9" s="281">
        <f t="shared" si="0"/>
        <v>-1.5</v>
      </c>
      <c r="P9" s="281">
        <f t="shared" si="0"/>
        <v>-9.6000000000000014</v>
      </c>
    </row>
    <row r="10" spans="1:16" ht="27.75" customHeight="1">
      <c r="A10" s="571" t="s">
        <v>3053</v>
      </c>
      <c r="B10" s="446" t="s">
        <v>3165</v>
      </c>
      <c r="C10" s="456"/>
      <c r="D10" s="259" t="s">
        <v>3166</v>
      </c>
      <c r="E10" s="277" t="s">
        <v>3167</v>
      </c>
      <c r="F10" s="230">
        <f>SUM(G10:H10)</f>
        <v>228</v>
      </c>
      <c r="G10" s="230">
        <v>219</v>
      </c>
      <c r="H10" s="230">
        <v>9</v>
      </c>
      <c r="I10" s="219"/>
      <c r="J10" s="219"/>
      <c r="K10" s="219"/>
      <c r="L10" s="219"/>
    </row>
    <row r="11" spans="1:16" ht="27.75" customHeight="1">
      <c r="A11" s="571"/>
      <c r="B11" s="446" t="s">
        <v>3168</v>
      </c>
      <c r="C11" s="456"/>
      <c r="D11" s="259" t="s">
        <v>3169</v>
      </c>
      <c r="E11" s="277" t="s">
        <v>3167</v>
      </c>
      <c r="F11" s="230">
        <f>SUM(G11:H11)</f>
        <v>193</v>
      </c>
      <c r="G11" s="230">
        <f>G10-32</f>
        <v>187</v>
      </c>
      <c r="H11" s="230">
        <v>6</v>
      </c>
      <c r="I11" s="219"/>
      <c r="J11" s="219"/>
      <c r="K11" s="219"/>
      <c r="L11" s="219"/>
    </row>
    <row r="12" spans="1:16" ht="27.75" customHeight="1">
      <c r="A12" s="571"/>
      <c r="B12" s="445" t="s">
        <v>3170</v>
      </c>
      <c r="C12" s="572" t="s">
        <v>3171</v>
      </c>
      <c r="D12" s="572"/>
      <c r="E12" s="277" t="s">
        <v>3167</v>
      </c>
      <c r="F12" s="230"/>
      <c r="G12" s="230"/>
      <c r="H12" s="230"/>
      <c r="I12" s="219"/>
      <c r="J12" s="219"/>
      <c r="K12" s="219"/>
      <c r="L12" s="219"/>
    </row>
    <row r="13" spans="1:16" ht="27.75" customHeight="1">
      <c r="A13" s="571"/>
      <c r="B13" s="445"/>
      <c r="C13" s="572" t="s">
        <v>3172</v>
      </c>
      <c r="D13" s="572"/>
      <c r="E13" s="277" t="s">
        <v>3167</v>
      </c>
      <c r="F13" s="230"/>
      <c r="G13" s="230"/>
      <c r="H13" s="230"/>
    </row>
    <row r="14" spans="1:16" ht="27.75" customHeight="1">
      <c r="A14" s="571"/>
      <c r="B14" s="445"/>
      <c r="C14" s="572" t="s">
        <v>3173</v>
      </c>
      <c r="D14" s="572"/>
      <c r="E14" s="277" t="s">
        <v>3167</v>
      </c>
      <c r="F14" s="230">
        <f>SUM(G14:H14)</f>
        <v>8</v>
      </c>
      <c r="G14" s="230">
        <v>8</v>
      </c>
      <c r="H14" s="230"/>
    </row>
    <row r="15" spans="1:16" ht="27.75" customHeight="1">
      <c r="A15" s="571"/>
      <c r="B15" s="445"/>
      <c r="C15" s="572" t="s">
        <v>3174</v>
      </c>
      <c r="D15" s="572"/>
      <c r="E15" s="277" t="s">
        <v>3167</v>
      </c>
      <c r="F15" s="230">
        <f>SUM(G15:H15)</f>
        <v>185</v>
      </c>
      <c r="G15" s="230">
        <f>G11-G12-G13-G14</f>
        <v>179</v>
      </c>
      <c r="H15" s="230">
        <f>H11-H12-H13-H14</f>
        <v>6</v>
      </c>
    </row>
    <row r="16" spans="1:16" ht="27.75" customHeight="1">
      <c r="A16" s="571"/>
      <c r="B16" s="446" t="s">
        <v>3175</v>
      </c>
      <c r="C16" s="456"/>
      <c r="D16" s="456" t="s">
        <v>3176</v>
      </c>
      <c r="E16" s="540"/>
      <c r="F16" s="279">
        <f>+ROUND(F11/F10*100,1)</f>
        <v>84.6</v>
      </c>
      <c r="G16" s="230">
        <f>+ROUND(G11/G10*100,1)</f>
        <v>85.4</v>
      </c>
      <c r="H16" s="280">
        <f>+ROUND(H11/H10*100,1)</f>
        <v>66.7</v>
      </c>
    </row>
  </sheetData>
  <mergeCells count="21">
    <mergeCell ref="D16:E16"/>
    <mergeCell ref="D9:E9"/>
    <mergeCell ref="A10:A16"/>
    <mergeCell ref="B10:C10"/>
    <mergeCell ref="B11:C11"/>
    <mergeCell ref="B12:B15"/>
    <mergeCell ref="C12:D12"/>
    <mergeCell ref="C13:D13"/>
    <mergeCell ref="C14:D14"/>
    <mergeCell ref="C15:D15"/>
    <mergeCell ref="B16:C16"/>
    <mergeCell ref="A2:E2"/>
    <mergeCell ref="A3:A9"/>
    <mergeCell ref="B3:C3"/>
    <mergeCell ref="B4:C4"/>
    <mergeCell ref="B5:B8"/>
    <mergeCell ref="C5:D5"/>
    <mergeCell ref="C6:D6"/>
    <mergeCell ref="C7:D7"/>
    <mergeCell ref="C8:D8"/>
    <mergeCell ref="B9:C9"/>
  </mergeCells>
  <phoneticPr fontId="1"/>
  <pageMargins left="0.78740157480314965" right="0.39370078740157483" top="0.98425196850393704" bottom="0.98425196850393704" header="0.51181102362204722" footer="0.51181102362204722"/>
  <pageSetup paperSize="9" firstPageNumber="124" orientation="landscape" r:id="rId1"/>
  <headerFooter differentOddEven="1" scaleWithDoc="0" alignWithMargins="0">
    <oddFooter>&amp;C- &amp;P -&amp;R一般会計</oddFooter>
    <evenHeader>&amp;C- &amp;P -&amp;R一般会計</even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1700C-422C-450E-ABDD-20FD2CC79B7E}">
  <sheetPr codeName="Sheet14"/>
  <dimension ref="A1:U20"/>
  <sheetViews>
    <sheetView view="pageBreakPreview" zoomScaleNormal="100" zoomScaleSheetLayoutView="100" workbookViewId="0">
      <selection sqref="A1:T1"/>
    </sheetView>
  </sheetViews>
  <sheetFormatPr defaultColWidth="9" defaultRowHeight="22.5" customHeight="1"/>
  <cols>
    <col min="1" max="1" width="2.625" style="219" customWidth="1"/>
    <col min="2" max="2" width="11.25" style="219" customWidth="1"/>
    <col min="3" max="3" width="2.625" style="219" customWidth="1"/>
    <col min="4" max="19" width="6.125" style="219" customWidth="1"/>
    <col min="20" max="20" width="9.625" style="219" customWidth="1"/>
    <col min="21" max="16384" width="9" style="219"/>
  </cols>
  <sheetData>
    <row r="1" spans="1:21" ht="22.5" customHeight="1">
      <c r="A1" s="495" t="s">
        <v>3177</v>
      </c>
      <c r="B1" s="495"/>
      <c r="C1" s="495"/>
      <c r="D1" s="495"/>
      <c r="E1" s="495"/>
      <c r="F1" s="495"/>
      <c r="G1" s="495"/>
      <c r="H1" s="495"/>
      <c r="I1" s="495"/>
      <c r="J1" s="495"/>
      <c r="K1" s="495"/>
      <c r="L1" s="495"/>
      <c r="M1" s="495"/>
      <c r="N1" s="495"/>
      <c r="O1" s="495"/>
      <c r="P1" s="495"/>
      <c r="Q1" s="495"/>
      <c r="R1" s="495"/>
      <c r="S1" s="495"/>
      <c r="T1" s="495"/>
    </row>
    <row r="2" spans="1:21" ht="22.5" customHeight="1" thickBot="1">
      <c r="A2" s="573" t="s">
        <v>3084</v>
      </c>
      <c r="B2" s="574"/>
      <c r="C2" s="575"/>
      <c r="D2" s="579" t="s">
        <v>3178</v>
      </c>
      <c r="E2" s="579"/>
      <c r="F2" s="579"/>
      <c r="G2" s="579"/>
      <c r="H2" s="579"/>
      <c r="I2" s="579"/>
      <c r="J2" s="579"/>
      <c r="K2" s="579"/>
      <c r="L2" s="446" t="s">
        <v>3179</v>
      </c>
      <c r="M2" s="456"/>
      <c r="N2" s="456"/>
      <c r="O2" s="540"/>
      <c r="P2" s="580" t="s">
        <v>3180</v>
      </c>
      <c r="Q2" s="581"/>
      <c r="R2" s="581"/>
      <c r="S2" s="581"/>
      <c r="T2" s="445" t="s">
        <v>3088</v>
      </c>
      <c r="U2" s="445"/>
    </row>
    <row r="3" spans="1:21" ht="22.5" customHeight="1">
      <c r="A3" s="576"/>
      <c r="B3" s="577"/>
      <c r="C3" s="578"/>
      <c r="D3" s="445" t="s">
        <v>3181</v>
      </c>
      <c r="E3" s="445"/>
      <c r="F3" s="445"/>
      <c r="G3" s="445"/>
      <c r="H3" s="445" t="s">
        <v>3182</v>
      </c>
      <c r="I3" s="445"/>
      <c r="J3" s="445"/>
      <c r="K3" s="445"/>
      <c r="L3" s="446"/>
      <c r="M3" s="456"/>
      <c r="N3" s="456"/>
      <c r="O3" s="540"/>
      <c r="P3" s="581"/>
      <c r="Q3" s="581"/>
      <c r="R3" s="581"/>
      <c r="S3" s="581"/>
      <c r="T3" s="445"/>
      <c r="U3" s="445"/>
    </row>
    <row r="4" spans="1:21" ht="25.5" customHeight="1">
      <c r="A4" s="282"/>
      <c r="B4" s="283" t="s">
        <v>3050</v>
      </c>
      <c r="C4" s="284"/>
      <c r="D4" s="582">
        <v>2.2999999999999998</v>
      </c>
      <c r="E4" s="583"/>
      <c r="F4" s="583"/>
      <c r="G4" s="584"/>
      <c r="H4" s="582">
        <v>2.2999999999999998</v>
      </c>
      <c r="I4" s="583"/>
      <c r="J4" s="583"/>
      <c r="K4" s="584"/>
      <c r="L4" s="585">
        <f>D4+H4</f>
        <v>4.5999999999999996</v>
      </c>
      <c r="M4" s="586"/>
      <c r="N4" s="586"/>
      <c r="O4" s="587"/>
      <c r="P4" s="588" t="s">
        <v>3183</v>
      </c>
      <c r="Q4" s="588"/>
      <c r="R4" s="588"/>
      <c r="S4" s="588"/>
      <c r="T4" s="496"/>
      <c r="U4" s="496"/>
    </row>
    <row r="5" spans="1:21" ht="25.5" customHeight="1">
      <c r="A5" s="285"/>
      <c r="B5" s="211" t="s">
        <v>3053</v>
      </c>
      <c r="C5" s="240"/>
      <c r="D5" s="582">
        <v>2.25</v>
      </c>
      <c r="E5" s="583"/>
      <c r="F5" s="583"/>
      <c r="G5" s="584"/>
      <c r="H5" s="582">
        <v>2.25</v>
      </c>
      <c r="I5" s="583"/>
      <c r="J5" s="583"/>
      <c r="K5" s="584"/>
      <c r="L5" s="585">
        <f>D5+H5</f>
        <v>4.5</v>
      </c>
      <c r="M5" s="586"/>
      <c r="N5" s="586"/>
      <c r="O5" s="587"/>
      <c r="P5" s="588" t="s">
        <v>3183</v>
      </c>
      <c r="Q5" s="588"/>
      <c r="R5" s="588"/>
      <c r="S5" s="588"/>
      <c r="T5" s="496"/>
      <c r="U5" s="496"/>
    </row>
    <row r="6" spans="1:21" ht="25.5" customHeight="1">
      <c r="A6" s="286"/>
      <c r="B6" s="202" t="s">
        <v>3184</v>
      </c>
      <c r="C6" s="287"/>
      <c r="D6" s="582">
        <v>2.2999999999999998</v>
      </c>
      <c r="E6" s="583"/>
      <c r="F6" s="583"/>
      <c r="G6" s="584"/>
      <c r="H6" s="582">
        <v>2.2999999999999998</v>
      </c>
      <c r="I6" s="583"/>
      <c r="J6" s="583"/>
      <c r="K6" s="584"/>
      <c r="L6" s="585">
        <f>D6+H6</f>
        <v>4.5999999999999996</v>
      </c>
      <c r="M6" s="586"/>
      <c r="N6" s="586"/>
      <c r="O6" s="587"/>
      <c r="P6" s="588" t="s">
        <v>3183</v>
      </c>
      <c r="Q6" s="588"/>
      <c r="R6" s="588"/>
      <c r="S6" s="588"/>
      <c r="T6" s="496"/>
      <c r="U6" s="496"/>
    </row>
    <row r="8" spans="1:21" ht="22.5" customHeight="1">
      <c r="A8" s="495" t="s">
        <v>3185</v>
      </c>
      <c r="B8" s="495"/>
      <c r="C8" s="495"/>
      <c r="D8" s="495"/>
      <c r="E8" s="495"/>
      <c r="F8" s="495"/>
      <c r="G8" s="495"/>
      <c r="H8" s="495"/>
      <c r="I8" s="495"/>
      <c r="J8" s="495"/>
      <c r="K8" s="495"/>
      <c r="L8" s="495"/>
      <c r="M8" s="495"/>
      <c r="N8" s="495"/>
      <c r="O8" s="495"/>
      <c r="P8" s="495"/>
      <c r="Q8" s="495"/>
      <c r="R8" s="495"/>
    </row>
    <row r="9" spans="1:21" ht="22.5" customHeight="1">
      <c r="A9" s="522"/>
      <c r="B9" s="447" t="s">
        <v>3186</v>
      </c>
      <c r="C9" s="524"/>
      <c r="D9" s="591" t="s">
        <v>3187</v>
      </c>
      <c r="E9" s="447"/>
      <c r="F9" s="592"/>
      <c r="G9" s="593" t="s">
        <v>3188</v>
      </c>
      <c r="H9" s="447"/>
      <c r="I9" s="594"/>
      <c r="J9" s="591" t="s">
        <v>3189</v>
      </c>
      <c r="K9" s="447"/>
      <c r="L9" s="592"/>
      <c r="M9" s="593" t="s">
        <v>3190</v>
      </c>
      <c r="N9" s="595"/>
      <c r="O9" s="594"/>
      <c r="P9" s="437" t="s">
        <v>3191</v>
      </c>
      <c r="Q9" s="596"/>
      <c r="R9" s="596"/>
      <c r="S9" s="597"/>
      <c r="T9" s="437" t="s">
        <v>3192</v>
      </c>
      <c r="U9" s="597"/>
    </row>
    <row r="10" spans="1:21" ht="22.5" customHeight="1">
      <c r="A10" s="542"/>
      <c r="B10" s="589"/>
      <c r="C10" s="590"/>
      <c r="D10" s="599" t="s">
        <v>3193</v>
      </c>
      <c r="E10" s="600"/>
      <c r="F10" s="601"/>
      <c r="G10" s="602" t="s">
        <v>3193</v>
      </c>
      <c r="H10" s="600"/>
      <c r="I10" s="603"/>
      <c r="J10" s="599" t="s">
        <v>3194</v>
      </c>
      <c r="K10" s="600"/>
      <c r="L10" s="601"/>
      <c r="M10" s="602" t="s">
        <v>3194</v>
      </c>
      <c r="N10" s="604"/>
      <c r="O10" s="603"/>
      <c r="P10" s="439" t="s">
        <v>3195</v>
      </c>
      <c r="Q10" s="589"/>
      <c r="R10" s="589"/>
      <c r="S10" s="590"/>
      <c r="T10" s="598"/>
      <c r="U10" s="590"/>
    </row>
    <row r="11" spans="1:21" ht="25.5" customHeight="1" thickBot="1">
      <c r="A11" s="522"/>
      <c r="B11" s="536" t="s">
        <v>3196</v>
      </c>
      <c r="C11" s="524"/>
      <c r="D11" s="606">
        <v>24.586874999999999</v>
      </c>
      <c r="E11" s="607"/>
      <c r="F11" s="608"/>
      <c r="G11" s="612">
        <v>33.27075</v>
      </c>
      <c r="H11" s="607"/>
      <c r="I11" s="613"/>
      <c r="J11" s="606">
        <v>47.709000000000003</v>
      </c>
      <c r="K11" s="607"/>
      <c r="L11" s="608"/>
      <c r="M11" s="612">
        <v>47.709000000000003</v>
      </c>
      <c r="N11" s="616"/>
      <c r="O11" s="613"/>
      <c r="P11" s="437" t="s">
        <v>3197</v>
      </c>
      <c r="Q11" s="596"/>
      <c r="R11" s="596"/>
      <c r="S11" s="597"/>
      <c r="T11" s="618"/>
      <c r="U11" s="619"/>
    </row>
    <row r="12" spans="1:21" ht="25.5" customHeight="1">
      <c r="A12" s="542"/>
      <c r="B12" s="605"/>
      <c r="C12" s="590"/>
      <c r="D12" s="609"/>
      <c r="E12" s="610"/>
      <c r="F12" s="611"/>
      <c r="G12" s="614"/>
      <c r="H12" s="610"/>
      <c r="I12" s="615"/>
      <c r="J12" s="609"/>
      <c r="K12" s="610"/>
      <c r="L12" s="611"/>
      <c r="M12" s="614"/>
      <c r="N12" s="617"/>
      <c r="O12" s="615"/>
      <c r="P12" s="598"/>
      <c r="Q12" s="589"/>
      <c r="R12" s="589"/>
      <c r="S12" s="590"/>
      <c r="T12" s="620"/>
      <c r="U12" s="621"/>
    </row>
    <row r="13" spans="1:21" ht="25.5" customHeight="1" thickBot="1">
      <c r="A13" s="288"/>
      <c r="B13" s="289" t="s">
        <v>3184</v>
      </c>
      <c r="C13" s="290"/>
      <c r="D13" s="606">
        <v>24.586874999999999</v>
      </c>
      <c r="E13" s="607"/>
      <c r="F13" s="608"/>
      <c r="G13" s="612">
        <v>33.27075</v>
      </c>
      <c r="H13" s="607"/>
      <c r="I13" s="613"/>
      <c r="J13" s="606">
        <v>47.709000000000003</v>
      </c>
      <c r="K13" s="607"/>
      <c r="L13" s="608"/>
      <c r="M13" s="612">
        <v>47.709000000000003</v>
      </c>
      <c r="N13" s="616"/>
      <c r="O13" s="613"/>
      <c r="P13" s="437" t="s">
        <v>3197</v>
      </c>
      <c r="Q13" s="596"/>
      <c r="R13" s="596"/>
      <c r="S13" s="597"/>
      <c r="T13" s="618"/>
      <c r="U13" s="619"/>
    </row>
    <row r="14" spans="1:21" ht="25.5" customHeight="1">
      <c r="A14" s="291"/>
      <c r="B14" s="292" t="s">
        <v>3198</v>
      </c>
      <c r="C14" s="203"/>
      <c r="D14" s="609"/>
      <c r="E14" s="610"/>
      <c r="F14" s="611"/>
      <c r="G14" s="614"/>
      <c r="H14" s="610"/>
      <c r="I14" s="615"/>
      <c r="J14" s="609"/>
      <c r="K14" s="610"/>
      <c r="L14" s="611"/>
      <c r="M14" s="614"/>
      <c r="N14" s="617"/>
      <c r="O14" s="615"/>
      <c r="P14" s="598"/>
      <c r="Q14" s="589"/>
      <c r="R14" s="589"/>
      <c r="S14" s="590"/>
      <c r="T14" s="620"/>
      <c r="U14" s="621"/>
    </row>
    <row r="16" spans="1:21" ht="22.5" customHeight="1">
      <c r="A16" s="203" t="s">
        <v>3199</v>
      </c>
      <c r="B16" s="203"/>
    </row>
    <row r="17" spans="1:18" ht="22.5" customHeight="1">
      <c r="A17" s="445" t="s">
        <v>3200</v>
      </c>
      <c r="B17" s="622"/>
      <c r="C17" s="622"/>
      <c r="D17" s="622"/>
      <c r="E17" s="622"/>
      <c r="F17" s="622"/>
      <c r="G17" s="445" t="s">
        <v>3201</v>
      </c>
      <c r="H17" s="445"/>
      <c r="I17" s="622"/>
      <c r="J17" s="622"/>
      <c r="K17" s="622"/>
      <c r="L17" s="622"/>
      <c r="M17" s="446" t="s">
        <v>3202</v>
      </c>
      <c r="N17" s="457"/>
      <c r="O17" s="457"/>
      <c r="P17" s="457"/>
      <c r="Q17" s="457"/>
      <c r="R17" s="458"/>
    </row>
    <row r="18" spans="1:18" ht="25.5" customHeight="1">
      <c r="A18" s="445" t="s">
        <v>3203</v>
      </c>
      <c r="B18" s="622"/>
      <c r="C18" s="622"/>
      <c r="D18" s="622"/>
      <c r="E18" s="622"/>
      <c r="F18" s="622"/>
      <c r="G18" s="445" t="s">
        <v>3204</v>
      </c>
      <c r="H18" s="445"/>
      <c r="I18" s="622"/>
      <c r="J18" s="622"/>
      <c r="K18" s="622"/>
      <c r="L18" s="622"/>
      <c r="M18" s="446"/>
      <c r="N18" s="457"/>
      <c r="O18" s="457"/>
      <c r="P18" s="457"/>
      <c r="Q18" s="457"/>
      <c r="R18" s="458"/>
    </row>
    <row r="19" spans="1:18" ht="25.5" customHeight="1">
      <c r="A19" s="445" t="s">
        <v>3205</v>
      </c>
      <c r="B19" s="622"/>
      <c r="C19" s="622"/>
      <c r="D19" s="622"/>
      <c r="E19" s="622"/>
      <c r="F19" s="622"/>
      <c r="G19" s="445" t="s">
        <v>3204</v>
      </c>
      <c r="H19" s="445"/>
      <c r="I19" s="622"/>
      <c r="J19" s="622"/>
      <c r="K19" s="622"/>
      <c r="L19" s="622"/>
      <c r="M19" s="446"/>
      <c r="N19" s="457"/>
      <c r="O19" s="457"/>
      <c r="P19" s="457"/>
      <c r="Q19" s="457"/>
      <c r="R19" s="458"/>
    </row>
    <row r="20" spans="1:18" ht="25.5" customHeight="1">
      <c r="A20" s="445" t="s">
        <v>3206</v>
      </c>
      <c r="B20" s="622"/>
      <c r="C20" s="622"/>
      <c r="D20" s="622"/>
      <c r="E20" s="622"/>
      <c r="F20" s="622"/>
      <c r="G20" s="445" t="s">
        <v>3204</v>
      </c>
      <c r="H20" s="445"/>
      <c r="I20" s="622"/>
      <c r="J20" s="622"/>
      <c r="K20" s="622"/>
      <c r="L20" s="622"/>
      <c r="M20" s="446"/>
      <c r="N20" s="457"/>
      <c r="O20" s="457"/>
      <c r="P20" s="457"/>
      <c r="Q20" s="457"/>
      <c r="R20" s="458"/>
    </row>
  </sheetData>
  <mergeCells count="65">
    <mergeCell ref="A19:F19"/>
    <mergeCell ref="G19:L19"/>
    <mergeCell ref="M19:R19"/>
    <mergeCell ref="A20:F20"/>
    <mergeCell ref="G20:L20"/>
    <mergeCell ref="M20:R20"/>
    <mergeCell ref="A17:F17"/>
    <mergeCell ref="G17:L17"/>
    <mergeCell ref="M17:R17"/>
    <mergeCell ref="A18:F18"/>
    <mergeCell ref="G18:L18"/>
    <mergeCell ref="M18:R18"/>
    <mergeCell ref="T11:U12"/>
    <mergeCell ref="D13:F14"/>
    <mergeCell ref="G13:I14"/>
    <mergeCell ref="J13:L14"/>
    <mergeCell ref="M13:O14"/>
    <mergeCell ref="P13:S14"/>
    <mergeCell ref="T13:U14"/>
    <mergeCell ref="J11:L12"/>
    <mergeCell ref="A8:R8"/>
    <mergeCell ref="A11:A12"/>
    <mergeCell ref="B11:B12"/>
    <mergeCell ref="C11:C12"/>
    <mergeCell ref="D11:F12"/>
    <mergeCell ref="G11:I12"/>
    <mergeCell ref="M11:O12"/>
    <mergeCell ref="P11:S12"/>
    <mergeCell ref="M9:O9"/>
    <mergeCell ref="P9:S9"/>
    <mergeCell ref="T9:U10"/>
    <mergeCell ref="D10:F10"/>
    <mergeCell ref="G10:I10"/>
    <mergeCell ref="J10:L10"/>
    <mergeCell ref="M10:O10"/>
    <mergeCell ref="P10:S10"/>
    <mergeCell ref="J9:L9"/>
    <mergeCell ref="A9:A10"/>
    <mergeCell ref="B9:B10"/>
    <mergeCell ref="C9:C10"/>
    <mergeCell ref="D9:F9"/>
    <mergeCell ref="G9:I9"/>
    <mergeCell ref="D6:G6"/>
    <mergeCell ref="H6:K6"/>
    <mergeCell ref="L6:O6"/>
    <mergeCell ref="P6:S6"/>
    <mergeCell ref="T6:U6"/>
    <mergeCell ref="T4:U4"/>
    <mergeCell ref="D5:G5"/>
    <mergeCell ref="H5:K5"/>
    <mergeCell ref="L5:O5"/>
    <mergeCell ref="P5:S5"/>
    <mergeCell ref="T5:U5"/>
    <mergeCell ref="D4:G4"/>
    <mergeCell ref="H4:K4"/>
    <mergeCell ref="L4:O4"/>
    <mergeCell ref="P4:S4"/>
    <mergeCell ref="A1:T1"/>
    <mergeCell ref="A2:C3"/>
    <mergeCell ref="D2:K2"/>
    <mergeCell ref="L2:O3"/>
    <mergeCell ref="P2:S3"/>
    <mergeCell ref="T2:U3"/>
    <mergeCell ref="D3:G3"/>
    <mergeCell ref="H3:K3"/>
  </mergeCells>
  <phoneticPr fontId="1"/>
  <pageMargins left="0.78740157480314965" right="0.39370078740157483" top="0.98425196850393704" bottom="0.98425196850393704" header="0.51181102362204722" footer="0.51181102362204722"/>
  <pageSetup paperSize="9" firstPageNumber="125" orientation="landscape" r:id="rId1"/>
  <headerFooter differentOddEven="1" scaleWithDoc="0" alignWithMargins="0">
    <oddFooter>&amp;C&amp;"ＭＳ 明朝,標準"- &amp;P -&amp;R&amp;"ＭＳ 明朝,標準"一般会計</oddFooter>
    <evenHeader>&amp;C&amp;"ＭＳ 明朝,標準"- &amp;P -&amp;R&amp;"ＭＳ 明朝,標準"一般会計</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923B0-FB4C-40F4-BF86-41131E7CC1F5}">
  <dimension ref="A1:P18"/>
  <sheetViews>
    <sheetView view="pageBreakPreview" topLeftCell="A4" zoomScaleNormal="100" zoomScaleSheetLayoutView="100" workbookViewId="0">
      <selection activeCell="A6" sqref="A6"/>
    </sheetView>
  </sheetViews>
  <sheetFormatPr defaultRowHeight="14.25"/>
  <cols>
    <col min="1" max="1" width="38.875" style="339" customWidth="1"/>
    <col min="2" max="10" width="10.875" style="339" customWidth="1"/>
    <col min="11" max="11" width="7.875" style="293" hidden="1" customWidth="1"/>
    <col min="12" max="12" width="7.875" style="294" hidden="1" customWidth="1"/>
    <col min="13" max="13" width="0" style="295" hidden="1" customWidth="1"/>
    <col min="14" max="14" width="34.125" style="296" hidden="1" customWidth="1"/>
    <col min="15" max="15" width="21.125" style="294" hidden="1" customWidth="1"/>
    <col min="16" max="16" width="19.875" style="339" customWidth="1"/>
    <col min="17" max="16384" width="9" style="339"/>
  </cols>
  <sheetData>
    <row r="1" spans="1:16" s="294" customFormat="1" ht="18" hidden="1" customHeight="1" thickBot="1">
      <c r="A1" s="625" t="s">
        <v>3207</v>
      </c>
      <c r="B1" s="625"/>
      <c r="C1" s="625"/>
      <c r="D1" s="625"/>
      <c r="E1" s="625"/>
      <c r="F1" s="625"/>
      <c r="G1" s="625"/>
      <c r="H1" s="625"/>
      <c r="I1" s="625"/>
      <c r="J1" s="625"/>
      <c r="K1" s="293"/>
      <c r="M1" s="295"/>
      <c r="N1" s="296"/>
    </row>
    <row r="2" spans="1:16" s="294" customFormat="1" ht="18" hidden="1" customHeight="1" thickTop="1" thickBot="1">
      <c r="A2" s="297" t="s">
        <v>3208</v>
      </c>
      <c r="B2" s="298"/>
      <c r="C2" s="298"/>
      <c r="D2" s="298"/>
      <c r="E2" s="298"/>
      <c r="F2" s="298"/>
      <c r="G2" s="298"/>
      <c r="H2" s="298"/>
      <c r="I2" s="298"/>
      <c r="J2" s="298"/>
      <c r="K2" s="293"/>
      <c r="M2" s="295"/>
      <c r="N2" s="296"/>
    </row>
    <row r="3" spans="1:16" s="294" customFormat="1" ht="18" hidden="1" customHeight="1" thickTop="1">
      <c r="A3" s="298" t="s">
        <v>3209</v>
      </c>
      <c r="B3" s="298"/>
      <c r="C3" s="298"/>
      <c r="D3" s="298"/>
      <c r="E3" s="298"/>
      <c r="F3" s="298"/>
      <c r="G3" s="298"/>
      <c r="H3" s="298"/>
      <c r="I3" s="298"/>
      <c r="J3" s="298"/>
      <c r="K3" s="293"/>
      <c r="M3" s="295"/>
      <c r="N3" s="296"/>
    </row>
    <row r="4" spans="1:16" s="299" customFormat="1" ht="21" customHeight="1">
      <c r="A4" s="626" t="s">
        <v>3210</v>
      </c>
      <c r="B4" s="627"/>
      <c r="C4" s="627"/>
      <c r="D4" s="627"/>
      <c r="E4" s="627"/>
      <c r="F4" s="627"/>
      <c r="G4" s="627"/>
      <c r="H4" s="627"/>
      <c r="I4" s="627"/>
      <c r="J4" s="627"/>
      <c r="K4" s="293"/>
      <c r="L4" s="294"/>
      <c r="M4" s="295"/>
      <c r="N4" s="296"/>
      <c r="O4" s="294"/>
    </row>
    <row r="5" spans="1:16" s="299" customFormat="1" ht="21" customHeight="1">
      <c r="A5" s="626" t="s">
        <v>3211</v>
      </c>
      <c r="B5" s="627"/>
      <c r="C5" s="627"/>
      <c r="D5" s="627"/>
      <c r="E5" s="627"/>
      <c r="F5" s="627"/>
      <c r="G5" s="627"/>
      <c r="H5" s="627"/>
      <c r="I5" s="627"/>
      <c r="J5" s="627"/>
      <c r="K5" s="293"/>
      <c r="L5" s="294"/>
      <c r="M5" s="295"/>
      <c r="N5" s="296"/>
      <c r="O5" s="294"/>
    </row>
    <row r="6" spans="1:16" s="301" customFormat="1" ht="21" customHeight="1" thickBot="1">
      <c r="A6" s="300"/>
      <c r="B6" s="300"/>
      <c r="C6" s="300"/>
      <c r="D6" s="300"/>
      <c r="E6" s="300"/>
      <c r="F6" s="300"/>
      <c r="G6" s="300"/>
      <c r="H6" s="300"/>
      <c r="I6" s="300"/>
      <c r="J6" s="300"/>
      <c r="K6" s="293"/>
      <c r="L6" s="294"/>
      <c r="M6" s="295"/>
      <c r="N6" s="296"/>
      <c r="O6" s="294"/>
    </row>
    <row r="7" spans="1:16" s="301" customFormat="1" ht="21" customHeight="1">
      <c r="A7" s="302"/>
      <c r="B7" s="303"/>
      <c r="C7" s="628" t="s">
        <v>3212</v>
      </c>
      <c r="D7" s="629"/>
      <c r="E7" s="630" t="s">
        <v>3213</v>
      </c>
      <c r="F7" s="631"/>
      <c r="G7" s="304" t="s">
        <v>3214</v>
      </c>
      <c r="H7" s="304"/>
      <c r="I7" s="304"/>
      <c r="J7" s="305"/>
      <c r="K7" s="293"/>
      <c r="L7" s="294"/>
      <c r="M7" s="295"/>
      <c r="N7" s="296"/>
      <c r="O7" s="294"/>
    </row>
    <row r="8" spans="1:16" s="301" customFormat="1" ht="21" customHeight="1">
      <c r="A8" s="306" t="s">
        <v>3215</v>
      </c>
      <c r="B8" s="307" t="s">
        <v>3216</v>
      </c>
      <c r="C8" s="632" t="s">
        <v>3217</v>
      </c>
      <c r="D8" s="633"/>
      <c r="E8" s="634" t="s">
        <v>3218</v>
      </c>
      <c r="F8" s="635"/>
      <c r="G8" s="308" t="s">
        <v>3219</v>
      </c>
      <c r="H8" s="308"/>
      <c r="I8" s="308"/>
      <c r="J8" s="636" t="s">
        <v>3220</v>
      </c>
      <c r="K8" s="293"/>
      <c r="L8" s="294"/>
      <c r="M8" s="295"/>
      <c r="N8" s="296"/>
      <c r="O8" s="294"/>
    </row>
    <row r="9" spans="1:16" s="301" customFormat="1" ht="21" customHeight="1">
      <c r="A9" s="309"/>
      <c r="B9" s="310"/>
      <c r="C9" s="307" t="s">
        <v>3221</v>
      </c>
      <c r="D9" s="307" t="s">
        <v>3222</v>
      </c>
      <c r="E9" s="307" t="s">
        <v>3221</v>
      </c>
      <c r="F9" s="307" t="s">
        <v>3222</v>
      </c>
      <c r="G9" s="307" t="s">
        <v>3223</v>
      </c>
      <c r="H9" s="307" t="s">
        <v>3224</v>
      </c>
      <c r="I9" s="307" t="s">
        <v>3225</v>
      </c>
      <c r="J9" s="637"/>
      <c r="K9" s="293"/>
      <c r="L9" s="294"/>
      <c r="M9" s="295"/>
      <c r="N9" s="296"/>
      <c r="O9" s="294"/>
    </row>
    <row r="10" spans="1:16" s="301" customFormat="1" ht="15" customHeight="1">
      <c r="A10" s="311"/>
      <c r="B10" s="312" t="s">
        <v>3226</v>
      </c>
      <c r="C10" s="313" t="s">
        <v>3227</v>
      </c>
      <c r="D10" s="312" t="s">
        <v>3226</v>
      </c>
      <c r="E10" s="314" t="s">
        <v>3227</v>
      </c>
      <c r="F10" s="312" t="s">
        <v>3226</v>
      </c>
      <c r="G10" s="312" t="s">
        <v>3226</v>
      </c>
      <c r="H10" s="312" t="s">
        <v>3226</v>
      </c>
      <c r="I10" s="312" t="s">
        <v>3226</v>
      </c>
      <c r="J10" s="315" t="s">
        <v>3226</v>
      </c>
      <c r="K10" s="293"/>
      <c r="L10" s="316" t="s">
        <v>3228</v>
      </c>
      <c r="M10" s="295"/>
      <c r="N10" s="296"/>
      <c r="O10" s="294"/>
    </row>
    <row r="11" spans="1:16" s="301" customFormat="1" ht="58.5" customHeight="1">
      <c r="A11" s="342" t="s">
        <v>3229</v>
      </c>
      <c r="B11" s="317">
        <v>186875</v>
      </c>
      <c r="C11" s="318" t="s">
        <v>3230</v>
      </c>
      <c r="D11" s="319">
        <f>183774+1196+440+440</f>
        <v>185850</v>
      </c>
      <c r="E11" s="318" t="s">
        <v>3231</v>
      </c>
      <c r="F11" s="319">
        <f t="shared" ref="F11:F15" si="0">B11-D11</f>
        <v>1025</v>
      </c>
      <c r="G11" s="319"/>
      <c r="H11" s="319"/>
      <c r="I11" s="319"/>
      <c r="J11" s="320">
        <f>F11-G11-H11-I11</f>
        <v>1025</v>
      </c>
      <c r="K11" s="321">
        <f t="shared" ref="K11" si="1">D11+F11</f>
        <v>186875</v>
      </c>
      <c r="L11" s="321">
        <f>G11+H11+I11+J11</f>
        <v>1025</v>
      </c>
      <c r="M11" s="295" t="s">
        <v>3232</v>
      </c>
      <c r="N11" s="296" t="s">
        <v>3233</v>
      </c>
      <c r="O11" s="294"/>
    </row>
    <row r="12" spans="1:16" s="301" customFormat="1" ht="58.5" customHeight="1">
      <c r="A12" s="322" t="s">
        <v>3234</v>
      </c>
      <c r="B12" s="323">
        <v>69300</v>
      </c>
      <c r="C12" s="324" t="s">
        <v>3235</v>
      </c>
      <c r="D12" s="325">
        <f>12936+12936+13728</f>
        <v>39600</v>
      </c>
      <c r="E12" s="326" t="s">
        <v>3236</v>
      </c>
      <c r="F12" s="325">
        <f t="shared" si="0"/>
        <v>29700</v>
      </c>
      <c r="G12" s="325"/>
      <c r="H12" s="325"/>
      <c r="I12" s="325"/>
      <c r="J12" s="327">
        <f t="shared" ref="J12:J15" si="2">F12-G12-H12-I12</f>
        <v>29700</v>
      </c>
      <c r="K12" s="328">
        <f>D12+F12</f>
        <v>69300</v>
      </c>
      <c r="L12" s="328">
        <f>G12+H12+I12+J12</f>
        <v>29700</v>
      </c>
      <c r="M12" s="295" t="s">
        <v>3237</v>
      </c>
      <c r="N12" s="296" t="s">
        <v>3238</v>
      </c>
      <c r="O12" s="329" t="s">
        <v>3239</v>
      </c>
      <c r="P12" s="296"/>
    </row>
    <row r="13" spans="1:16" s="301" customFormat="1" ht="58.5" customHeight="1">
      <c r="A13" s="322" t="s">
        <v>3240</v>
      </c>
      <c r="B13" s="323">
        <v>410000</v>
      </c>
      <c r="C13" s="324" t="s">
        <v>3241</v>
      </c>
      <c r="D13" s="325">
        <f>80481+80481</f>
        <v>160962</v>
      </c>
      <c r="E13" s="326" t="s">
        <v>3242</v>
      </c>
      <c r="F13" s="325">
        <f t="shared" si="0"/>
        <v>249038</v>
      </c>
      <c r="G13" s="325"/>
      <c r="H13" s="325"/>
      <c r="I13" s="325"/>
      <c r="J13" s="327">
        <f t="shared" si="2"/>
        <v>249038</v>
      </c>
      <c r="K13" s="328">
        <f>D13+F13</f>
        <v>410000</v>
      </c>
      <c r="L13" s="328">
        <f>G13+H13+I13+J13</f>
        <v>249038</v>
      </c>
      <c r="M13" s="295" t="s">
        <v>3243</v>
      </c>
      <c r="N13" s="296" t="s">
        <v>3244</v>
      </c>
      <c r="O13" s="329"/>
      <c r="P13" s="296"/>
    </row>
    <row r="14" spans="1:16" s="301" customFormat="1" ht="58.5" customHeight="1">
      <c r="A14" s="322" t="s">
        <v>3245</v>
      </c>
      <c r="B14" s="323">
        <v>159556</v>
      </c>
      <c r="C14" s="330" t="s">
        <v>3246</v>
      </c>
      <c r="D14" s="325">
        <v>29634</v>
      </c>
      <c r="E14" s="326" t="s">
        <v>3247</v>
      </c>
      <c r="F14" s="325">
        <f t="shared" si="0"/>
        <v>129922</v>
      </c>
      <c r="G14" s="325"/>
      <c r="H14" s="325"/>
      <c r="I14" s="325"/>
      <c r="J14" s="327">
        <f t="shared" si="2"/>
        <v>129922</v>
      </c>
      <c r="K14" s="328">
        <f>D14+F14</f>
        <v>159556</v>
      </c>
      <c r="L14" s="328">
        <f>G14+H14+I14+J14</f>
        <v>129922</v>
      </c>
      <c r="M14" s="295" t="s">
        <v>3248</v>
      </c>
      <c r="N14" s="296" t="s">
        <v>3249</v>
      </c>
      <c r="O14" s="329"/>
      <c r="P14" s="296"/>
    </row>
    <row r="15" spans="1:16" s="301" customFormat="1" ht="58.5" customHeight="1" thickBot="1">
      <c r="A15" s="331" t="s">
        <v>3250</v>
      </c>
      <c r="B15" s="332">
        <v>12177</v>
      </c>
      <c r="C15" s="333"/>
      <c r="D15" s="334"/>
      <c r="E15" s="335" t="s">
        <v>3251</v>
      </c>
      <c r="F15" s="334">
        <f t="shared" si="0"/>
        <v>12177</v>
      </c>
      <c r="G15" s="334"/>
      <c r="H15" s="334"/>
      <c r="I15" s="334"/>
      <c r="J15" s="336">
        <f t="shared" si="2"/>
        <v>12177</v>
      </c>
      <c r="K15" s="328">
        <f>D15+F15</f>
        <v>12177</v>
      </c>
      <c r="L15" s="328">
        <f>G15+H15+I15+J15</f>
        <v>12177</v>
      </c>
      <c r="M15" s="295" t="s">
        <v>3248</v>
      </c>
      <c r="N15" s="296" t="s">
        <v>3249</v>
      </c>
      <c r="O15" s="329"/>
      <c r="P15" s="296"/>
    </row>
    <row r="17" spans="2:12" ht="21" hidden="1" customHeight="1">
      <c r="B17" s="623" t="s">
        <v>3252</v>
      </c>
      <c r="C17" s="624"/>
      <c r="D17" s="624"/>
      <c r="E17" s="624"/>
      <c r="F17" s="337">
        <f>SUM(F11:F15)</f>
        <v>421862</v>
      </c>
      <c r="G17" s="337">
        <f>SUM(G11:G15)</f>
        <v>0</v>
      </c>
      <c r="H17" s="337">
        <f>SUM(H11:H15)</f>
        <v>0</v>
      </c>
      <c r="I17" s="337">
        <f>SUM(I11:I15)</f>
        <v>0</v>
      </c>
      <c r="J17" s="337">
        <f>SUM(J11:J15)</f>
        <v>421862</v>
      </c>
      <c r="K17" s="338"/>
      <c r="L17" s="328">
        <f t="shared" ref="L17" si="3">G17+H17+I17+J17</f>
        <v>421862</v>
      </c>
    </row>
    <row r="18" spans="2:12">
      <c r="B18" s="340"/>
      <c r="C18" s="340"/>
      <c r="D18" s="340"/>
      <c r="E18" s="340"/>
      <c r="F18" s="340"/>
      <c r="G18" s="340"/>
      <c r="H18" s="340"/>
      <c r="I18" s="340"/>
      <c r="J18" s="340"/>
      <c r="K18" s="341"/>
      <c r="L18" s="341"/>
    </row>
  </sheetData>
  <mergeCells count="9">
    <mergeCell ref="B17:E17"/>
    <mergeCell ref="A1:J1"/>
    <mergeCell ref="A4:J4"/>
    <mergeCell ref="A5:J5"/>
    <mergeCell ref="C7:D7"/>
    <mergeCell ref="E7:F7"/>
    <mergeCell ref="C8:D8"/>
    <mergeCell ref="E8:F8"/>
    <mergeCell ref="J8:J9"/>
  </mergeCells>
  <phoneticPr fontId="1"/>
  <printOptions horizontalCentered="1"/>
  <pageMargins left="0.59055118110236227" right="0.59055118110236227" top="0.98425196850393704" bottom="0.74803149606299213" header="0.51181102362204722" footer="0.59055118110236227"/>
  <pageSetup paperSize="9" scale="90" firstPageNumber="126" orientation="landscape" useFirstPageNumber="1" r:id="rId1"/>
  <headerFooter scaleWithDoc="0" alignWithMargins="0">
    <oddHeader>&amp;C&amp;11- &amp;P -&amp;R&amp;11一般会計</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4746C-AB71-444C-9755-8CCDDC70F2CE}">
  <dimension ref="A1:AD30"/>
  <sheetViews>
    <sheetView showZeros="0" view="pageBreakPreview" zoomScaleNormal="85" zoomScaleSheetLayoutView="100" workbookViewId="0">
      <selection activeCell="E3" sqref="E3"/>
    </sheetView>
  </sheetViews>
  <sheetFormatPr defaultRowHeight="13.5"/>
  <cols>
    <col min="1" max="1" width="2.5" style="343" customWidth="1"/>
    <col min="2" max="2" width="1.375" style="343" customWidth="1"/>
    <col min="3" max="3" width="3.625" style="344" customWidth="1"/>
    <col min="4" max="4" width="1.375" style="344" customWidth="1"/>
    <col min="5" max="5" width="18.25" style="343" customWidth="1"/>
    <col min="6" max="6" width="1.375" style="343" customWidth="1"/>
    <col min="7" max="7" width="20.625" style="343" customWidth="1"/>
    <col min="8" max="8" width="1.625" style="343" customWidth="1"/>
    <col min="9" max="9" width="16.625" style="343" customWidth="1"/>
    <col min="10" max="10" width="1.625" style="343" customWidth="1"/>
    <col min="11" max="12" width="20.625" style="343" customWidth="1"/>
    <col min="13" max="13" width="1.625" style="343" customWidth="1"/>
    <col min="14" max="14" width="16.625" style="343" customWidth="1"/>
    <col min="15" max="15" width="1.625" style="343" customWidth="1"/>
    <col min="16" max="16" width="10.125" style="343" hidden="1" customWidth="1"/>
    <col min="17" max="18" width="18.75" style="343" hidden="1" customWidth="1"/>
    <col min="19" max="27" width="0" style="343" hidden="1" customWidth="1"/>
    <col min="28" max="16384" width="9" style="343"/>
  </cols>
  <sheetData>
    <row r="1" spans="1:30" ht="17.25">
      <c r="A1" s="639" t="s">
        <v>3253</v>
      </c>
      <c r="B1" s="639"/>
      <c r="C1" s="639"/>
      <c r="D1" s="639"/>
      <c r="E1" s="639"/>
      <c r="F1" s="639"/>
      <c r="G1" s="639"/>
      <c r="H1" s="639"/>
      <c r="I1" s="639"/>
      <c r="J1" s="639"/>
      <c r="K1" s="639"/>
      <c r="L1" s="639"/>
      <c r="M1" s="639"/>
      <c r="N1" s="639"/>
      <c r="O1" s="639"/>
    </row>
    <row r="2" spans="1:30" ht="17.25">
      <c r="A2" s="639" t="s">
        <v>3254</v>
      </c>
      <c r="B2" s="639"/>
      <c r="C2" s="639"/>
      <c r="D2" s="639"/>
      <c r="E2" s="639"/>
      <c r="F2" s="639"/>
      <c r="G2" s="639"/>
      <c r="H2" s="639"/>
      <c r="I2" s="639"/>
      <c r="J2" s="639"/>
      <c r="K2" s="639"/>
      <c r="L2" s="639"/>
      <c r="M2" s="639"/>
      <c r="N2" s="639"/>
      <c r="O2" s="639"/>
    </row>
    <row r="3" spans="1:30" ht="15" customHeight="1" thickBot="1">
      <c r="N3" s="345" t="s">
        <v>3255</v>
      </c>
    </row>
    <row r="4" spans="1:30" ht="24" customHeight="1">
      <c r="A4" s="640" t="s">
        <v>3256</v>
      </c>
      <c r="B4" s="641"/>
      <c r="C4" s="641"/>
      <c r="D4" s="641"/>
      <c r="E4" s="641"/>
      <c r="F4" s="642"/>
      <c r="G4" s="646" t="s">
        <v>3257</v>
      </c>
      <c r="H4" s="346"/>
      <c r="I4" s="648" t="s">
        <v>3258</v>
      </c>
      <c r="J4" s="347"/>
      <c r="K4" s="348" t="s">
        <v>3259</v>
      </c>
      <c r="L4" s="349"/>
      <c r="M4" s="650"/>
      <c r="N4" s="652" t="s">
        <v>3260</v>
      </c>
      <c r="O4" s="350"/>
      <c r="Q4" s="654" t="s">
        <v>3261</v>
      </c>
      <c r="R4" s="654" t="s">
        <v>3262</v>
      </c>
    </row>
    <row r="5" spans="1:30" ht="30" customHeight="1">
      <c r="A5" s="643"/>
      <c r="B5" s="644"/>
      <c r="C5" s="644"/>
      <c r="D5" s="644"/>
      <c r="E5" s="644"/>
      <c r="F5" s="645"/>
      <c r="G5" s="647"/>
      <c r="H5" s="351"/>
      <c r="I5" s="649"/>
      <c r="J5" s="352"/>
      <c r="K5" s="353" t="s">
        <v>3263</v>
      </c>
      <c r="L5" s="353" t="s">
        <v>3264</v>
      </c>
      <c r="M5" s="651"/>
      <c r="N5" s="653"/>
      <c r="O5" s="354"/>
      <c r="Q5" s="654"/>
      <c r="R5" s="654"/>
    </row>
    <row r="6" spans="1:30" ht="22.5" customHeight="1">
      <c r="A6" s="355">
        <v>1</v>
      </c>
      <c r="B6" s="356"/>
      <c r="C6" s="655" t="s">
        <v>3265</v>
      </c>
      <c r="D6" s="655"/>
      <c r="E6" s="655"/>
      <c r="G6" s="357">
        <f>SUM(G7:G15)</f>
        <v>8527443</v>
      </c>
      <c r="H6" s="358"/>
      <c r="I6" s="359">
        <f>SUM(I7:I15)</f>
        <v>7846244</v>
      </c>
      <c r="J6" s="360"/>
      <c r="K6" s="357">
        <f>SUM(K7:K15)</f>
        <v>191400</v>
      </c>
      <c r="L6" s="357">
        <f>SUM(L7:L15)</f>
        <v>1048102</v>
      </c>
      <c r="M6" s="358"/>
      <c r="N6" s="359">
        <f>I6+K6-L6</f>
        <v>6989542</v>
      </c>
      <c r="O6" s="361"/>
      <c r="P6" s="362"/>
      <c r="Q6" s="363"/>
      <c r="R6" s="363"/>
    </row>
    <row r="7" spans="1:30" ht="22.5" customHeight="1">
      <c r="A7" s="364"/>
      <c r="B7" s="365"/>
      <c r="C7" s="366" t="s">
        <v>3266</v>
      </c>
      <c r="D7" s="366"/>
      <c r="E7" s="367" t="s">
        <v>3267</v>
      </c>
      <c r="F7" s="368"/>
      <c r="G7" s="357">
        <v>3456838</v>
      </c>
      <c r="H7" s="358"/>
      <c r="I7" s="359">
        <f>+G7-Q7+R7</f>
        <v>3303330</v>
      </c>
      <c r="J7" s="360"/>
      <c r="K7" s="357">
        <v>23500</v>
      </c>
      <c r="L7" s="357">
        <v>321915</v>
      </c>
      <c r="M7" s="358"/>
      <c r="N7" s="359">
        <f>I7+K7-L7</f>
        <v>3004915</v>
      </c>
      <c r="O7" s="361"/>
      <c r="Q7" s="369">
        <v>319508</v>
      </c>
      <c r="R7" s="369">
        <f>T7+U7+V7+W7</f>
        <v>166000</v>
      </c>
      <c r="S7" s="343" t="s">
        <v>3267</v>
      </c>
      <c r="T7" s="343">
        <v>3500</v>
      </c>
      <c r="U7" s="343">
        <v>8500</v>
      </c>
      <c r="V7" s="343">
        <v>148700</v>
      </c>
      <c r="W7" s="343">
        <v>5300</v>
      </c>
      <c r="X7" s="370"/>
    </row>
    <row r="8" spans="1:30" ht="22.5" customHeight="1">
      <c r="A8" s="364"/>
      <c r="B8" s="365"/>
      <c r="C8" s="366" t="s">
        <v>3268</v>
      </c>
      <c r="D8" s="366"/>
      <c r="E8" s="367" t="s">
        <v>3269</v>
      </c>
      <c r="F8" s="368"/>
      <c r="G8" s="357">
        <v>753305</v>
      </c>
      <c r="H8" s="358"/>
      <c r="I8" s="359">
        <f t="shared" ref="I8:I15" si="0">+G8-Q8+R8</f>
        <v>707708</v>
      </c>
      <c r="J8" s="360"/>
      <c r="K8" s="357">
        <v>11100</v>
      </c>
      <c r="L8" s="357">
        <v>83950</v>
      </c>
      <c r="M8" s="358"/>
      <c r="N8" s="359">
        <f t="shared" ref="N8:N22" si="1">I8+K8-L8</f>
        <v>634858</v>
      </c>
      <c r="O8" s="361"/>
      <c r="Q8" s="369">
        <v>81397</v>
      </c>
      <c r="R8" s="369">
        <f>T8+U8+V8+W8+X8+Y8+Z8</f>
        <v>35800</v>
      </c>
      <c r="S8" s="343" t="s">
        <v>3269</v>
      </c>
      <c r="T8" s="343">
        <v>6900</v>
      </c>
      <c r="U8" s="343">
        <v>1500</v>
      </c>
      <c r="V8" s="343">
        <v>4600</v>
      </c>
      <c r="W8" s="343">
        <v>13500</v>
      </c>
      <c r="X8" s="343">
        <v>5700</v>
      </c>
      <c r="Y8" s="343">
        <v>1300</v>
      </c>
      <c r="Z8" s="343">
        <v>2300</v>
      </c>
    </row>
    <row r="9" spans="1:30" ht="22.5" customHeight="1">
      <c r="A9" s="364"/>
      <c r="B9" s="365"/>
      <c r="C9" s="366" t="s">
        <v>3270</v>
      </c>
      <c r="D9" s="366"/>
      <c r="E9" s="367" t="s">
        <v>3271</v>
      </c>
      <c r="F9" s="368"/>
      <c r="G9" s="357">
        <v>300</v>
      </c>
      <c r="H9" s="358"/>
      <c r="I9" s="359">
        <f>+G9-Q9+R9</f>
        <v>300</v>
      </c>
      <c r="J9" s="360"/>
      <c r="K9" s="357"/>
      <c r="L9" s="357">
        <v>37</v>
      </c>
      <c r="M9" s="358"/>
      <c r="N9" s="359">
        <f t="shared" si="1"/>
        <v>263</v>
      </c>
      <c r="O9" s="361"/>
      <c r="Q9" s="369">
        <v>0</v>
      </c>
      <c r="R9" s="369">
        <f t="shared" ref="R9:R14" si="2">SUM(T9:AF9)</f>
        <v>0</v>
      </c>
      <c r="S9" s="343" t="s">
        <v>3271</v>
      </c>
    </row>
    <row r="10" spans="1:30" ht="22.5" customHeight="1">
      <c r="A10" s="364"/>
      <c r="B10" s="365"/>
      <c r="C10" s="366" t="s">
        <v>3272</v>
      </c>
      <c r="D10" s="366"/>
      <c r="E10" s="367" t="s">
        <v>3273</v>
      </c>
      <c r="F10" s="368"/>
      <c r="G10" s="357">
        <v>12500</v>
      </c>
      <c r="H10" s="358"/>
      <c r="I10" s="359">
        <f>+G10-Q10+R10</f>
        <v>12500</v>
      </c>
      <c r="J10" s="360"/>
      <c r="K10" s="357"/>
      <c r="L10" s="357"/>
      <c r="M10" s="358"/>
      <c r="N10" s="359">
        <f t="shared" si="1"/>
        <v>12500</v>
      </c>
      <c r="O10" s="361"/>
      <c r="Q10" s="369">
        <v>0</v>
      </c>
      <c r="R10" s="369"/>
      <c r="S10" s="343" t="s">
        <v>3273</v>
      </c>
    </row>
    <row r="11" spans="1:30" ht="22.5" customHeight="1">
      <c r="A11" s="364"/>
      <c r="B11" s="365"/>
      <c r="C11" s="366" t="s">
        <v>3274</v>
      </c>
      <c r="D11" s="366"/>
      <c r="E11" s="367" t="s">
        <v>3275</v>
      </c>
      <c r="F11" s="368"/>
      <c r="G11" s="357">
        <v>430244</v>
      </c>
      <c r="H11" s="358"/>
      <c r="I11" s="359">
        <f>+G11-Q11+R11</f>
        <v>411646</v>
      </c>
      <c r="J11" s="360"/>
      <c r="K11" s="357">
        <v>24900</v>
      </c>
      <c r="L11" s="357">
        <v>76885</v>
      </c>
      <c r="M11" s="358"/>
      <c r="N11" s="359">
        <f t="shared" si="1"/>
        <v>359661</v>
      </c>
      <c r="O11" s="361"/>
      <c r="Q11" s="369">
        <v>79598</v>
      </c>
      <c r="R11" s="369">
        <f>T11+U11+V11+W11+X11+Y11+Z11+AA11</f>
        <v>61000</v>
      </c>
      <c r="S11" s="343" t="s">
        <v>3275</v>
      </c>
      <c r="T11" s="343">
        <v>4400</v>
      </c>
      <c r="U11" s="343">
        <v>34200</v>
      </c>
      <c r="V11" s="343">
        <v>1200</v>
      </c>
      <c r="W11" s="343">
        <v>2200</v>
      </c>
      <c r="X11" s="343">
        <v>7600</v>
      </c>
      <c r="Y11" s="343">
        <v>1800</v>
      </c>
      <c r="Z11" s="343">
        <v>8300</v>
      </c>
      <c r="AA11" s="343">
        <v>1300</v>
      </c>
      <c r="AB11" s="371"/>
    </row>
    <row r="12" spans="1:30" ht="22.5" customHeight="1">
      <c r="A12" s="364"/>
      <c r="B12" s="365"/>
      <c r="C12" s="366" t="s">
        <v>3276</v>
      </c>
      <c r="D12" s="366"/>
      <c r="E12" s="367" t="s">
        <v>3277</v>
      </c>
      <c r="F12" s="368"/>
      <c r="G12" s="357">
        <v>250442</v>
      </c>
      <c r="H12" s="358"/>
      <c r="I12" s="359">
        <f t="shared" si="0"/>
        <v>271148</v>
      </c>
      <c r="J12" s="360"/>
      <c r="K12" s="357">
        <v>77500</v>
      </c>
      <c r="L12" s="357">
        <v>55079</v>
      </c>
      <c r="M12" s="358"/>
      <c r="N12" s="359">
        <f t="shared" si="1"/>
        <v>293569</v>
      </c>
      <c r="O12" s="361"/>
      <c r="Q12" s="369">
        <v>51494</v>
      </c>
      <c r="R12" s="369">
        <f>T12+U12+V12+W12</f>
        <v>72200</v>
      </c>
      <c r="S12" s="343" t="s">
        <v>3277</v>
      </c>
      <c r="T12" s="343">
        <v>44400</v>
      </c>
      <c r="U12" s="343">
        <v>13000</v>
      </c>
      <c r="V12" s="343">
        <v>11200</v>
      </c>
      <c r="W12" s="343">
        <v>3600</v>
      </c>
    </row>
    <row r="13" spans="1:30" ht="22.5" customHeight="1">
      <c r="A13" s="364"/>
      <c r="B13" s="365"/>
      <c r="C13" s="366" t="s">
        <v>3278</v>
      </c>
      <c r="D13" s="366"/>
      <c r="E13" s="367" t="s">
        <v>3279</v>
      </c>
      <c r="F13" s="368"/>
      <c r="G13" s="357">
        <v>1103583</v>
      </c>
      <c r="H13" s="358"/>
      <c r="I13" s="359">
        <f t="shared" si="0"/>
        <v>995732</v>
      </c>
      <c r="J13" s="360"/>
      <c r="K13" s="357">
        <v>19500</v>
      </c>
      <c r="L13" s="357">
        <v>166172</v>
      </c>
      <c r="M13" s="358"/>
      <c r="N13" s="359">
        <f t="shared" si="1"/>
        <v>849060</v>
      </c>
      <c r="O13" s="361"/>
      <c r="Q13" s="369">
        <v>158051</v>
      </c>
      <c r="R13" s="369">
        <f>T13+U13+V13+W13+X13+Y13+Z13+AA13</f>
        <v>50200</v>
      </c>
      <c r="S13" s="343" t="s">
        <v>3279</v>
      </c>
      <c r="T13" s="343">
        <v>6200</v>
      </c>
      <c r="U13" s="343">
        <v>4700</v>
      </c>
      <c r="V13" s="343">
        <v>9900</v>
      </c>
      <c r="W13" s="343">
        <v>6500</v>
      </c>
      <c r="X13" s="343">
        <v>1300</v>
      </c>
      <c r="Y13" s="343">
        <v>1800</v>
      </c>
      <c r="Z13" s="343">
        <v>19800</v>
      </c>
      <c r="AD13" s="371"/>
    </row>
    <row r="14" spans="1:30" ht="22.5" customHeight="1">
      <c r="A14" s="364"/>
      <c r="B14" s="365"/>
      <c r="C14" s="366" t="s">
        <v>3280</v>
      </c>
      <c r="D14" s="366"/>
      <c r="E14" s="367" t="s">
        <v>3281</v>
      </c>
      <c r="F14" s="368"/>
      <c r="G14" s="357">
        <v>565728</v>
      </c>
      <c r="H14" s="358"/>
      <c r="I14" s="359">
        <f t="shared" si="0"/>
        <v>439711</v>
      </c>
      <c r="J14" s="360"/>
      <c r="K14" s="357"/>
      <c r="L14" s="357">
        <v>105311</v>
      </c>
      <c r="M14" s="358"/>
      <c r="N14" s="359">
        <f t="shared" si="1"/>
        <v>334400</v>
      </c>
      <c r="O14" s="361"/>
      <c r="Q14" s="369">
        <v>126017</v>
      </c>
      <c r="R14" s="369">
        <f t="shared" si="2"/>
        <v>0</v>
      </c>
      <c r="S14" s="343" t="s">
        <v>3281</v>
      </c>
    </row>
    <row r="15" spans="1:30" ht="22.5" customHeight="1">
      <c r="A15" s="364"/>
      <c r="B15" s="365"/>
      <c r="C15" s="366" t="s">
        <v>3282</v>
      </c>
      <c r="D15" s="366"/>
      <c r="E15" s="367" t="s">
        <v>3283</v>
      </c>
      <c r="F15" s="368"/>
      <c r="G15" s="357">
        <v>1954503</v>
      </c>
      <c r="H15" s="358"/>
      <c r="I15" s="359">
        <f t="shared" si="0"/>
        <v>1704169</v>
      </c>
      <c r="J15" s="360"/>
      <c r="K15" s="357">
        <v>34900</v>
      </c>
      <c r="L15" s="357">
        <v>238753</v>
      </c>
      <c r="M15" s="358"/>
      <c r="N15" s="359">
        <f t="shared" si="1"/>
        <v>1500316</v>
      </c>
      <c r="O15" s="361"/>
      <c r="Q15" s="369">
        <v>291734</v>
      </c>
      <c r="R15" s="369">
        <f>T15+U15+V15+W15+X15+Y15+Z15+AA15</f>
        <v>41400</v>
      </c>
      <c r="S15" s="343" t="s">
        <v>3283</v>
      </c>
      <c r="T15" s="343">
        <v>3700</v>
      </c>
      <c r="U15" s="343">
        <v>1200</v>
      </c>
      <c r="V15" s="343">
        <v>14100</v>
      </c>
      <c r="W15" s="343">
        <v>3700</v>
      </c>
      <c r="X15" s="343">
        <v>600</v>
      </c>
      <c r="Y15" s="343">
        <v>600</v>
      </c>
      <c r="Z15" s="343">
        <v>16600</v>
      </c>
      <c r="AA15" s="343">
        <v>900</v>
      </c>
    </row>
    <row r="16" spans="1:30" ht="22.5" customHeight="1">
      <c r="A16" s="364">
        <v>2</v>
      </c>
      <c r="B16" s="365"/>
      <c r="C16" s="656" t="s">
        <v>3284</v>
      </c>
      <c r="D16" s="656"/>
      <c r="E16" s="656"/>
      <c r="F16" s="368"/>
      <c r="G16" s="357">
        <f>SUM(G17:G18)</f>
        <v>91109</v>
      </c>
      <c r="H16" s="358"/>
      <c r="I16" s="359">
        <f>SUM(I17:I18)</f>
        <v>82940</v>
      </c>
      <c r="J16" s="360"/>
      <c r="K16" s="357">
        <f>SUM(K17:K18)</f>
        <v>0</v>
      </c>
      <c r="L16" s="372">
        <f>SUM(L17:L18)</f>
        <v>9052</v>
      </c>
      <c r="M16" s="358"/>
      <c r="N16" s="359">
        <f t="shared" si="1"/>
        <v>73888</v>
      </c>
      <c r="O16" s="361"/>
      <c r="Q16" s="363"/>
      <c r="R16" s="363"/>
    </row>
    <row r="17" spans="1:21" ht="22.5" customHeight="1">
      <c r="A17" s="364"/>
      <c r="B17" s="365"/>
      <c r="C17" s="366" t="s">
        <v>3266</v>
      </c>
      <c r="D17" s="366"/>
      <c r="E17" s="367" t="s">
        <v>3275</v>
      </c>
      <c r="F17" s="368"/>
      <c r="G17" s="357">
        <v>49561</v>
      </c>
      <c r="H17" s="358"/>
      <c r="I17" s="359">
        <f t="shared" ref="I17:I18" si="3">+G17-Q17+R17</f>
        <v>44089</v>
      </c>
      <c r="J17" s="360"/>
      <c r="K17" s="357"/>
      <c r="L17" s="357">
        <v>6846</v>
      </c>
      <c r="M17" s="358"/>
      <c r="N17" s="359">
        <f t="shared" si="1"/>
        <v>37243</v>
      </c>
      <c r="O17" s="361"/>
      <c r="Q17" s="369">
        <v>6672</v>
      </c>
      <c r="R17" s="369">
        <f>U17</f>
        <v>1200</v>
      </c>
      <c r="S17" s="343" t="s">
        <v>3285</v>
      </c>
      <c r="U17" s="343">
        <v>1200</v>
      </c>
    </row>
    <row r="18" spans="1:21" ht="22.5" customHeight="1">
      <c r="A18" s="364"/>
      <c r="B18" s="365"/>
      <c r="C18" s="366" t="s">
        <v>3268</v>
      </c>
      <c r="D18" s="366"/>
      <c r="E18" s="367" t="s">
        <v>3279</v>
      </c>
      <c r="F18" s="368"/>
      <c r="G18" s="357">
        <v>41548</v>
      </c>
      <c r="H18" s="358"/>
      <c r="I18" s="359">
        <f t="shared" si="3"/>
        <v>38851</v>
      </c>
      <c r="J18" s="360"/>
      <c r="K18" s="357"/>
      <c r="L18" s="357">
        <v>2206</v>
      </c>
      <c r="M18" s="358"/>
      <c r="N18" s="359">
        <f t="shared" si="1"/>
        <v>36645</v>
      </c>
      <c r="O18" s="361"/>
      <c r="Q18" s="369">
        <v>2697</v>
      </c>
      <c r="R18" s="369"/>
      <c r="S18" s="343" t="s">
        <v>3286</v>
      </c>
    </row>
    <row r="19" spans="1:21" ht="22.5" customHeight="1">
      <c r="A19" s="364">
        <v>3</v>
      </c>
      <c r="B19" s="365"/>
      <c r="C19" s="656" t="s">
        <v>3046</v>
      </c>
      <c r="D19" s="656"/>
      <c r="E19" s="656"/>
      <c r="F19" s="368"/>
      <c r="G19" s="357">
        <f>SUM(G20:G22)</f>
        <v>1992724</v>
      </c>
      <c r="H19" s="358"/>
      <c r="I19" s="359">
        <f>SUM(I20:I22)</f>
        <v>1739228</v>
      </c>
      <c r="J19" s="360"/>
      <c r="K19" s="372">
        <f>SUM(K20:K22)</f>
        <v>0</v>
      </c>
      <c r="L19" s="357">
        <f>SUM(L20:L22)</f>
        <v>281741</v>
      </c>
      <c r="M19" s="358"/>
      <c r="N19" s="359">
        <f t="shared" si="1"/>
        <v>1457487</v>
      </c>
      <c r="O19" s="361"/>
      <c r="Q19" s="363"/>
      <c r="R19" s="363"/>
    </row>
    <row r="20" spans="1:21" ht="22.5" customHeight="1">
      <c r="A20" s="364"/>
      <c r="B20" s="365"/>
      <c r="C20" s="366" t="s">
        <v>3266</v>
      </c>
      <c r="D20" s="366"/>
      <c r="E20" s="367" t="s">
        <v>3287</v>
      </c>
      <c r="F20" s="368"/>
      <c r="G20" s="357">
        <v>4490</v>
      </c>
      <c r="H20" s="358"/>
      <c r="I20" s="359">
        <f>+G20-Q20+R20</f>
        <v>1819</v>
      </c>
      <c r="J20" s="360"/>
      <c r="K20" s="357">
        <v>0</v>
      </c>
      <c r="L20" s="357">
        <v>1819</v>
      </c>
      <c r="M20" s="358"/>
      <c r="N20" s="359">
        <f t="shared" si="1"/>
        <v>0</v>
      </c>
      <c r="O20" s="361"/>
      <c r="Q20" s="369">
        <v>2671</v>
      </c>
      <c r="R20" s="369">
        <f>SUM(T20:AF20)</f>
        <v>0</v>
      </c>
      <c r="S20" s="343" t="s">
        <v>3288</v>
      </c>
    </row>
    <row r="21" spans="1:21" ht="22.5" customHeight="1">
      <c r="A21" s="364"/>
      <c r="B21" s="365"/>
      <c r="C21" s="366" t="s">
        <v>3268</v>
      </c>
      <c r="D21" s="366"/>
      <c r="E21" s="367" t="s">
        <v>3289</v>
      </c>
      <c r="F21" s="368"/>
      <c r="G21" s="357">
        <v>1973883</v>
      </c>
      <c r="H21" s="358"/>
      <c r="I21" s="359">
        <f t="shared" ref="I21:I22" si="4">+G21-Q21+R21</f>
        <v>1725107</v>
      </c>
      <c r="J21" s="360"/>
      <c r="K21" s="357"/>
      <c r="L21" s="357">
        <v>277873</v>
      </c>
      <c r="M21" s="358"/>
      <c r="N21" s="359">
        <f t="shared" si="1"/>
        <v>1447234</v>
      </c>
      <c r="O21" s="361"/>
      <c r="Q21" s="369">
        <v>268076</v>
      </c>
      <c r="R21" s="369">
        <f>T21</f>
        <v>19300</v>
      </c>
      <c r="S21" s="343" t="s">
        <v>3290</v>
      </c>
      <c r="T21" s="343">
        <v>19300</v>
      </c>
    </row>
    <row r="22" spans="1:21" ht="22.5" customHeight="1">
      <c r="A22" s="364"/>
      <c r="B22" s="365"/>
      <c r="C22" s="366" t="s">
        <v>3270</v>
      </c>
      <c r="D22" s="366"/>
      <c r="E22" s="367" t="s">
        <v>3291</v>
      </c>
      <c r="F22" s="368"/>
      <c r="G22" s="357">
        <v>14351</v>
      </c>
      <c r="H22" s="358"/>
      <c r="I22" s="359">
        <f t="shared" si="4"/>
        <v>12302</v>
      </c>
      <c r="J22" s="360"/>
      <c r="K22" s="357"/>
      <c r="L22" s="357">
        <v>2049</v>
      </c>
      <c r="M22" s="358"/>
      <c r="N22" s="359">
        <f t="shared" si="1"/>
        <v>10253</v>
      </c>
      <c r="O22" s="361"/>
      <c r="Q22" s="369">
        <v>2049</v>
      </c>
      <c r="R22" s="369">
        <f>SUM(T22:AF22)</f>
        <v>0</v>
      </c>
      <c r="S22" s="343" t="s">
        <v>3292</v>
      </c>
      <c r="T22" s="343">
        <v>0</v>
      </c>
    </row>
    <row r="23" spans="1:21" ht="22.5" customHeight="1" thickBot="1">
      <c r="A23" s="373"/>
      <c r="B23" s="374"/>
      <c r="C23" s="638" t="s">
        <v>3293</v>
      </c>
      <c r="D23" s="638"/>
      <c r="E23" s="638"/>
      <c r="F23" s="375"/>
      <c r="G23" s="376">
        <f>G6+G16+G19</f>
        <v>10611276</v>
      </c>
      <c r="H23" s="377"/>
      <c r="I23" s="378">
        <f>I6+I16+I19</f>
        <v>9668412</v>
      </c>
      <c r="J23" s="379"/>
      <c r="K23" s="376">
        <f>K6+K16+K19</f>
        <v>191400</v>
      </c>
      <c r="L23" s="376">
        <f>L6+L16+L19</f>
        <v>1338895</v>
      </c>
      <c r="M23" s="380"/>
      <c r="N23" s="380">
        <f>N6+N16+N19</f>
        <v>8520917</v>
      </c>
      <c r="O23" s="381"/>
      <c r="P23" s="382">
        <f>I23+K23-L23</f>
        <v>8520917</v>
      </c>
      <c r="Q23" s="369">
        <f>SUM(Q7:Q15,Q17:Q18,Q20:Q22)</f>
        <v>1389964</v>
      </c>
      <c r="R23" s="369">
        <f>SUM(R7:R15,R17:R18,R20:R22)</f>
        <v>447100</v>
      </c>
    </row>
    <row r="24" spans="1:21" ht="15" customHeight="1">
      <c r="G24" s="383"/>
      <c r="H24" s="384"/>
      <c r="I24" s="384"/>
      <c r="J24" s="384"/>
      <c r="K24" s="384"/>
      <c r="L24" s="383"/>
      <c r="M24" s="384"/>
      <c r="Q24" s="362"/>
    </row>
    <row r="26" spans="1:21">
      <c r="G26" s="384"/>
      <c r="H26" s="384"/>
    </row>
    <row r="27" spans="1:21" ht="14.25">
      <c r="L27" s="385"/>
      <c r="R27" s="386" t="s">
        <v>3294</v>
      </c>
    </row>
    <row r="28" spans="1:21" ht="14.25" hidden="1">
      <c r="K28" s="386" t="s">
        <v>3295</v>
      </c>
      <c r="R28" s="343" t="s">
        <v>3296</v>
      </c>
      <c r="T28" s="387"/>
    </row>
    <row r="29" spans="1:21" ht="14.25" hidden="1">
      <c r="G29" s="386" t="s">
        <v>3297</v>
      </c>
      <c r="H29" s="388"/>
      <c r="I29" s="388"/>
      <c r="J29" s="388"/>
      <c r="K29" s="343" t="s">
        <v>3298</v>
      </c>
      <c r="L29" s="386" t="s">
        <v>3297</v>
      </c>
      <c r="M29" s="388"/>
      <c r="N29" s="388"/>
      <c r="O29" s="388"/>
      <c r="P29" s="388"/>
      <c r="Q29" s="386" t="s">
        <v>3297</v>
      </c>
    </row>
    <row r="30" spans="1:21" hidden="1">
      <c r="G30" s="343" t="s">
        <v>3299</v>
      </c>
    </row>
  </sheetData>
  <mergeCells count="13">
    <mergeCell ref="Q4:Q5"/>
    <mergeCell ref="R4:R5"/>
    <mergeCell ref="C6:E6"/>
    <mergeCell ref="C16:E16"/>
    <mergeCell ref="C19:E19"/>
    <mergeCell ref="C23:E23"/>
    <mergeCell ref="A1:O1"/>
    <mergeCell ref="A2:O2"/>
    <mergeCell ref="A4:F5"/>
    <mergeCell ref="G4:G5"/>
    <mergeCell ref="I4:I5"/>
    <mergeCell ref="M4:M5"/>
    <mergeCell ref="N4:N5"/>
  </mergeCells>
  <phoneticPr fontId="1"/>
  <printOptions horizontalCentered="1"/>
  <pageMargins left="0.39370078740157483" right="0.39370078740157483" top="0.98425196850393704" bottom="0.78740157480314965" header="0.59055118110236227" footer="0.59055118110236227"/>
  <pageSetup paperSize="9" firstPageNumber="127" orientation="landscape" useFirstPageNumber="1" r:id="rId1"/>
  <headerFooter scaleWithDoc="0">
    <oddFooter>&amp;C&amp;"ＭＳ 明朝,標準"- &amp;P -&amp;R&amp;"ＭＳ 明朝,標準"一般会計</oddFooter>
  </headerFooter>
  <colBreaks count="1" manualBreakCount="1">
    <brk id="17" max="2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6B1BF-2AE6-4A57-9557-AB784961D02D}">
  <sheetPr codeName="Sheet2"/>
  <dimension ref="A1:P17"/>
  <sheetViews>
    <sheetView view="pageBreakPreview" zoomScale="70" zoomScaleNormal="70" zoomScaleSheetLayoutView="70" workbookViewId="0">
      <pane xSplit="3" ySplit="3" topLeftCell="D4" activePane="bottomRight" state="frozen"/>
      <selection activeCell="A2" sqref="A2:J2"/>
      <selection pane="topRight" activeCell="A2" sqref="A2:J2"/>
      <selection pane="bottomLeft" activeCell="A2" sqref="A2:J2"/>
      <selection pane="bottomRight" activeCell="A2" sqref="A2"/>
    </sheetView>
  </sheetViews>
  <sheetFormatPr defaultRowHeight="18.75"/>
  <cols>
    <col min="1" max="1" width="60.625" style="189" customWidth="1"/>
    <col min="2" max="2" width="18.75" style="188" customWidth="1"/>
    <col min="3" max="3" width="5" style="188" customWidth="1"/>
    <col min="4" max="4" width="18.625" style="190" customWidth="1"/>
    <col min="5" max="5" width="46.625" style="191" customWidth="1"/>
    <col min="6" max="6" width="55.625" style="191" customWidth="1"/>
    <col min="7" max="7" width="9" style="189"/>
    <col min="8" max="14" width="10" style="155" hidden="1" customWidth="1"/>
    <col min="15" max="16" width="10" style="156" customWidth="1"/>
    <col min="17" max="16384" width="9" style="189"/>
  </cols>
  <sheetData>
    <row r="1" spans="1:16" s="154" customFormat="1" ht="32.25" customHeight="1">
      <c r="A1" s="392" t="s">
        <v>3010</v>
      </c>
      <c r="B1" s="393"/>
      <c r="C1" s="393"/>
      <c r="D1" s="393"/>
      <c r="E1" s="393"/>
      <c r="F1" s="393"/>
      <c r="H1" s="155"/>
      <c r="I1" s="155"/>
      <c r="J1" s="155"/>
      <c r="K1" s="155"/>
      <c r="L1" s="155"/>
      <c r="M1" s="155"/>
      <c r="N1" s="155"/>
      <c r="O1" s="156"/>
      <c r="P1" s="156"/>
    </row>
    <row r="2" spans="1:16" s="154" customFormat="1" ht="29.45" customHeight="1" thickBot="1">
      <c r="A2" s="157"/>
      <c r="B2" s="157"/>
      <c r="C2" s="157"/>
      <c r="D2" s="157"/>
      <c r="E2" s="157"/>
      <c r="F2" s="158" t="s">
        <v>3011</v>
      </c>
      <c r="H2" s="159"/>
      <c r="I2" s="159"/>
      <c r="J2" s="159"/>
      <c r="K2" s="159"/>
      <c r="L2" s="159"/>
      <c r="M2" s="159"/>
      <c r="N2" s="159"/>
      <c r="O2" s="160"/>
      <c r="P2" s="160"/>
    </row>
    <row r="3" spans="1:16" s="165" customFormat="1" ht="60" customHeight="1">
      <c r="A3" s="161" t="s">
        <v>3012</v>
      </c>
      <c r="B3" s="394" t="s">
        <v>3013</v>
      </c>
      <c r="C3" s="395"/>
      <c r="D3" s="162" t="s">
        <v>3014</v>
      </c>
      <c r="E3" s="163" t="s">
        <v>3015</v>
      </c>
      <c r="F3" s="164" t="s">
        <v>3016</v>
      </c>
      <c r="H3" s="166" t="s">
        <v>3017</v>
      </c>
      <c r="I3" s="167"/>
      <c r="J3" s="168"/>
      <c r="K3" s="168"/>
      <c r="L3" s="168"/>
      <c r="M3" s="168"/>
      <c r="N3" s="168"/>
      <c r="O3" s="169"/>
      <c r="P3" s="169"/>
    </row>
    <row r="4" spans="1:16" s="173" customFormat="1" ht="54.95" customHeight="1">
      <c r="A4" s="170" t="s">
        <v>3018</v>
      </c>
      <c r="B4" s="171">
        <f>H4</f>
        <v>2500</v>
      </c>
      <c r="C4" s="172"/>
      <c r="D4" s="396" t="s">
        <v>3019</v>
      </c>
      <c r="E4" s="398" t="s">
        <v>3020</v>
      </c>
      <c r="F4" s="400" t="s">
        <v>3021</v>
      </c>
      <c r="H4" s="174">
        <f>SUM(I4:N4)</f>
        <v>2500</v>
      </c>
      <c r="I4" s="175">
        <v>2500</v>
      </c>
      <c r="J4" s="176"/>
      <c r="K4" s="176"/>
      <c r="L4" s="176"/>
      <c r="M4" s="176"/>
      <c r="N4" s="176"/>
      <c r="O4" s="156"/>
      <c r="P4" s="156"/>
    </row>
    <row r="5" spans="1:16" s="173" customFormat="1" ht="54.95" customHeight="1">
      <c r="A5" s="170" t="s">
        <v>3022</v>
      </c>
      <c r="B5" s="171">
        <f t="shared" ref="B5:B14" si="0">H5</f>
        <v>3300</v>
      </c>
      <c r="C5" s="172"/>
      <c r="D5" s="397"/>
      <c r="E5" s="399"/>
      <c r="F5" s="401"/>
      <c r="H5" s="174">
        <f t="shared" ref="H5:H14" si="1">SUM(I5:N5)</f>
        <v>3300</v>
      </c>
      <c r="I5" s="175">
        <v>3300</v>
      </c>
      <c r="J5" s="176"/>
      <c r="K5" s="176"/>
      <c r="L5" s="176"/>
      <c r="M5" s="176"/>
      <c r="N5" s="176"/>
      <c r="O5" s="156"/>
      <c r="P5" s="156"/>
    </row>
    <row r="6" spans="1:16" s="173" customFormat="1" ht="54.95" customHeight="1">
      <c r="A6" s="170" t="s">
        <v>3023</v>
      </c>
      <c r="B6" s="171">
        <f t="shared" si="0"/>
        <v>35400</v>
      </c>
      <c r="C6" s="172"/>
      <c r="D6" s="397"/>
      <c r="E6" s="399"/>
      <c r="F6" s="401"/>
      <c r="H6" s="174">
        <f t="shared" si="1"/>
        <v>35400</v>
      </c>
      <c r="I6" s="175">
        <v>9300</v>
      </c>
      <c r="J6" s="176">
        <v>7300</v>
      </c>
      <c r="K6" s="176">
        <v>11600</v>
      </c>
      <c r="L6" s="176">
        <v>3000</v>
      </c>
      <c r="M6" s="176">
        <v>4200</v>
      </c>
      <c r="N6" s="176"/>
      <c r="O6" s="156"/>
      <c r="P6" s="156"/>
    </row>
    <row r="7" spans="1:16" s="173" customFormat="1" ht="54.95" customHeight="1">
      <c r="A7" s="177" t="s">
        <v>3024</v>
      </c>
      <c r="B7" s="171">
        <f t="shared" si="0"/>
        <v>8400</v>
      </c>
      <c r="C7" s="172"/>
      <c r="D7" s="397"/>
      <c r="E7" s="399"/>
      <c r="F7" s="401"/>
      <c r="H7" s="174">
        <f t="shared" si="1"/>
        <v>8400</v>
      </c>
      <c r="I7" s="175">
        <f>6200+2200</f>
        <v>8400</v>
      </c>
      <c r="J7" s="176"/>
      <c r="K7" s="176"/>
      <c r="L7" s="176"/>
      <c r="M7" s="176"/>
      <c r="N7" s="176"/>
      <c r="O7" s="156"/>
      <c r="P7" s="156"/>
    </row>
    <row r="8" spans="1:16" s="173" customFormat="1" ht="54.95" customHeight="1">
      <c r="A8" s="177" t="s">
        <v>3025</v>
      </c>
      <c r="B8" s="171">
        <f t="shared" si="0"/>
        <v>3000</v>
      </c>
      <c r="C8" s="172"/>
      <c r="D8" s="397"/>
      <c r="E8" s="399"/>
      <c r="F8" s="401"/>
      <c r="H8" s="174">
        <f t="shared" si="1"/>
        <v>3000</v>
      </c>
      <c r="I8" s="175">
        <v>3000</v>
      </c>
      <c r="J8" s="176"/>
      <c r="K8" s="176"/>
      <c r="L8" s="176"/>
      <c r="M8" s="176"/>
      <c r="N8" s="176"/>
      <c r="O8" s="156"/>
      <c r="P8" s="156"/>
    </row>
    <row r="9" spans="1:16" s="173" customFormat="1" ht="54.95" customHeight="1">
      <c r="A9" s="177" t="s">
        <v>3026</v>
      </c>
      <c r="B9" s="171">
        <f t="shared" si="0"/>
        <v>800</v>
      </c>
      <c r="C9" s="172"/>
      <c r="D9" s="397"/>
      <c r="E9" s="399"/>
      <c r="F9" s="401"/>
      <c r="H9" s="174">
        <f t="shared" si="1"/>
        <v>800</v>
      </c>
      <c r="I9" s="175">
        <v>800</v>
      </c>
      <c r="J9" s="176"/>
      <c r="K9" s="176"/>
      <c r="L9" s="176"/>
      <c r="M9" s="176"/>
      <c r="N9" s="176"/>
      <c r="O9" s="156"/>
      <c r="P9" s="156"/>
    </row>
    <row r="10" spans="1:16" s="173" customFormat="1" ht="54.95" customHeight="1">
      <c r="A10" s="177" t="s">
        <v>3027</v>
      </c>
      <c r="B10" s="171">
        <f t="shared" si="0"/>
        <v>13300</v>
      </c>
      <c r="C10" s="172"/>
      <c r="D10" s="397"/>
      <c r="E10" s="399"/>
      <c r="F10" s="401"/>
      <c r="H10" s="174">
        <f t="shared" si="1"/>
        <v>13300</v>
      </c>
      <c r="I10" s="175">
        <v>13300</v>
      </c>
      <c r="J10" s="176"/>
      <c r="K10" s="176"/>
      <c r="L10" s="176"/>
      <c r="M10" s="176"/>
      <c r="N10" s="176"/>
      <c r="O10" s="156"/>
      <c r="P10" s="156"/>
    </row>
    <row r="11" spans="1:16" s="173" customFormat="1" ht="54.95" customHeight="1">
      <c r="A11" s="178" t="s">
        <v>3028</v>
      </c>
      <c r="B11" s="171">
        <f t="shared" si="0"/>
        <v>55100</v>
      </c>
      <c r="C11" s="172"/>
      <c r="D11" s="397"/>
      <c r="E11" s="399"/>
      <c r="F11" s="401"/>
      <c r="H11" s="174">
        <f t="shared" si="1"/>
        <v>55100</v>
      </c>
      <c r="I11" s="175">
        <f>53900+1200</f>
        <v>55100</v>
      </c>
      <c r="J11" s="176"/>
      <c r="K11" s="176"/>
      <c r="L11" s="176"/>
      <c r="M11" s="176"/>
      <c r="N11" s="176"/>
      <c r="O11" s="156"/>
      <c r="P11" s="156"/>
    </row>
    <row r="12" spans="1:16" s="173" customFormat="1" ht="54.95" customHeight="1">
      <c r="A12" s="177" t="s">
        <v>3029</v>
      </c>
      <c r="B12" s="171">
        <f t="shared" si="0"/>
        <v>19400</v>
      </c>
      <c r="C12" s="172"/>
      <c r="D12" s="397"/>
      <c r="E12" s="399"/>
      <c r="F12" s="401"/>
      <c r="H12" s="174">
        <f t="shared" si="1"/>
        <v>19400</v>
      </c>
      <c r="I12" s="175">
        <f>6700+3400</f>
        <v>10100</v>
      </c>
      <c r="J12" s="176">
        <v>9300</v>
      </c>
      <c r="K12" s="176"/>
      <c r="L12" s="176"/>
      <c r="M12" s="176"/>
      <c r="N12" s="176"/>
      <c r="O12" s="156"/>
      <c r="P12" s="156"/>
    </row>
    <row r="13" spans="1:16" s="173" customFormat="1" ht="54.95" customHeight="1">
      <c r="A13" s="178" t="s">
        <v>3030</v>
      </c>
      <c r="B13" s="171">
        <f t="shared" si="0"/>
        <v>19500</v>
      </c>
      <c r="C13" s="172"/>
      <c r="D13" s="397"/>
      <c r="E13" s="399"/>
      <c r="F13" s="401"/>
      <c r="H13" s="174">
        <f t="shared" si="1"/>
        <v>19500</v>
      </c>
      <c r="I13" s="175">
        <v>13600</v>
      </c>
      <c r="J13" s="176">
        <v>5900</v>
      </c>
      <c r="K13" s="176"/>
      <c r="L13" s="176"/>
      <c r="M13" s="176"/>
      <c r="N13" s="176"/>
      <c r="O13" s="156"/>
      <c r="P13" s="156"/>
    </row>
    <row r="14" spans="1:16" s="173" customFormat="1" ht="54.95" customHeight="1">
      <c r="A14" s="179" t="s">
        <v>3031</v>
      </c>
      <c r="B14" s="171">
        <f t="shared" si="0"/>
        <v>30700</v>
      </c>
      <c r="C14" s="172"/>
      <c r="D14" s="397"/>
      <c r="E14" s="399"/>
      <c r="F14" s="401"/>
      <c r="H14" s="174">
        <f t="shared" si="1"/>
        <v>30700</v>
      </c>
      <c r="I14" s="175">
        <v>16700</v>
      </c>
      <c r="J14" s="176">
        <f>12600+1400</f>
        <v>14000</v>
      </c>
      <c r="K14" s="176"/>
      <c r="L14" s="176"/>
      <c r="M14" s="176"/>
      <c r="N14" s="176"/>
      <c r="O14" s="156"/>
      <c r="P14" s="156"/>
    </row>
    <row r="15" spans="1:16" s="173" customFormat="1" ht="54.95" customHeight="1" thickBot="1">
      <c r="A15" s="180" t="s">
        <v>3017</v>
      </c>
      <c r="B15" s="181">
        <f>SUM(B4:B14)</f>
        <v>191400</v>
      </c>
      <c r="C15" s="182"/>
      <c r="D15" s="183"/>
      <c r="E15" s="184"/>
      <c r="F15" s="185"/>
      <c r="H15" s="186">
        <f>SUM(H4:H14)</f>
        <v>191400</v>
      </c>
      <c r="I15" s="175"/>
      <c r="J15" s="176"/>
      <c r="K15" s="176"/>
      <c r="L15" s="176"/>
      <c r="M15" s="176"/>
      <c r="N15" s="176"/>
      <c r="O15" s="156"/>
      <c r="P15" s="156"/>
    </row>
    <row r="17" spans="2:2" ht="28.5" customHeight="1">
      <c r="B17" s="187"/>
    </row>
  </sheetData>
  <mergeCells count="5">
    <mergeCell ref="A1:F1"/>
    <mergeCell ref="B3:C3"/>
    <mergeCell ref="D4:D14"/>
    <mergeCell ref="E4:E14"/>
    <mergeCell ref="F4:F14"/>
  </mergeCells>
  <phoneticPr fontId="1"/>
  <dataValidations count="1">
    <dataValidation imeMode="off" allowBlank="1" showInputMessage="1" showErrorMessage="1" sqref="H4:N15" xr:uid="{06EFB631-E52E-491A-A7B0-06A749376B4F}"/>
  </dataValidations>
  <printOptions horizontalCentered="1"/>
  <pageMargins left="0.39370078740157483" right="0.39370078740157483" top="0.98425196850393704" bottom="0.59055118110236227" header="0.39370078740157483" footer="0.39370078740157483"/>
  <pageSetup paperSize="9" scale="68" firstPageNumber="8" fitToHeight="2" orientation="landscape" useFirstPageNumber="1" r:id="rId1"/>
  <headerFooter scaleWithDoc="0" alignWithMargins="0">
    <oddHeader>&amp;C&amp;"ＭＳ 明朝,標準"- &amp;P -&amp;R&amp;"ＭＳ 明朝,標準"一般会計</oddHeader>
    <evenHeader>&amp;C&amp;"ＭＳ 明朝,標準"- &amp;P -&amp;R&amp;"ＭＳ 明朝,標準"一般会計</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D6712-4F2E-40B7-9815-6B175283CAEE}">
  <sheetPr codeName="Sheet3"/>
  <dimension ref="A3:W30"/>
  <sheetViews>
    <sheetView view="pageBreakPreview" zoomScaleNormal="100" zoomScaleSheetLayoutView="100" workbookViewId="0"/>
  </sheetViews>
  <sheetFormatPr defaultColWidth="9" defaultRowHeight="19.5" customHeight="1"/>
  <cols>
    <col min="1" max="1" width="4.125" style="1" customWidth="1"/>
    <col min="2" max="2" width="0.875" style="1" customWidth="1"/>
    <col min="3" max="3" width="49.625" style="1" customWidth="1"/>
    <col min="4" max="4" width="2.625" style="1" customWidth="1"/>
    <col min="5" max="7" width="29.125" style="1" customWidth="1"/>
    <col min="8" max="20" width="9" style="1"/>
    <col min="21" max="23" width="0" style="1" hidden="1" customWidth="1"/>
    <col min="24" max="16384" width="9" style="1"/>
  </cols>
  <sheetData>
    <row r="3" spans="1:23" customFormat="1" ht="19.5" customHeight="1">
      <c r="A3" s="402" t="s">
        <v>105</v>
      </c>
      <c r="B3" s="402"/>
      <c r="C3" s="402"/>
      <c r="D3" s="402"/>
      <c r="E3" s="402"/>
      <c r="F3" s="402"/>
      <c r="G3" s="402"/>
    </row>
    <row r="4" spans="1:23" customFormat="1" ht="19.5" customHeight="1">
      <c r="A4" t="s">
        <v>106</v>
      </c>
    </row>
    <row r="5" spans="1:23" customFormat="1" ht="19.5" customHeight="1">
      <c r="A5" t="s">
        <v>2</v>
      </c>
      <c r="G5" s="2" t="s">
        <v>107</v>
      </c>
    </row>
    <row r="6" spans="1:23" ht="19.5" customHeight="1">
      <c r="A6" s="403" t="s">
        <v>108</v>
      </c>
      <c r="B6" s="404"/>
      <c r="C6" s="404"/>
      <c r="D6" s="405"/>
      <c r="E6" s="38" t="s">
        <v>109</v>
      </c>
      <c r="F6" s="39" t="s">
        <v>110</v>
      </c>
      <c r="G6" s="40" t="s">
        <v>111</v>
      </c>
    </row>
    <row r="7" spans="1:23" ht="19.5" customHeight="1">
      <c r="A7" s="41">
        <v>1</v>
      </c>
      <c r="B7" s="42"/>
      <c r="C7" s="43" t="s">
        <v>7</v>
      </c>
      <c r="D7" s="44"/>
      <c r="E7" s="45" t="str">
        <f t="shared" ref="E7:E28" si="0">DBCS(TEXT($U7,"#,##0;△#,##0"))</f>
        <v>２，１８８，３００</v>
      </c>
      <c r="F7" s="45" t="str">
        <f t="shared" ref="F7:F28" si="1">DBCS(TEXT($V7,"#,##0;△#,##0"))</f>
        <v>２，１３２，５６７</v>
      </c>
      <c r="G7" s="46" t="str">
        <f t="shared" ref="G7:G28" si="2">DBCS(TEXT($W7,"#,##0;△#,##0"))</f>
        <v>５５，７３３</v>
      </c>
      <c r="U7" s="47">
        <v>2188300</v>
      </c>
      <c r="V7" s="47">
        <v>2132567</v>
      </c>
      <c r="W7" s="1">
        <f t="shared" ref="W7:W27" si="3">U7-V7</f>
        <v>55733</v>
      </c>
    </row>
    <row r="8" spans="1:23" ht="19.5" customHeight="1">
      <c r="A8" s="41">
        <v>2</v>
      </c>
      <c r="B8" s="42"/>
      <c r="C8" s="43" t="s">
        <v>13</v>
      </c>
      <c r="D8" s="44"/>
      <c r="E8" s="45" t="str">
        <f t="shared" si="0"/>
        <v>１４５，３００</v>
      </c>
      <c r="F8" s="45" t="str">
        <f t="shared" si="1"/>
        <v>１４１，６７２</v>
      </c>
      <c r="G8" s="46" t="str">
        <f t="shared" si="2"/>
        <v>３，６２８</v>
      </c>
      <c r="U8" s="47">
        <v>145300</v>
      </c>
      <c r="V8" s="47">
        <v>141672</v>
      </c>
      <c r="W8" s="1">
        <f t="shared" si="3"/>
        <v>3628</v>
      </c>
    </row>
    <row r="9" spans="1:23" ht="19.5" customHeight="1">
      <c r="A9" s="41">
        <v>3</v>
      </c>
      <c r="B9" s="42"/>
      <c r="C9" s="43" t="s">
        <v>17</v>
      </c>
      <c r="D9" s="44"/>
      <c r="E9" s="45" t="str">
        <f t="shared" si="0"/>
        <v>１，１００</v>
      </c>
      <c r="F9" s="45" t="str">
        <f t="shared" si="1"/>
        <v>７５０</v>
      </c>
      <c r="G9" s="46" t="str">
        <f t="shared" si="2"/>
        <v>３５０</v>
      </c>
      <c r="U9" s="47">
        <v>1100</v>
      </c>
      <c r="V9" s="47">
        <v>750</v>
      </c>
      <c r="W9" s="1">
        <f t="shared" si="3"/>
        <v>350</v>
      </c>
    </row>
    <row r="10" spans="1:23" ht="19.5" customHeight="1">
      <c r="A10" s="41">
        <v>4</v>
      </c>
      <c r="B10" s="42"/>
      <c r="C10" s="43" t="s">
        <v>18</v>
      </c>
      <c r="D10" s="44"/>
      <c r="E10" s="45" t="str">
        <f t="shared" si="0"/>
        <v>２４，２００</v>
      </c>
      <c r="F10" s="45" t="str">
        <f t="shared" si="1"/>
        <v>１６，７００</v>
      </c>
      <c r="G10" s="46" t="str">
        <f t="shared" si="2"/>
        <v>７，５００</v>
      </c>
      <c r="U10" s="47">
        <v>24200</v>
      </c>
      <c r="V10" s="47">
        <v>16700</v>
      </c>
      <c r="W10" s="1">
        <f t="shared" si="3"/>
        <v>7500</v>
      </c>
    </row>
    <row r="11" spans="1:23" ht="19.5" customHeight="1">
      <c r="A11" s="41">
        <v>5</v>
      </c>
      <c r="B11" s="42"/>
      <c r="C11" s="43" t="s">
        <v>19</v>
      </c>
      <c r="D11" s="44"/>
      <c r="E11" s="45" t="str">
        <f t="shared" si="0"/>
        <v>３１，０００</v>
      </c>
      <c r="F11" s="45" t="str">
        <f t="shared" si="1"/>
        <v>１７，９００</v>
      </c>
      <c r="G11" s="46" t="str">
        <f t="shared" si="2"/>
        <v>１３，１００</v>
      </c>
      <c r="U11" s="47">
        <v>31000</v>
      </c>
      <c r="V11" s="47">
        <v>17900</v>
      </c>
      <c r="W11" s="1">
        <f t="shared" si="3"/>
        <v>13100</v>
      </c>
    </row>
    <row r="12" spans="1:23" ht="19.5" customHeight="1">
      <c r="A12" s="41">
        <v>6</v>
      </c>
      <c r="B12" s="42"/>
      <c r="C12" s="43" t="s">
        <v>20</v>
      </c>
      <c r="D12" s="44"/>
      <c r="E12" s="45" t="str">
        <f t="shared" si="0"/>
        <v>５５，８００</v>
      </c>
      <c r="F12" s="45" t="str">
        <f t="shared" si="1"/>
        <v>４６，９００</v>
      </c>
      <c r="G12" s="46" t="str">
        <f t="shared" si="2"/>
        <v>８，９００</v>
      </c>
      <c r="U12" s="47">
        <v>55800</v>
      </c>
      <c r="V12" s="47">
        <v>46900</v>
      </c>
      <c r="W12" s="1">
        <f t="shared" si="3"/>
        <v>8900</v>
      </c>
    </row>
    <row r="13" spans="1:23" ht="19.5" customHeight="1">
      <c r="A13" s="41">
        <v>7</v>
      </c>
      <c r="B13" s="42"/>
      <c r="C13" s="43" t="s">
        <v>21</v>
      </c>
      <c r="D13" s="44"/>
      <c r="E13" s="45" t="str">
        <f t="shared" si="0"/>
        <v>５００，０００</v>
      </c>
      <c r="F13" s="45" t="str">
        <f t="shared" si="1"/>
        <v>４９０，０００</v>
      </c>
      <c r="G13" s="46" t="str">
        <f t="shared" si="2"/>
        <v>１０，０００</v>
      </c>
      <c r="U13" s="47">
        <v>500000</v>
      </c>
      <c r="V13" s="47">
        <v>490000</v>
      </c>
      <c r="W13" s="1">
        <f t="shared" si="3"/>
        <v>10000</v>
      </c>
    </row>
    <row r="14" spans="1:23" ht="19.5" customHeight="1">
      <c r="A14" s="41">
        <v>8</v>
      </c>
      <c r="B14" s="42"/>
      <c r="C14" s="43" t="s">
        <v>22</v>
      </c>
      <c r="D14" s="44"/>
      <c r="E14" s="45" t="str">
        <f t="shared" si="0"/>
        <v>１７，６００</v>
      </c>
      <c r="F14" s="45" t="str">
        <f t="shared" si="1"/>
        <v>１４，５００</v>
      </c>
      <c r="G14" s="46" t="str">
        <f t="shared" si="2"/>
        <v>３，１００</v>
      </c>
      <c r="U14" s="47">
        <v>17600</v>
      </c>
      <c r="V14" s="47">
        <v>14500</v>
      </c>
      <c r="W14" s="1">
        <f t="shared" si="3"/>
        <v>3100</v>
      </c>
    </row>
    <row r="15" spans="1:23" ht="19.5" customHeight="1">
      <c r="A15" s="41">
        <v>9</v>
      </c>
      <c r="B15" s="42"/>
      <c r="C15" s="43" t="s">
        <v>23</v>
      </c>
      <c r="D15" s="44"/>
      <c r="E15" s="45" t="str">
        <f t="shared" si="0"/>
        <v>１４，２００</v>
      </c>
      <c r="F15" s="45" t="str">
        <f t="shared" si="1"/>
        <v>１３，８００</v>
      </c>
      <c r="G15" s="46" t="str">
        <f t="shared" si="2"/>
        <v>４００</v>
      </c>
      <c r="U15" s="47">
        <v>14200</v>
      </c>
      <c r="V15" s="47">
        <v>13800</v>
      </c>
      <c r="W15" s="1">
        <f t="shared" si="3"/>
        <v>400</v>
      </c>
    </row>
    <row r="16" spans="1:23" ht="19.5" customHeight="1">
      <c r="A16" s="41">
        <v>10</v>
      </c>
      <c r="B16" s="42"/>
      <c r="C16" s="43" t="s">
        <v>25</v>
      </c>
      <c r="D16" s="44"/>
      <c r="E16" s="45" t="str">
        <f t="shared" si="0"/>
        <v>５，４００，０００</v>
      </c>
      <c r="F16" s="45" t="str">
        <f t="shared" si="1"/>
        <v>５，４００，０００</v>
      </c>
      <c r="G16" s="46" t="str">
        <f t="shared" si="2"/>
        <v>０</v>
      </c>
      <c r="U16" s="47">
        <v>5400000</v>
      </c>
      <c r="V16" s="47">
        <v>5400000</v>
      </c>
      <c r="W16" s="1">
        <f t="shared" si="3"/>
        <v>0</v>
      </c>
    </row>
    <row r="17" spans="1:23" ht="19.5" customHeight="1">
      <c r="A17" s="41">
        <v>11</v>
      </c>
      <c r="B17" s="42"/>
      <c r="C17" s="43" t="s">
        <v>26</v>
      </c>
      <c r="D17" s="44"/>
      <c r="E17" s="45" t="str">
        <f t="shared" si="0"/>
        <v>１，２００</v>
      </c>
      <c r="F17" s="45" t="str">
        <f t="shared" si="1"/>
        <v>１，３００</v>
      </c>
      <c r="G17" s="46" t="str">
        <f t="shared" si="2"/>
        <v>△１００</v>
      </c>
      <c r="U17" s="47">
        <v>1200</v>
      </c>
      <c r="V17" s="47">
        <v>1300</v>
      </c>
      <c r="W17" s="1">
        <f t="shared" si="3"/>
        <v>-100</v>
      </c>
    </row>
    <row r="18" spans="1:23" ht="19.5" customHeight="1">
      <c r="A18" s="41">
        <v>12</v>
      </c>
      <c r="B18" s="42"/>
      <c r="C18" s="43" t="s">
        <v>27</v>
      </c>
      <c r="D18" s="44"/>
      <c r="E18" s="45" t="str">
        <f t="shared" si="0"/>
        <v>６２，８３９</v>
      </c>
      <c r="F18" s="45" t="str">
        <f t="shared" si="1"/>
        <v>６９，５４８</v>
      </c>
      <c r="G18" s="46" t="str">
        <f t="shared" si="2"/>
        <v>△６，７０９</v>
      </c>
      <c r="U18" s="47">
        <v>62839</v>
      </c>
      <c r="V18" s="47">
        <v>69548</v>
      </c>
      <c r="W18" s="1">
        <f t="shared" si="3"/>
        <v>-6709</v>
      </c>
    </row>
    <row r="19" spans="1:23" ht="19.5" customHeight="1">
      <c r="A19" s="41">
        <v>13</v>
      </c>
      <c r="B19" s="42"/>
      <c r="C19" s="43" t="s">
        <v>29</v>
      </c>
      <c r="D19" s="44"/>
      <c r="E19" s="45" t="str">
        <f t="shared" si="0"/>
        <v>７５，９１２</v>
      </c>
      <c r="F19" s="45" t="str">
        <f t="shared" si="1"/>
        <v>７５，２５１</v>
      </c>
      <c r="G19" s="46" t="str">
        <f t="shared" si="2"/>
        <v>６６１</v>
      </c>
      <c r="U19" s="47">
        <v>75912</v>
      </c>
      <c r="V19" s="47">
        <v>75251</v>
      </c>
      <c r="W19" s="1">
        <f t="shared" si="3"/>
        <v>661</v>
      </c>
    </row>
    <row r="20" spans="1:23" ht="19.5" customHeight="1">
      <c r="A20" s="41">
        <v>14</v>
      </c>
      <c r="B20" s="42"/>
      <c r="C20" s="43" t="s">
        <v>32</v>
      </c>
      <c r="D20" s="44"/>
      <c r="E20" s="45" t="str">
        <f t="shared" si="0"/>
        <v>１，４３０，４４２</v>
      </c>
      <c r="F20" s="45" t="str">
        <f t="shared" si="1"/>
        <v>１，５４５，９９５</v>
      </c>
      <c r="G20" s="46" t="str">
        <f t="shared" si="2"/>
        <v>△１１５，５５３</v>
      </c>
      <c r="U20" s="47">
        <v>1430442</v>
      </c>
      <c r="V20" s="47">
        <v>1545995</v>
      </c>
      <c r="W20" s="1">
        <f t="shared" si="3"/>
        <v>-115553</v>
      </c>
    </row>
    <row r="21" spans="1:23" ht="19.5" customHeight="1">
      <c r="A21" s="41">
        <v>15</v>
      </c>
      <c r="B21" s="42"/>
      <c r="C21" s="43" t="s">
        <v>36</v>
      </c>
      <c r="D21" s="44"/>
      <c r="E21" s="45" t="str">
        <f t="shared" si="0"/>
        <v>１，１２５，４００</v>
      </c>
      <c r="F21" s="45" t="str">
        <f t="shared" si="1"/>
        <v>９８８，４２３</v>
      </c>
      <c r="G21" s="46" t="str">
        <f t="shared" si="2"/>
        <v>１３６，９７７</v>
      </c>
      <c r="U21" s="47">
        <v>1125400</v>
      </c>
      <c r="V21" s="47">
        <v>988423</v>
      </c>
      <c r="W21" s="1">
        <f t="shared" si="3"/>
        <v>136977</v>
      </c>
    </row>
    <row r="22" spans="1:23" ht="19.5" customHeight="1">
      <c r="A22" s="41">
        <v>16</v>
      </c>
      <c r="B22" s="42"/>
      <c r="C22" s="43" t="s">
        <v>39</v>
      </c>
      <c r="D22" s="44"/>
      <c r="E22" s="45" t="str">
        <f t="shared" si="0"/>
        <v>８５，３４１</v>
      </c>
      <c r="F22" s="45" t="str">
        <f t="shared" si="1"/>
        <v>８２，６８５</v>
      </c>
      <c r="G22" s="46" t="str">
        <f t="shared" si="2"/>
        <v>２，６５６</v>
      </c>
      <c r="U22" s="47">
        <v>85341</v>
      </c>
      <c r="V22" s="47">
        <v>82685</v>
      </c>
      <c r="W22" s="1">
        <f t="shared" si="3"/>
        <v>2656</v>
      </c>
    </row>
    <row r="23" spans="1:23" ht="19.5" customHeight="1">
      <c r="A23" s="41">
        <v>17</v>
      </c>
      <c r="B23" s="42"/>
      <c r="C23" s="43" t="s">
        <v>42</v>
      </c>
      <c r="D23" s="44"/>
      <c r="E23" s="45" t="str">
        <f t="shared" si="0"/>
        <v>８０２，００１</v>
      </c>
      <c r="F23" s="45" t="str">
        <f t="shared" si="1"/>
        <v>８０２，００１</v>
      </c>
      <c r="G23" s="46" t="str">
        <f t="shared" si="2"/>
        <v>０</v>
      </c>
      <c r="U23" s="47">
        <v>802001</v>
      </c>
      <c r="V23" s="47">
        <v>802001</v>
      </c>
      <c r="W23" s="1">
        <f t="shared" si="3"/>
        <v>0</v>
      </c>
    </row>
    <row r="24" spans="1:23" ht="19.5" customHeight="1">
      <c r="A24" s="41">
        <v>18</v>
      </c>
      <c r="B24" s="42"/>
      <c r="C24" s="43" t="s">
        <v>43</v>
      </c>
      <c r="D24" s="44"/>
      <c r="E24" s="45" t="str">
        <f t="shared" si="0"/>
        <v>１，２５５，４７４</v>
      </c>
      <c r="F24" s="45" t="str">
        <f t="shared" si="1"/>
        <v>１，７８０，７１７</v>
      </c>
      <c r="G24" s="46" t="str">
        <f t="shared" si="2"/>
        <v>△５２５，２４３</v>
      </c>
      <c r="U24" s="47">
        <v>1255474</v>
      </c>
      <c r="V24" s="47">
        <v>1780717</v>
      </c>
      <c r="W24" s="1">
        <f t="shared" si="3"/>
        <v>-525243</v>
      </c>
    </row>
    <row r="25" spans="1:23" ht="19.5" customHeight="1">
      <c r="A25" s="41">
        <v>19</v>
      </c>
      <c r="B25" s="42"/>
      <c r="C25" s="43" t="s">
        <v>48</v>
      </c>
      <c r="D25" s="44"/>
      <c r="E25" s="45" t="str">
        <f t="shared" si="0"/>
        <v>８０，０００</v>
      </c>
      <c r="F25" s="45" t="str">
        <f t="shared" si="1"/>
        <v>８０，０００</v>
      </c>
      <c r="G25" s="46" t="str">
        <f t="shared" si="2"/>
        <v>０</v>
      </c>
      <c r="U25" s="47">
        <v>80000</v>
      </c>
      <c r="V25" s="47">
        <v>80000</v>
      </c>
      <c r="W25" s="1">
        <f t="shared" si="3"/>
        <v>0</v>
      </c>
    </row>
    <row r="26" spans="1:23" ht="19.5" customHeight="1">
      <c r="A26" s="41">
        <v>20</v>
      </c>
      <c r="B26" s="42"/>
      <c r="C26" s="43" t="s">
        <v>49</v>
      </c>
      <c r="D26" s="44"/>
      <c r="E26" s="45" t="str">
        <f t="shared" si="0"/>
        <v>１５２，４９１</v>
      </c>
      <c r="F26" s="45" t="str">
        <f t="shared" si="1"/>
        <v>９３，１９１</v>
      </c>
      <c r="G26" s="46" t="str">
        <f t="shared" si="2"/>
        <v>５９，３００</v>
      </c>
      <c r="U26" s="47">
        <v>152491</v>
      </c>
      <c r="V26" s="47">
        <v>93191</v>
      </c>
      <c r="W26" s="1">
        <f t="shared" si="3"/>
        <v>59300</v>
      </c>
    </row>
    <row r="27" spans="1:23" ht="19.5" customHeight="1">
      <c r="A27" s="41">
        <v>21</v>
      </c>
      <c r="B27" s="42"/>
      <c r="C27" s="43" t="s">
        <v>55</v>
      </c>
      <c r="D27" s="44"/>
      <c r="E27" s="45" t="str">
        <f t="shared" si="0"/>
        <v>１９１，４００</v>
      </c>
      <c r="F27" s="45" t="str">
        <f t="shared" si="1"/>
        <v>６６６，１００</v>
      </c>
      <c r="G27" s="46" t="str">
        <f t="shared" si="2"/>
        <v>△４７４，７００</v>
      </c>
      <c r="U27" s="47">
        <v>191400</v>
      </c>
      <c r="V27" s="47">
        <v>666100</v>
      </c>
      <c r="W27" s="1">
        <f t="shared" si="3"/>
        <v>-474700</v>
      </c>
    </row>
    <row r="28" spans="1:23" ht="19.5" customHeight="1">
      <c r="A28" s="48"/>
      <c r="B28" s="49"/>
      <c r="C28" s="50" t="s">
        <v>112</v>
      </c>
      <c r="D28" s="51"/>
      <c r="E28" s="52" t="str">
        <f t="shared" si="0"/>
        <v>１３，６４０，０００</v>
      </c>
      <c r="F28" s="52" t="str">
        <f t="shared" si="1"/>
        <v>１４，４６０，０００</v>
      </c>
      <c r="G28" s="53" t="str">
        <f t="shared" si="2"/>
        <v>△８２０，０００</v>
      </c>
      <c r="U28" s="47">
        <v>13640000</v>
      </c>
      <c r="V28" s="47">
        <v>14460000</v>
      </c>
      <c r="W28" s="1">
        <v>-820000</v>
      </c>
    </row>
    <row r="30" spans="1:23" ht="19.5" customHeight="1">
      <c r="A30" s="389" t="s">
        <v>113</v>
      </c>
      <c r="B30" s="389"/>
      <c r="C30" s="389"/>
      <c r="D30" s="389"/>
      <c r="E30" s="389"/>
      <c r="F30" s="389"/>
      <c r="G30" s="389"/>
    </row>
  </sheetData>
  <mergeCells count="3">
    <mergeCell ref="A3:G3"/>
    <mergeCell ref="A6:D6"/>
    <mergeCell ref="A30:G30"/>
  </mergeCells>
  <phoneticPr fontId="1"/>
  <printOptions horizontalCentered="1" gridLinesSet="0"/>
  <pageMargins left="0" right="0" top="0.35433070866141736" bottom="0.35433070866141736" header="0.19685039370078741" footer="0.19685039370078741"/>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889CF-2E68-45E0-B80F-8115A59B7C4E}">
  <sheetPr codeName="Sheet4"/>
  <dimension ref="A1:Q19"/>
  <sheetViews>
    <sheetView view="pageBreakPreview" zoomScaleNormal="100" zoomScaleSheetLayoutView="100" workbookViewId="0">
      <selection activeCell="C2" sqref="C2"/>
    </sheetView>
  </sheetViews>
  <sheetFormatPr defaultColWidth="9" defaultRowHeight="19.5" customHeight="1"/>
  <cols>
    <col min="1" max="1" width="4.375" style="15" customWidth="1"/>
    <col min="2" max="2" width="0.875" style="1" customWidth="1"/>
    <col min="3" max="3" width="44.125" style="1" customWidth="1"/>
    <col min="4" max="4" width="1.625" style="15" customWidth="1"/>
    <col min="5" max="8" width="13.125" style="15" customWidth="1"/>
    <col min="9" max="9" width="13.125" style="76" customWidth="1"/>
    <col min="10" max="10" width="13.125" style="15" customWidth="1"/>
    <col min="11" max="11" width="13.125" style="71" customWidth="1"/>
    <col min="12" max="12" width="0.875" style="15" customWidth="1"/>
    <col min="13" max="13" width="9" style="71"/>
    <col min="14" max="14" width="9" style="15"/>
    <col min="15" max="15" width="9" style="71"/>
    <col min="16" max="16" width="9" style="15"/>
    <col min="17" max="17" width="9" style="71"/>
    <col min="18" max="16384" width="9" style="1"/>
  </cols>
  <sheetData>
    <row r="1" spans="1:17" ht="19.5" customHeight="1">
      <c r="A1" s="389" t="s">
        <v>114</v>
      </c>
      <c r="B1" s="389"/>
      <c r="C1" s="389"/>
      <c r="D1" s="389"/>
      <c r="E1" s="389"/>
      <c r="F1" s="389"/>
      <c r="G1" s="389"/>
      <c r="H1" s="389"/>
      <c r="I1" s="389"/>
      <c r="J1" s="389"/>
      <c r="K1" s="389"/>
      <c r="L1" s="1"/>
      <c r="M1" s="1"/>
      <c r="N1" s="1"/>
      <c r="O1" s="1"/>
      <c r="P1" s="1"/>
      <c r="Q1" s="1"/>
    </row>
    <row r="2" spans="1:17" customFormat="1" ht="19.5" customHeight="1">
      <c r="A2" t="s">
        <v>57</v>
      </c>
      <c r="K2" s="2" t="s">
        <v>107</v>
      </c>
    </row>
    <row r="3" spans="1:17" ht="19.5" customHeight="1">
      <c r="A3" s="54"/>
      <c r="B3" s="55"/>
      <c r="C3" s="55"/>
      <c r="D3" s="56"/>
      <c r="E3" s="57"/>
      <c r="F3" s="57"/>
      <c r="G3" s="57"/>
      <c r="H3" s="406" t="s">
        <v>115</v>
      </c>
      <c r="I3" s="406"/>
      <c r="J3" s="406"/>
      <c r="K3" s="407"/>
      <c r="L3" s="1"/>
      <c r="M3" s="1"/>
      <c r="N3" s="1"/>
      <c r="O3" s="1"/>
      <c r="P3" s="1"/>
      <c r="Q3" s="1"/>
    </row>
    <row r="4" spans="1:17" ht="19.5" customHeight="1">
      <c r="A4" s="408" t="s">
        <v>108</v>
      </c>
      <c r="B4" s="409"/>
      <c r="C4" s="409"/>
      <c r="D4" s="410"/>
      <c r="E4" s="58" t="s">
        <v>109</v>
      </c>
      <c r="F4" s="58" t="s">
        <v>116</v>
      </c>
      <c r="G4" s="58" t="s">
        <v>111</v>
      </c>
      <c r="H4" s="411" t="s">
        <v>117</v>
      </c>
      <c r="I4" s="412"/>
      <c r="J4" s="413"/>
      <c r="K4" s="59" t="s">
        <v>118</v>
      </c>
      <c r="L4" s="1"/>
      <c r="M4" s="1"/>
      <c r="N4" s="1"/>
      <c r="O4" s="1"/>
      <c r="P4" s="1"/>
      <c r="Q4" s="1"/>
    </row>
    <row r="5" spans="1:17" customFormat="1" ht="19.5" customHeight="1">
      <c r="A5" s="60"/>
      <c r="B5" s="61"/>
      <c r="C5" s="61"/>
      <c r="D5" s="62"/>
      <c r="E5" s="63"/>
      <c r="F5" s="62"/>
      <c r="G5" s="62"/>
      <c r="H5" s="64" t="s">
        <v>119</v>
      </c>
      <c r="I5" s="65" t="s">
        <v>120</v>
      </c>
      <c r="J5" s="65" t="s">
        <v>121</v>
      </c>
      <c r="K5" s="66" t="s">
        <v>122</v>
      </c>
    </row>
    <row r="6" spans="1:17" ht="19.5" customHeight="1">
      <c r="A6" s="41">
        <v>1</v>
      </c>
      <c r="B6" s="42"/>
      <c r="C6" s="43" t="s">
        <v>58</v>
      </c>
      <c r="D6" s="45"/>
      <c r="E6" s="67">
        <v>103725</v>
      </c>
      <c r="F6" s="67">
        <v>99133</v>
      </c>
      <c r="G6" s="68">
        <v>4592</v>
      </c>
      <c r="H6" s="69">
        <v>0</v>
      </c>
      <c r="I6" s="69">
        <v>0</v>
      </c>
      <c r="J6" s="69">
        <v>120</v>
      </c>
      <c r="K6" s="70">
        <f t="shared" ref="K6:K19" si="0">IF($L6=0,$E6,$F6)-($H6+$I6+$J6)</f>
        <v>103605</v>
      </c>
      <c r="L6" s="47">
        <v>0</v>
      </c>
    </row>
    <row r="7" spans="1:17" ht="19.5" customHeight="1">
      <c r="A7" s="41">
        <v>2</v>
      </c>
      <c r="B7" s="42"/>
      <c r="C7" s="43" t="s">
        <v>59</v>
      </c>
      <c r="D7" s="45"/>
      <c r="E7" s="67">
        <v>2037049</v>
      </c>
      <c r="F7" s="67">
        <v>2710601</v>
      </c>
      <c r="G7" s="68">
        <v>-673552</v>
      </c>
      <c r="H7" s="69">
        <v>340751</v>
      </c>
      <c r="I7" s="69">
        <v>23500</v>
      </c>
      <c r="J7" s="69">
        <v>598882</v>
      </c>
      <c r="K7" s="70">
        <f t="shared" si="0"/>
        <v>1073916</v>
      </c>
      <c r="L7" s="47">
        <v>0</v>
      </c>
    </row>
    <row r="8" spans="1:17" ht="19.5" customHeight="1">
      <c r="A8" s="41">
        <v>3</v>
      </c>
      <c r="B8" s="42"/>
      <c r="C8" s="43" t="s">
        <v>66</v>
      </c>
      <c r="D8" s="45"/>
      <c r="E8" s="67">
        <v>3951245</v>
      </c>
      <c r="F8" s="67">
        <v>3788885</v>
      </c>
      <c r="G8" s="68">
        <v>162360</v>
      </c>
      <c r="H8" s="69">
        <v>1637534</v>
      </c>
      <c r="I8" s="69">
        <v>10300</v>
      </c>
      <c r="J8" s="69">
        <v>155672</v>
      </c>
      <c r="K8" s="70">
        <f t="shared" si="0"/>
        <v>2147739</v>
      </c>
      <c r="L8" s="47">
        <v>0</v>
      </c>
    </row>
    <row r="9" spans="1:17" ht="19.5" customHeight="1">
      <c r="A9" s="41">
        <v>4</v>
      </c>
      <c r="B9" s="42"/>
      <c r="C9" s="43" t="s">
        <v>70</v>
      </c>
      <c r="D9" s="45"/>
      <c r="E9" s="67">
        <v>1232850</v>
      </c>
      <c r="F9" s="67">
        <v>1257266</v>
      </c>
      <c r="G9" s="68">
        <v>-24416</v>
      </c>
      <c r="H9" s="69">
        <v>71998</v>
      </c>
      <c r="I9" s="69">
        <v>800</v>
      </c>
      <c r="J9" s="69">
        <v>170233</v>
      </c>
      <c r="K9" s="70">
        <f t="shared" si="0"/>
        <v>989819</v>
      </c>
      <c r="L9" s="47">
        <v>0</v>
      </c>
    </row>
    <row r="10" spans="1:17" ht="19.5" customHeight="1">
      <c r="A10" s="41">
        <v>5</v>
      </c>
      <c r="B10" s="42"/>
      <c r="C10" s="43" t="s">
        <v>76</v>
      </c>
      <c r="D10" s="45"/>
      <c r="E10" s="67">
        <v>29963</v>
      </c>
      <c r="F10" s="67">
        <v>34056</v>
      </c>
      <c r="G10" s="68">
        <v>-4093</v>
      </c>
      <c r="H10" s="69">
        <v>4792</v>
      </c>
      <c r="I10" s="69">
        <v>0</v>
      </c>
      <c r="J10" s="69">
        <v>24900</v>
      </c>
      <c r="K10" s="70">
        <f t="shared" si="0"/>
        <v>271</v>
      </c>
      <c r="L10" s="47">
        <v>0</v>
      </c>
    </row>
    <row r="11" spans="1:17" ht="19.5" customHeight="1">
      <c r="A11" s="41">
        <v>6</v>
      </c>
      <c r="B11" s="42"/>
      <c r="C11" s="43" t="s">
        <v>78</v>
      </c>
      <c r="D11" s="45"/>
      <c r="E11" s="67">
        <v>633244</v>
      </c>
      <c r="F11" s="67">
        <v>676803</v>
      </c>
      <c r="G11" s="68">
        <v>-43559</v>
      </c>
      <c r="H11" s="69">
        <v>173377</v>
      </c>
      <c r="I11" s="69">
        <v>24900</v>
      </c>
      <c r="J11" s="69">
        <v>45304</v>
      </c>
      <c r="K11" s="70">
        <f t="shared" si="0"/>
        <v>389663</v>
      </c>
      <c r="L11" s="47">
        <v>0</v>
      </c>
    </row>
    <row r="12" spans="1:17" ht="19.5" customHeight="1">
      <c r="A12" s="41">
        <v>7</v>
      </c>
      <c r="B12" s="42"/>
      <c r="C12" s="43" t="s">
        <v>84</v>
      </c>
      <c r="D12" s="45"/>
      <c r="E12" s="67">
        <v>787426</v>
      </c>
      <c r="F12" s="67">
        <v>755987</v>
      </c>
      <c r="G12" s="68">
        <v>31439</v>
      </c>
      <c r="H12" s="69">
        <v>42622</v>
      </c>
      <c r="I12" s="69">
        <v>77500</v>
      </c>
      <c r="J12" s="69">
        <v>9276</v>
      </c>
      <c r="K12" s="70">
        <f t="shared" si="0"/>
        <v>658028</v>
      </c>
      <c r="L12" s="47">
        <v>0</v>
      </c>
    </row>
    <row r="13" spans="1:17" ht="19.5" customHeight="1">
      <c r="A13" s="41">
        <v>8</v>
      </c>
      <c r="B13" s="42"/>
      <c r="C13" s="43" t="s">
        <v>85</v>
      </c>
      <c r="D13" s="45"/>
      <c r="E13" s="67">
        <v>892202</v>
      </c>
      <c r="F13" s="67">
        <v>900494</v>
      </c>
      <c r="G13" s="68">
        <v>-8292</v>
      </c>
      <c r="H13" s="69">
        <v>127037</v>
      </c>
      <c r="I13" s="69">
        <v>19500</v>
      </c>
      <c r="J13" s="69">
        <v>126955</v>
      </c>
      <c r="K13" s="70">
        <f t="shared" si="0"/>
        <v>618710</v>
      </c>
      <c r="L13" s="47">
        <v>0</v>
      </c>
    </row>
    <row r="14" spans="1:17" ht="19.5" customHeight="1">
      <c r="A14" s="41">
        <v>9</v>
      </c>
      <c r="B14" s="42"/>
      <c r="C14" s="43" t="s">
        <v>92</v>
      </c>
      <c r="D14" s="45"/>
      <c r="E14" s="67">
        <v>581042</v>
      </c>
      <c r="F14" s="67">
        <v>546122</v>
      </c>
      <c r="G14" s="68">
        <v>34920</v>
      </c>
      <c r="H14" s="69">
        <v>5375</v>
      </c>
      <c r="I14" s="69">
        <v>0</v>
      </c>
      <c r="J14" s="69">
        <v>13804</v>
      </c>
      <c r="K14" s="70">
        <f t="shared" si="0"/>
        <v>561863</v>
      </c>
      <c r="L14" s="47">
        <v>0</v>
      </c>
    </row>
    <row r="15" spans="1:17" ht="19.5" customHeight="1">
      <c r="A15" s="41">
        <v>10</v>
      </c>
      <c r="B15" s="42"/>
      <c r="C15" s="43" t="s">
        <v>93</v>
      </c>
      <c r="D15" s="45"/>
      <c r="E15" s="67">
        <v>1557327</v>
      </c>
      <c r="F15" s="67">
        <v>1425968</v>
      </c>
      <c r="G15" s="68">
        <v>131359</v>
      </c>
      <c r="H15" s="69">
        <v>152356</v>
      </c>
      <c r="I15" s="69">
        <v>34900</v>
      </c>
      <c r="J15" s="69">
        <v>395371</v>
      </c>
      <c r="K15" s="70">
        <f t="shared" si="0"/>
        <v>974700</v>
      </c>
      <c r="L15" s="47">
        <v>0</v>
      </c>
    </row>
    <row r="16" spans="1:17" ht="19.5" customHeight="1">
      <c r="A16" s="41">
        <v>11</v>
      </c>
      <c r="B16" s="42"/>
      <c r="C16" s="43" t="s">
        <v>100</v>
      </c>
      <c r="D16" s="45"/>
      <c r="E16" s="67">
        <v>1388054</v>
      </c>
      <c r="F16" s="67">
        <v>1424113</v>
      </c>
      <c r="G16" s="68">
        <v>-36059</v>
      </c>
      <c r="H16" s="69">
        <v>0</v>
      </c>
      <c r="I16" s="69">
        <v>0</v>
      </c>
      <c r="J16" s="69">
        <v>50000</v>
      </c>
      <c r="K16" s="70">
        <f t="shared" si="0"/>
        <v>1338054</v>
      </c>
      <c r="L16" s="47">
        <v>0</v>
      </c>
    </row>
    <row r="17" spans="1:17" ht="19.5" customHeight="1">
      <c r="A17" s="41">
        <v>12</v>
      </c>
      <c r="B17" s="42"/>
      <c r="C17" s="43" t="s">
        <v>101</v>
      </c>
      <c r="D17" s="45"/>
      <c r="E17" s="67">
        <v>435873</v>
      </c>
      <c r="F17" s="67">
        <v>830572</v>
      </c>
      <c r="G17" s="68">
        <v>-394699</v>
      </c>
      <c r="H17" s="69">
        <v>0</v>
      </c>
      <c r="I17" s="69">
        <v>0</v>
      </c>
      <c r="J17" s="69">
        <v>435873</v>
      </c>
      <c r="K17" s="70"/>
      <c r="L17" s="47">
        <v>0</v>
      </c>
    </row>
    <row r="18" spans="1:17" ht="19.5" customHeight="1">
      <c r="A18" s="41">
        <v>13</v>
      </c>
      <c r="B18" s="42"/>
      <c r="C18" s="43" t="s">
        <v>103</v>
      </c>
      <c r="D18" s="45"/>
      <c r="E18" s="67">
        <v>10000</v>
      </c>
      <c r="F18" s="67">
        <v>10000</v>
      </c>
      <c r="G18" s="68">
        <v>0</v>
      </c>
      <c r="H18" s="45"/>
      <c r="I18" s="72"/>
      <c r="J18" s="45"/>
      <c r="K18" s="70">
        <f t="shared" si="0"/>
        <v>10000</v>
      </c>
      <c r="L18" s="47">
        <v>0</v>
      </c>
    </row>
    <row r="19" spans="1:17" ht="19.5" customHeight="1">
      <c r="A19" s="48"/>
      <c r="B19" s="49"/>
      <c r="C19" s="50" t="s">
        <v>123</v>
      </c>
      <c r="D19" s="51"/>
      <c r="E19" s="73">
        <v>13640000</v>
      </c>
      <c r="F19" s="73">
        <v>14460000</v>
      </c>
      <c r="G19" s="73">
        <v>-820000</v>
      </c>
      <c r="H19" s="74">
        <v>2555842</v>
      </c>
      <c r="I19" s="74">
        <v>191400</v>
      </c>
      <c r="J19" s="74">
        <v>2026390</v>
      </c>
      <c r="K19" s="75">
        <f t="shared" si="0"/>
        <v>8866368</v>
      </c>
      <c r="L19" s="47">
        <v>0</v>
      </c>
      <c r="M19" s="1"/>
      <c r="N19" s="1"/>
      <c r="O19" s="1"/>
      <c r="P19" s="1"/>
      <c r="Q19" s="1"/>
    </row>
  </sheetData>
  <mergeCells count="4">
    <mergeCell ref="A1:K1"/>
    <mergeCell ref="H3:K3"/>
    <mergeCell ref="A4:D4"/>
    <mergeCell ref="H4:J4"/>
  </mergeCells>
  <phoneticPr fontId="1"/>
  <printOptions horizontalCentered="1" gridLinesSet="0"/>
  <pageMargins left="0" right="0" top="0.35433070866141736" bottom="0.35433070866141736"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D185E-DE5B-43FA-A70B-3A78E18DED47}">
  <sheetPr codeName="Sheet5"/>
  <dimension ref="A3:K735"/>
  <sheetViews>
    <sheetView view="pageBreakPreview" zoomScaleNormal="100" zoomScaleSheetLayoutView="100" workbookViewId="0"/>
  </sheetViews>
  <sheetFormatPr defaultColWidth="9" defaultRowHeight="17.25" customHeight="1"/>
  <cols>
    <col min="1" max="1" width="2.5" style="77" customWidth="1"/>
    <col min="2" max="2" width="19.125" style="77" customWidth="1"/>
    <col min="3" max="5" width="11.875" style="78" customWidth="1"/>
    <col min="6" max="6" width="2.5" style="77" customWidth="1"/>
    <col min="7" max="7" width="19.125" style="77" customWidth="1"/>
    <col min="8" max="8" width="11.875" style="78" customWidth="1"/>
    <col min="9" max="9" width="53.875" style="77" customWidth="1"/>
    <col min="10" max="16384" width="9" style="77"/>
  </cols>
  <sheetData>
    <row r="3" spans="1:11" ht="17.25" customHeight="1">
      <c r="A3" s="77" t="s">
        <v>124</v>
      </c>
    </row>
    <row r="4" spans="1:11" ht="17.25" customHeight="1">
      <c r="A4" s="77" t="s">
        <v>125</v>
      </c>
      <c r="B4" s="79"/>
      <c r="E4" s="80" t="s">
        <v>126</v>
      </c>
      <c r="F4" s="79"/>
      <c r="G4" s="79"/>
      <c r="I4" s="81" t="s">
        <v>127</v>
      </c>
      <c r="J4" s="78"/>
      <c r="K4" s="78"/>
    </row>
    <row r="5" spans="1:11" ht="17.25" customHeight="1">
      <c r="A5" s="82"/>
      <c r="B5" s="83"/>
      <c r="C5" s="84"/>
      <c r="D5" s="84"/>
      <c r="E5" s="84"/>
      <c r="F5" s="85" t="s">
        <v>128</v>
      </c>
      <c r="G5" s="86"/>
      <c r="H5" s="87"/>
      <c r="I5" s="88"/>
    </row>
    <row r="6" spans="1:11" ht="17.25" customHeight="1">
      <c r="A6" s="414" t="s">
        <v>129</v>
      </c>
      <c r="B6" s="415"/>
      <c r="C6" s="89" t="s">
        <v>130</v>
      </c>
      <c r="D6" s="90" t="s">
        <v>131</v>
      </c>
      <c r="E6" s="90" t="s">
        <v>132</v>
      </c>
      <c r="F6" s="416" t="s">
        <v>133</v>
      </c>
      <c r="G6" s="417"/>
      <c r="H6" s="420" t="s">
        <v>134</v>
      </c>
      <c r="I6" s="91" t="s">
        <v>135</v>
      </c>
    </row>
    <row r="7" spans="1:11" ht="17.25" customHeight="1">
      <c r="A7" s="92"/>
      <c r="B7" s="93"/>
      <c r="C7" s="94"/>
      <c r="D7" s="94"/>
      <c r="E7" s="94"/>
      <c r="F7" s="418"/>
      <c r="G7" s="419"/>
      <c r="H7" s="421"/>
      <c r="I7" s="95"/>
    </row>
    <row r="8" spans="1:11" ht="17.25" customHeight="1">
      <c r="A8" s="96">
        <v>1</v>
      </c>
      <c r="B8" s="97" t="s">
        <v>136</v>
      </c>
      <c r="C8" s="98">
        <v>959500</v>
      </c>
      <c r="D8" s="98">
        <v>933100</v>
      </c>
      <c r="E8" s="99">
        <f>C8-D8</f>
        <v>26400</v>
      </c>
      <c r="F8" s="100">
        <v>1</v>
      </c>
      <c r="G8" s="101" t="s">
        <v>137</v>
      </c>
      <c r="H8" s="102">
        <v>952500</v>
      </c>
      <c r="I8" s="103" t="s">
        <v>138</v>
      </c>
    </row>
    <row r="9" spans="1:11" ht="17.25" customHeight="1">
      <c r="A9" s="92"/>
      <c r="B9" s="104"/>
      <c r="C9" s="105"/>
      <c r="D9" s="105"/>
      <c r="E9" s="105"/>
      <c r="F9" s="100">
        <v>2</v>
      </c>
      <c r="G9" s="101" t="s">
        <v>139</v>
      </c>
      <c r="H9" s="102">
        <v>7000</v>
      </c>
      <c r="I9" s="103" t="s">
        <v>140</v>
      </c>
    </row>
    <row r="10" spans="1:11" ht="17.25" customHeight="1">
      <c r="A10" s="96">
        <v>2</v>
      </c>
      <c r="B10" s="97" t="s">
        <v>141</v>
      </c>
      <c r="C10" s="98">
        <v>104010</v>
      </c>
      <c r="D10" s="98">
        <v>88010</v>
      </c>
      <c r="E10" s="99">
        <f>C10-D10</f>
        <v>16000</v>
      </c>
      <c r="F10" s="100">
        <v>1</v>
      </c>
      <c r="G10" s="101" t="s">
        <v>137</v>
      </c>
      <c r="H10" s="102">
        <v>104000</v>
      </c>
      <c r="I10" s="103" t="s">
        <v>138</v>
      </c>
    </row>
    <row r="11" spans="1:11" ht="17.25" customHeight="1">
      <c r="A11" s="92"/>
      <c r="B11" s="104"/>
      <c r="C11" s="105"/>
      <c r="D11" s="105"/>
      <c r="E11" s="105"/>
      <c r="F11" s="100">
        <v>2</v>
      </c>
      <c r="G11" s="101" t="s">
        <v>139</v>
      </c>
      <c r="H11" s="102">
        <v>10</v>
      </c>
      <c r="I11" s="103" t="s">
        <v>140</v>
      </c>
    </row>
    <row r="12" spans="1:11" ht="17.25" customHeight="1">
      <c r="A12" s="422" t="s">
        <v>142</v>
      </c>
      <c r="B12" s="423"/>
      <c r="C12" s="106">
        <v>1063510</v>
      </c>
      <c r="D12" s="106">
        <v>1021110</v>
      </c>
      <c r="E12" s="107">
        <f>C12-D12</f>
        <v>42400</v>
      </c>
      <c r="F12" s="108"/>
      <c r="G12" s="109"/>
      <c r="H12" s="107"/>
      <c r="I12" s="110"/>
    </row>
    <row r="14" spans="1:11" ht="17.25" customHeight="1">
      <c r="A14" s="77" t="s">
        <v>125</v>
      </c>
      <c r="B14" s="79"/>
      <c r="E14" s="80" t="s">
        <v>143</v>
      </c>
      <c r="F14" s="79"/>
      <c r="G14" s="79"/>
      <c r="I14" s="81" t="s">
        <v>127</v>
      </c>
      <c r="J14" s="78"/>
      <c r="K14" s="78"/>
    </row>
    <row r="15" spans="1:11" ht="17.25" customHeight="1">
      <c r="A15" s="82"/>
      <c r="B15" s="83"/>
      <c r="C15" s="84"/>
      <c r="D15" s="84"/>
      <c r="E15" s="84"/>
      <c r="F15" s="85" t="s">
        <v>128</v>
      </c>
      <c r="G15" s="86"/>
      <c r="H15" s="87"/>
      <c r="I15" s="88"/>
    </row>
    <row r="16" spans="1:11" ht="17.25" customHeight="1">
      <c r="A16" s="414" t="s">
        <v>129</v>
      </c>
      <c r="B16" s="415"/>
      <c r="C16" s="89" t="s">
        <v>130</v>
      </c>
      <c r="D16" s="90" t="s">
        <v>131</v>
      </c>
      <c r="E16" s="90" t="s">
        <v>132</v>
      </c>
      <c r="F16" s="416" t="s">
        <v>133</v>
      </c>
      <c r="G16" s="417"/>
      <c r="H16" s="420" t="s">
        <v>134</v>
      </c>
      <c r="I16" s="91" t="s">
        <v>135</v>
      </c>
    </row>
    <row r="17" spans="1:11" ht="17.25" customHeight="1">
      <c r="A17" s="92"/>
      <c r="B17" s="93"/>
      <c r="C17" s="94"/>
      <c r="D17" s="94"/>
      <c r="E17" s="94"/>
      <c r="F17" s="418"/>
      <c r="G17" s="419"/>
      <c r="H17" s="421"/>
      <c r="I17" s="95"/>
    </row>
    <row r="18" spans="1:11" ht="17.25" customHeight="1">
      <c r="A18" s="96">
        <v>1</v>
      </c>
      <c r="B18" s="97" t="s">
        <v>144</v>
      </c>
      <c r="C18" s="98">
        <v>937900</v>
      </c>
      <c r="D18" s="98">
        <v>920200</v>
      </c>
      <c r="E18" s="99">
        <f>C18-D18</f>
        <v>17700</v>
      </c>
      <c r="F18" s="100">
        <v>1</v>
      </c>
      <c r="G18" s="101" t="s">
        <v>137</v>
      </c>
      <c r="H18" s="102">
        <v>927900</v>
      </c>
      <c r="I18" s="103" t="s">
        <v>138</v>
      </c>
    </row>
    <row r="19" spans="1:11" ht="17.25" customHeight="1">
      <c r="A19" s="92"/>
      <c r="B19" s="104"/>
      <c r="C19" s="105"/>
      <c r="D19" s="105"/>
      <c r="E19" s="105"/>
      <c r="F19" s="100">
        <v>2</v>
      </c>
      <c r="G19" s="101" t="s">
        <v>139</v>
      </c>
      <c r="H19" s="102">
        <v>10000</v>
      </c>
      <c r="I19" s="103" t="s">
        <v>140</v>
      </c>
    </row>
    <row r="20" spans="1:11" ht="17.25" customHeight="1">
      <c r="A20" s="96">
        <v>2</v>
      </c>
      <c r="B20" s="97" t="s">
        <v>145</v>
      </c>
      <c r="C20" s="98">
        <v>806</v>
      </c>
      <c r="D20" s="98">
        <v>806</v>
      </c>
      <c r="E20" s="99">
        <f>C20-D20</f>
        <v>0</v>
      </c>
      <c r="F20" s="111">
        <v>1</v>
      </c>
      <c r="G20" s="97" t="s">
        <v>137</v>
      </c>
      <c r="H20" s="98">
        <v>806</v>
      </c>
      <c r="I20" s="112" t="s">
        <v>138</v>
      </c>
    </row>
    <row r="21" spans="1:11" ht="17.25" customHeight="1">
      <c r="A21" s="92"/>
      <c r="B21" s="101" t="s">
        <v>146</v>
      </c>
      <c r="C21" s="105"/>
      <c r="D21" s="105"/>
      <c r="E21" s="105"/>
      <c r="F21" s="113"/>
      <c r="G21" s="104"/>
      <c r="H21" s="105"/>
      <c r="I21" s="95"/>
    </row>
    <row r="22" spans="1:11" ht="17.25" customHeight="1">
      <c r="A22" s="422" t="s">
        <v>142</v>
      </c>
      <c r="B22" s="423"/>
      <c r="C22" s="106">
        <v>938706</v>
      </c>
      <c r="D22" s="106">
        <v>921006</v>
      </c>
      <c r="E22" s="107">
        <f>C22-D22</f>
        <v>17700</v>
      </c>
      <c r="F22" s="108"/>
      <c r="G22" s="109"/>
      <c r="H22" s="107"/>
      <c r="I22" s="110"/>
    </row>
    <row r="24" spans="1:11" ht="17.25" customHeight="1">
      <c r="A24" s="77" t="s">
        <v>125</v>
      </c>
      <c r="B24" s="79"/>
      <c r="E24" s="80" t="s">
        <v>147</v>
      </c>
      <c r="F24" s="79"/>
      <c r="G24" s="79"/>
      <c r="I24" s="81" t="s">
        <v>127</v>
      </c>
      <c r="J24" s="78"/>
      <c r="K24" s="78"/>
    </row>
    <row r="25" spans="1:11" ht="17.25" customHeight="1">
      <c r="A25" s="82"/>
      <c r="B25" s="83"/>
      <c r="C25" s="84"/>
      <c r="D25" s="84"/>
      <c r="E25" s="84"/>
      <c r="F25" s="85" t="s">
        <v>128</v>
      </c>
      <c r="G25" s="86"/>
      <c r="H25" s="87"/>
      <c r="I25" s="88"/>
    </row>
    <row r="26" spans="1:11" ht="17.25" customHeight="1">
      <c r="A26" s="414" t="s">
        <v>129</v>
      </c>
      <c r="B26" s="415"/>
      <c r="C26" s="89" t="s">
        <v>130</v>
      </c>
      <c r="D26" s="90" t="s">
        <v>131</v>
      </c>
      <c r="E26" s="90" t="s">
        <v>132</v>
      </c>
      <c r="F26" s="416" t="s">
        <v>133</v>
      </c>
      <c r="G26" s="417"/>
      <c r="H26" s="420" t="s">
        <v>134</v>
      </c>
      <c r="I26" s="91" t="s">
        <v>135</v>
      </c>
    </row>
    <row r="27" spans="1:11" ht="17.25" customHeight="1">
      <c r="A27" s="92"/>
      <c r="B27" s="93"/>
      <c r="C27" s="94"/>
      <c r="D27" s="94"/>
      <c r="E27" s="94"/>
      <c r="F27" s="418"/>
      <c r="G27" s="419"/>
      <c r="H27" s="421"/>
      <c r="I27" s="95"/>
    </row>
    <row r="28" spans="1:11" ht="17.25" customHeight="1">
      <c r="A28" s="114">
        <v>1</v>
      </c>
      <c r="B28" s="101" t="s">
        <v>148</v>
      </c>
      <c r="C28" s="102">
        <v>5290</v>
      </c>
      <c r="D28" s="102">
        <v>5250</v>
      </c>
      <c r="E28" s="115">
        <f>C28-D28</f>
        <v>40</v>
      </c>
      <c r="F28" s="100">
        <v>1</v>
      </c>
      <c r="G28" s="101" t="s">
        <v>137</v>
      </c>
      <c r="H28" s="102">
        <v>5290</v>
      </c>
      <c r="I28" s="103" t="s">
        <v>138</v>
      </c>
    </row>
    <row r="29" spans="1:11" ht="17.25" customHeight="1">
      <c r="A29" s="96">
        <v>2</v>
      </c>
      <c r="B29" s="97" t="s">
        <v>149</v>
      </c>
      <c r="C29" s="98">
        <v>75100</v>
      </c>
      <c r="D29" s="98">
        <v>73200</v>
      </c>
      <c r="E29" s="99">
        <f>C29-D29</f>
        <v>1900</v>
      </c>
      <c r="F29" s="100">
        <v>1</v>
      </c>
      <c r="G29" s="101" t="s">
        <v>137</v>
      </c>
      <c r="H29" s="102">
        <v>74800</v>
      </c>
      <c r="I29" s="103" t="s">
        <v>138</v>
      </c>
    </row>
    <row r="30" spans="1:11" ht="17.25" customHeight="1">
      <c r="A30" s="92"/>
      <c r="B30" s="104"/>
      <c r="C30" s="105"/>
      <c r="D30" s="105"/>
      <c r="E30" s="105"/>
      <c r="F30" s="100">
        <v>2</v>
      </c>
      <c r="G30" s="101" t="s">
        <v>139</v>
      </c>
      <c r="H30" s="102">
        <v>300</v>
      </c>
      <c r="I30" s="103" t="s">
        <v>140</v>
      </c>
    </row>
    <row r="31" spans="1:11" ht="17.25" customHeight="1">
      <c r="A31" s="422" t="s">
        <v>142</v>
      </c>
      <c r="B31" s="423"/>
      <c r="C31" s="106">
        <v>80390</v>
      </c>
      <c r="D31" s="106">
        <v>78450</v>
      </c>
      <c r="E31" s="107">
        <f>C31-D31</f>
        <v>1940</v>
      </c>
      <c r="F31" s="108"/>
      <c r="G31" s="109"/>
      <c r="H31" s="107"/>
      <c r="I31" s="110"/>
    </row>
    <row r="34" spans="1:11" ht="17.25" customHeight="1">
      <c r="A34" s="116" t="s">
        <v>150</v>
      </c>
      <c r="B34" s="117"/>
      <c r="C34" s="117"/>
      <c r="D34" s="117"/>
      <c r="E34" s="117"/>
      <c r="F34" s="117"/>
      <c r="G34" s="117"/>
      <c r="H34" s="117"/>
      <c r="I34" s="117"/>
      <c r="J34" s="118"/>
    </row>
    <row r="35" spans="1:11" ht="17.25" customHeight="1">
      <c r="A35" s="116" t="s">
        <v>151</v>
      </c>
      <c r="B35" s="117"/>
      <c r="C35" s="117"/>
      <c r="D35" s="117"/>
      <c r="E35" s="117"/>
      <c r="F35" s="117"/>
      <c r="G35" s="117"/>
      <c r="H35" s="117"/>
      <c r="I35" s="117"/>
      <c r="J35" s="118"/>
    </row>
    <row r="36" spans="1:11" ht="17.25" customHeight="1">
      <c r="A36" s="77" t="s">
        <v>152</v>
      </c>
      <c r="E36" s="78" t="s">
        <v>153</v>
      </c>
      <c r="I36" s="81" t="s">
        <v>127</v>
      </c>
    </row>
    <row r="37" spans="1:11" ht="17.25" customHeight="1">
      <c r="A37" s="82"/>
      <c r="B37" s="83"/>
      <c r="C37" s="84"/>
      <c r="D37" s="84"/>
      <c r="E37" s="84"/>
      <c r="F37" s="85" t="s">
        <v>128</v>
      </c>
      <c r="G37" s="86"/>
      <c r="H37" s="87"/>
      <c r="I37" s="88"/>
    </row>
    <row r="38" spans="1:11" ht="17.25" customHeight="1">
      <c r="A38" s="414" t="s">
        <v>129</v>
      </c>
      <c r="B38" s="415"/>
      <c r="C38" s="89" t="s">
        <v>130</v>
      </c>
      <c r="D38" s="90" t="s">
        <v>131</v>
      </c>
      <c r="E38" s="90" t="s">
        <v>132</v>
      </c>
      <c r="F38" s="416" t="s">
        <v>133</v>
      </c>
      <c r="G38" s="417"/>
      <c r="H38" s="420" t="s">
        <v>134</v>
      </c>
      <c r="I38" s="91" t="s">
        <v>135</v>
      </c>
    </row>
    <row r="39" spans="1:11" ht="17.25" customHeight="1">
      <c r="A39" s="92"/>
      <c r="B39" s="93"/>
      <c r="C39" s="94"/>
      <c r="D39" s="94"/>
      <c r="E39" s="94"/>
      <c r="F39" s="418"/>
      <c r="G39" s="419"/>
      <c r="H39" s="421"/>
      <c r="I39" s="95"/>
    </row>
    <row r="40" spans="1:11" ht="17.25" customHeight="1">
      <c r="A40" s="114">
        <v>1</v>
      </c>
      <c r="B40" s="101" t="s">
        <v>154</v>
      </c>
      <c r="C40" s="102">
        <v>90700</v>
      </c>
      <c r="D40" s="102">
        <v>97600</v>
      </c>
      <c r="E40" s="115">
        <f>C40-D40</f>
        <v>-6900</v>
      </c>
      <c r="F40" s="100">
        <v>1</v>
      </c>
      <c r="G40" s="101" t="s">
        <v>137</v>
      </c>
      <c r="H40" s="102">
        <v>90700</v>
      </c>
      <c r="I40" s="103" t="s">
        <v>138</v>
      </c>
    </row>
    <row r="41" spans="1:11" ht="17.25" customHeight="1">
      <c r="A41" s="422" t="s">
        <v>142</v>
      </c>
      <c r="B41" s="423"/>
      <c r="C41" s="106">
        <v>90700</v>
      </c>
      <c r="D41" s="106">
        <v>97600</v>
      </c>
      <c r="E41" s="107">
        <f>C41-D41</f>
        <v>-6900</v>
      </c>
      <c r="F41" s="108"/>
      <c r="G41" s="109"/>
      <c r="H41" s="107"/>
      <c r="I41" s="110"/>
    </row>
    <row r="43" spans="1:11" ht="17.25" customHeight="1">
      <c r="A43" s="77" t="s">
        <v>125</v>
      </c>
      <c r="B43" s="79"/>
      <c r="E43" s="80" t="s">
        <v>155</v>
      </c>
      <c r="F43" s="79"/>
      <c r="G43" s="79"/>
      <c r="I43" s="81" t="s">
        <v>127</v>
      </c>
      <c r="J43" s="78"/>
      <c r="K43" s="78"/>
    </row>
    <row r="44" spans="1:11" ht="17.25" customHeight="1">
      <c r="A44" s="82"/>
      <c r="B44" s="83"/>
      <c r="C44" s="84"/>
      <c r="D44" s="84"/>
      <c r="E44" s="84"/>
      <c r="F44" s="85" t="s">
        <v>128</v>
      </c>
      <c r="G44" s="86"/>
      <c r="H44" s="87"/>
      <c r="I44" s="88"/>
    </row>
    <row r="45" spans="1:11" ht="17.25" customHeight="1">
      <c r="A45" s="414" t="s">
        <v>129</v>
      </c>
      <c r="B45" s="415"/>
      <c r="C45" s="89" t="s">
        <v>130</v>
      </c>
      <c r="D45" s="90" t="s">
        <v>131</v>
      </c>
      <c r="E45" s="90" t="s">
        <v>132</v>
      </c>
      <c r="F45" s="416" t="s">
        <v>133</v>
      </c>
      <c r="G45" s="417"/>
      <c r="H45" s="420" t="s">
        <v>134</v>
      </c>
      <c r="I45" s="91" t="s">
        <v>135</v>
      </c>
    </row>
    <row r="46" spans="1:11" ht="17.25" customHeight="1">
      <c r="A46" s="92"/>
      <c r="B46" s="93"/>
      <c r="C46" s="94"/>
      <c r="D46" s="94"/>
      <c r="E46" s="94"/>
      <c r="F46" s="418"/>
      <c r="G46" s="419"/>
      <c r="H46" s="421"/>
      <c r="I46" s="95"/>
    </row>
    <row r="47" spans="1:11" ht="17.25" customHeight="1">
      <c r="A47" s="96">
        <v>1</v>
      </c>
      <c r="B47" s="97" t="s">
        <v>156</v>
      </c>
      <c r="C47" s="98">
        <v>14994</v>
      </c>
      <c r="D47" s="98">
        <v>14401</v>
      </c>
      <c r="E47" s="99">
        <f>C47-D47</f>
        <v>593</v>
      </c>
      <c r="F47" s="100">
        <v>1</v>
      </c>
      <c r="G47" s="101" t="s">
        <v>137</v>
      </c>
      <c r="H47" s="102">
        <v>14993</v>
      </c>
      <c r="I47" s="103" t="s">
        <v>138</v>
      </c>
    </row>
    <row r="48" spans="1:11" ht="17.25" customHeight="1">
      <c r="A48" s="92"/>
      <c r="B48" s="104"/>
      <c r="C48" s="105"/>
      <c r="D48" s="105"/>
      <c r="E48" s="105"/>
      <c r="F48" s="100">
        <v>2</v>
      </c>
      <c r="G48" s="101" t="s">
        <v>139</v>
      </c>
      <c r="H48" s="102">
        <v>1</v>
      </c>
      <c r="I48" s="103" t="s">
        <v>140</v>
      </c>
    </row>
    <row r="49" spans="1:11" ht="17.25" customHeight="1">
      <c r="A49" s="422" t="s">
        <v>142</v>
      </c>
      <c r="B49" s="423"/>
      <c r="C49" s="106">
        <v>14994</v>
      </c>
      <c r="D49" s="106">
        <v>14401</v>
      </c>
      <c r="E49" s="107">
        <f>C49-D49</f>
        <v>593</v>
      </c>
      <c r="F49" s="108"/>
      <c r="G49" s="109"/>
      <c r="H49" s="107"/>
      <c r="I49" s="110"/>
    </row>
    <row r="51" spans="1:11" ht="17.25" customHeight="1">
      <c r="A51" s="77" t="s">
        <v>157</v>
      </c>
      <c r="B51" s="79"/>
      <c r="E51" s="80" t="s">
        <v>158</v>
      </c>
      <c r="F51" s="79"/>
      <c r="G51" s="79"/>
      <c r="I51" s="81" t="s">
        <v>127</v>
      </c>
      <c r="J51" s="78"/>
      <c r="K51" s="78"/>
    </row>
    <row r="52" spans="1:11" ht="17.25" customHeight="1">
      <c r="A52" s="82"/>
      <c r="B52" s="83"/>
      <c r="C52" s="84"/>
      <c r="D52" s="84"/>
      <c r="E52" s="84"/>
      <c r="F52" s="85" t="s">
        <v>128</v>
      </c>
      <c r="G52" s="86"/>
      <c r="H52" s="87"/>
      <c r="I52" s="88"/>
    </row>
    <row r="53" spans="1:11" ht="17.25" customHeight="1">
      <c r="A53" s="414" t="s">
        <v>129</v>
      </c>
      <c r="B53" s="415"/>
      <c r="C53" s="89" t="s">
        <v>130</v>
      </c>
      <c r="D53" s="90" t="s">
        <v>131</v>
      </c>
      <c r="E53" s="90" t="s">
        <v>132</v>
      </c>
      <c r="F53" s="416" t="s">
        <v>133</v>
      </c>
      <c r="G53" s="417"/>
      <c r="H53" s="420" t="s">
        <v>134</v>
      </c>
      <c r="I53" s="91" t="s">
        <v>135</v>
      </c>
    </row>
    <row r="54" spans="1:11" ht="17.25" customHeight="1">
      <c r="A54" s="92"/>
      <c r="B54" s="93"/>
      <c r="C54" s="94"/>
      <c r="D54" s="94"/>
      <c r="E54" s="94"/>
      <c r="F54" s="418"/>
      <c r="G54" s="419"/>
      <c r="H54" s="421"/>
      <c r="I54" s="95"/>
    </row>
    <row r="55" spans="1:11" ht="17.25" customHeight="1">
      <c r="A55" s="114">
        <v>1</v>
      </c>
      <c r="B55" s="101" t="s">
        <v>159</v>
      </c>
      <c r="C55" s="102">
        <v>26500</v>
      </c>
      <c r="D55" s="102">
        <v>26900</v>
      </c>
      <c r="E55" s="115">
        <f>C55-D55</f>
        <v>-400</v>
      </c>
      <c r="F55" s="100">
        <v>1</v>
      </c>
      <c r="G55" s="101" t="s">
        <v>159</v>
      </c>
      <c r="H55" s="102">
        <v>26500</v>
      </c>
      <c r="I55" s="103" t="s">
        <v>160</v>
      </c>
    </row>
    <row r="56" spans="1:11" ht="17.25" customHeight="1">
      <c r="A56" s="422" t="s">
        <v>142</v>
      </c>
      <c r="B56" s="423"/>
      <c r="C56" s="106">
        <v>26500</v>
      </c>
      <c r="D56" s="106">
        <v>26900</v>
      </c>
      <c r="E56" s="107">
        <f>C56-D56</f>
        <v>-400</v>
      </c>
      <c r="F56" s="108"/>
      <c r="G56" s="109"/>
      <c r="H56" s="107"/>
      <c r="I56" s="110"/>
    </row>
    <row r="58" spans="1:11" ht="17.25" customHeight="1">
      <c r="A58" s="77" t="s">
        <v>157</v>
      </c>
      <c r="B58" s="79"/>
      <c r="E58" s="80" t="s">
        <v>161</v>
      </c>
      <c r="F58" s="79"/>
      <c r="G58" s="79"/>
      <c r="I58" s="81" t="s">
        <v>127</v>
      </c>
      <c r="J58" s="78"/>
      <c r="K58" s="78"/>
    </row>
    <row r="59" spans="1:11" ht="17.25" customHeight="1">
      <c r="A59" s="82"/>
      <c r="B59" s="83"/>
      <c r="C59" s="84"/>
      <c r="D59" s="84"/>
      <c r="E59" s="84"/>
      <c r="F59" s="85" t="s">
        <v>128</v>
      </c>
      <c r="G59" s="86"/>
      <c r="H59" s="87"/>
      <c r="I59" s="88"/>
    </row>
    <row r="60" spans="1:11" ht="17.25" customHeight="1">
      <c r="A60" s="414" t="s">
        <v>129</v>
      </c>
      <c r="B60" s="415"/>
      <c r="C60" s="89" t="s">
        <v>130</v>
      </c>
      <c r="D60" s="90" t="s">
        <v>131</v>
      </c>
      <c r="E60" s="90" t="s">
        <v>132</v>
      </c>
      <c r="F60" s="416" t="s">
        <v>133</v>
      </c>
      <c r="G60" s="417"/>
      <c r="H60" s="420" t="s">
        <v>134</v>
      </c>
      <c r="I60" s="91" t="s">
        <v>135</v>
      </c>
    </row>
    <row r="61" spans="1:11" ht="17.25" customHeight="1">
      <c r="A61" s="92"/>
      <c r="B61" s="93"/>
      <c r="C61" s="94"/>
      <c r="D61" s="94"/>
      <c r="E61" s="94"/>
      <c r="F61" s="418"/>
      <c r="G61" s="419"/>
      <c r="H61" s="421"/>
      <c r="I61" s="95"/>
    </row>
    <row r="62" spans="1:11" ht="17.25" customHeight="1">
      <c r="A62" s="114">
        <v>1</v>
      </c>
      <c r="B62" s="101" t="s">
        <v>162</v>
      </c>
      <c r="C62" s="102">
        <v>86400</v>
      </c>
      <c r="D62" s="102">
        <v>84600</v>
      </c>
      <c r="E62" s="115">
        <f>C62-D62</f>
        <v>1800</v>
      </c>
      <c r="F62" s="100">
        <v>1</v>
      </c>
      <c r="G62" s="101" t="s">
        <v>162</v>
      </c>
      <c r="H62" s="102">
        <v>86400</v>
      </c>
      <c r="I62" s="103" t="s">
        <v>163</v>
      </c>
    </row>
    <row r="63" spans="1:11" ht="17.25" customHeight="1">
      <c r="A63" s="422" t="s">
        <v>142</v>
      </c>
      <c r="B63" s="423"/>
      <c r="C63" s="106">
        <v>86400</v>
      </c>
      <c r="D63" s="106">
        <v>84600</v>
      </c>
      <c r="E63" s="107">
        <f>C63-D63</f>
        <v>1800</v>
      </c>
      <c r="F63" s="108"/>
      <c r="G63" s="109"/>
      <c r="H63" s="107"/>
      <c r="I63" s="110"/>
    </row>
    <row r="71" spans="1:11" ht="17.25" customHeight="1">
      <c r="A71" s="77" t="s">
        <v>164</v>
      </c>
      <c r="E71" s="78" t="s">
        <v>165</v>
      </c>
      <c r="I71" s="81" t="s">
        <v>127</v>
      </c>
    </row>
    <row r="72" spans="1:11" ht="17.25" customHeight="1">
      <c r="A72" s="82"/>
      <c r="B72" s="83"/>
      <c r="C72" s="84"/>
      <c r="D72" s="84"/>
      <c r="E72" s="84"/>
      <c r="F72" s="85" t="s">
        <v>128</v>
      </c>
      <c r="G72" s="86"/>
      <c r="H72" s="87"/>
      <c r="I72" s="88"/>
    </row>
    <row r="73" spans="1:11" ht="17.25" customHeight="1">
      <c r="A73" s="414" t="s">
        <v>129</v>
      </c>
      <c r="B73" s="415"/>
      <c r="C73" s="89" t="s">
        <v>130</v>
      </c>
      <c r="D73" s="90" t="s">
        <v>131</v>
      </c>
      <c r="E73" s="90" t="s">
        <v>132</v>
      </c>
      <c r="F73" s="416" t="s">
        <v>133</v>
      </c>
      <c r="G73" s="417"/>
      <c r="H73" s="420" t="s">
        <v>134</v>
      </c>
      <c r="I73" s="91" t="s">
        <v>135</v>
      </c>
    </row>
    <row r="74" spans="1:11" ht="17.25" customHeight="1">
      <c r="A74" s="92"/>
      <c r="B74" s="93"/>
      <c r="C74" s="94"/>
      <c r="D74" s="94"/>
      <c r="E74" s="94"/>
      <c r="F74" s="418"/>
      <c r="G74" s="419"/>
      <c r="H74" s="421"/>
      <c r="I74" s="95"/>
    </row>
    <row r="75" spans="1:11" ht="17.25" customHeight="1">
      <c r="A75" s="114">
        <v>1</v>
      </c>
      <c r="B75" s="101" t="s">
        <v>166</v>
      </c>
      <c r="C75" s="102">
        <v>32400</v>
      </c>
      <c r="D75" s="102">
        <v>30172</v>
      </c>
      <c r="E75" s="115">
        <f>C75-D75</f>
        <v>2228</v>
      </c>
      <c r="F75" s="100">
        <v>1</v>
      </c>
      <c r="G75" s="101" t="s">
        <v>166</v>
      </c>
      <c r="H75" s="102">
        <v>32400</v>
      </c>
      <c r="I75" s="103" t="s">
        <v>167</v>
      </c>
    </row>
    <row r="76" spans="1:11" ht="17.25" customHeight="1">
      <c r="A76" s="422" t="s">
        <v>142</v>
      </c>
      <c r="B76" s="423"/>
      <c r="C76" s="106">
        <v>32400</v>
      </c>
      <c r="D76" s="106">
        <v>30172</v>
      </c>
      <c r="E76" s="107">
        <f>C76-D76</f>
        <v>2228</v>
      </c>
      <c r="F76" s="108"/>
      <c r="G76" s="109"/>
      <c r="H76" s="107"/>
      <c r="I76" s="110"/>
    </row>
    <row r="78" spans="1:11" ht="17.25" customHeight="1">
      <c r="A78" s="77" t="s">
        <v>168</v>
      </c>
      <c r="B78" s="79"/>
      <c r="E78" s="80" t="s">
        <v>169</v>
      </c>
      <c r="F78" s="79"/>
      <c r="G78" s="79"/>
      <c r="I78" s="81" t="s">
        <v>127</v>
      </c>
      <c r="J78" s="78"/>
      <c r="K78" s="78"/>
    </row>
    <row r="79" spans="1:11" ht="17.25" customHeight="1">
      <c r="A79" s="82"/>
      <c r="B79" s="83"/>
      <c r="C79" s="84"/>
      <c r="D79" s="84"/>
      <c r="E79" s="84"/>
      <c r="F79" s="85" t="s">
        <v>128</v>
      </c>
      <c r="G79" s="86"/>
      <c r="H79" s="87"/>
      <c r="I79" s="88"/>
    </row>
    <row r="80" spans="1:11" ht="17.25" customHeight="1">
      <c r="A80" s="414" t="s">
        <v>129</v>
      </c>
      <c r="B80" s="415"/>
      <c r="C80" s="89" t="s">
        <v>130</v>
      </c>
      <c r="D80" s="90" t="s">
        <v>131</v>
      </c>
      <c r="E80" s="90" t="s">
        <v>132</v>
      </c>
      <c r="F80" s="416" t="s">
        <v>133</v>
      </c>
      <c r="G80" s="417"/>
      <c r="H80" s="420" t="s">
        <v>134</v>
      </c>
      <c r="I80" s="91" t="s">
        <v>135</v>
      </c>
    </row>
    <row r="81" spans="1:11" ht="17.25" customHeight="1">
      <c r="A81" s="92"/>
      <c r="B81" s="93"/>
      <c r="C81" s="94"/>
      <c r="D81" s="94"/>
      <c r="E81" s="94"/>
      <c r="F81" s="418"/>
      <c r="G81" s="419"/>
      <c r="H81" s="421"/>
      <c r="I81" s="95"/>
    </row>
    <row r="82" spans="1:11" ht="17.25" customHeight="1">
      <c r="A82" s="114">
        <v>1</v>
      </c>
      <c r="B82" s="101" t="s">
        <v>170</v>
      </c>
      <c r="C82" s="102">
        <v>1100</v>
      </c>
      <c r="D82" s="102">
        <v>750</v>
      </c>
      <c r="E82" s="115">
        <f>C82-D82</f>
        <v>350</v>
      </c>
      <c r="F82" s="100">
        <v>1</v>
      </c>
      <c r="G82" s="101" t="s">
        <v>170</v>
      </c>
      <c r="H82" s="102">
        <v>1100</v>
      </c>
      <c r="I82" s="103" t="s">
        <v>171</v>
      </c>
    </row>
    <row r="83" spans="1:11" ht="17.25" customHeight="1">
      <c r="A83" s="422" t="s">
        <v>142</v>
      </c>
      <c r="B83" s="423"/>
      <c r="C83" s="106">
        <v>1100</v>
      </c>
      <c r="D83" s="106">
        <v>750</v>
      </c>
      <c r="E83" s="107">
        <f>C83-D83</f>
        <v>350</v>
      </c>
      <c r="F83" s="108"/>
      <c r="G83" s="109"/>
      <c r="H83" s="107"/>
      <c r="I83" s="110"/>
    </row>
    <row r="85" spans="1:11" ht="17.25" customHeight="1">
      <c r="A85" s="77" t="s">
        <v>172</v>
      </c>
      <c r="B85" s="79"/>
      <c r="E85" s="80" t="s">
        <v>173</v>
      </c>
      <c r="F85" s="79"/>
      <c r="G85" s="79"/>
      <c r="I85" s="81" t="s">
        <v>127</v>
      </c>
      <c r="J85" s="78"/>
      <c r="K85" s="78"/>
    </row>
    <row r="86" spans="1:11" ht="17.25" customHeight="1">
      <c r="A86" s="82"/>
      <c r="B86" s="83"/>
      <c r="C86" s="84"/>
      <c r="D86" s="84"/>
      <c r="E86" s="84"/>
      <c r="F86" s="85" t="s">
        <v>128</v>
      </c>
      <c r="G86" s="86"/>
      <c r="H86" s="87"/>
      <c r="I86" s="88"/>
    </row>
    <row r="87" spans="1:11" ht="17.25" customHeight="1">
      <c r="A87" s="414" t="s">
        <v>129</v>
      </c>
      <c r="B87" s="415"/>
      <c r="C87" s="89" t="s">
        <v>130</v>
      </c>
      <c r="D87" s="90" t="s">
        <v>131</v>
      </c>
      <c r="E87" s="90" t="s">
        <v>132</v>
      </c>
      <c r="F87" s="416" t="s">
        <v>133</v>
      </c>
      <c r="G87" s="417"/>
      <c r="H87" s="420" t="s">
        <v>134</v>
      </c>
      <c r="I87" s="91" t="s">
        <v>135</v>
      </c>
    </row>
    <row r="88" spans="1:11" ht="17.25" customHeight="1">
      <c r="A88" s="92"/>
      <c r="B88" s="93"/>
      <c r="C88" s="94"/>
      <c r="D88" s="94"/>
      <c r="E88" s="94"/>
      <c r="F88" s="418"/>
      <c r="G88" s="419"/>
      <c r="H88" s="421"/>
      <c r="I88" s="95"/>
    </row>
    <row r="89" spans="1:11" ht="17.25" customHeight="1">
      <c r="A89" s="114">
        <v>1</v>
      </c>
      <c r="B89" s="101" t="s">
        <v>174</v>
      </c>
      <c r="C89" s="102">
        <v>24200</v>
      </c>
      <c r="D89" s="102">
        <v>16700</v>
      </c>
      <c r="E89" s="115">
        <f>C89-D89</f>
        <v>7500</v>
      </c>
      <c r="F89" s="100">
        <v>1</v>
      </c>
      <c r="G89" s="101" t="s">
        <v>174</v>
      </c>
      <c r="H89" s="102">
        <v>24200</v>
      </c>
      <c r="I89" s="103" t="s">
        <v>175</v>
      </c>
    </row>
    <row r="90" spans="1:11" ht="17.25" customHeight="1">
      <c r="A90" s="422" t="s">
        <v>142</v>
      </c>
      <c r="B90" s="423"/>
      <c r="C90" s="106">
        <v>24200</v>
      </c>
      <c r="D90" s="106">
        <v>16700</v>
      </c>
      <c r="E90" s="107">
        <f>C90-D90</f>
        <v>7500</v>
      </c>
      <c r="F90" s="108"/>
      <c r="G90" s="109"/>
      <c r="H90" s="107"/>
      <c r="I90" s="110"/>
    </row>
    <row r="92" spans="1:11" ht="17.25" customHeight="1">
      <c r="A92" s="77" t="s">
        <v>176</v>
      </c>
      <c r="B92" s="79"/>
      <c r="E92" s="80" t="s">
        <v>177</v>
      </c>
      <c r="F92" s="79"/>
      <c r="G92" s="79"/>
      <c r="I92" s="81" t="s">
        <v>127</v>
      </c>
      <c r="J92" s="78"/>
      <c r="K92" s="78"/>
    </row>
    <row r="93" spans="1:11" ht="17.25" customHeight="1">
      <c r="A93" s="82"/>
      <c r="B93" s="83"/>
      <c r="C93" s="84"/>
      <c r="D93" s="84"/>
      <c r="E93" s="84"/>
      <c r="F93" s="85" t="s">
        <v>128</v>
      </c>
      <c r="G93" s="86"/>
      <c r="H93" s="87"/>
      <c r="I93" s="88"/>
    </row>
    <row r="94" spans="1:11" ht="17.25" customHeight="1">
      <c r="A94" s="414" t="s">
        <v>129</v>
      </c>
      <c r="B94" s="415"/>
      <c r="C94" s="89" t="s">
        <v>130</v>
      </c>
      <c r="D94" s="90" t="s">
        <v>131</v>
      </c>
      <c r="E94" s="90" t="s">
        <v>132</v>
      </c>
      <c r="F94" s="416" t="s">
        <v>133</v>
      </c>
      <c r="G94" s="417"/>
      <c r="H94" s="420" t="s">
        <v>134</v>
      </c>
      <c r="I94" s="91" t="s">
        <v>135</v>
      </c>
    </row>
    <row r="95" spans="1:11" ht="17.25" customHeight="1">
      <c r="A95" s="92"/>
      <c r="B95" s="93"/>
      <c r="C95" s="94"/>
      <c r="D95" s="94"/>
      <c r="E95" s="94"/>
      <c r="F95" s="418"/>
      <c r="G95" s="419"/>
      <c r="H95" s="421"/>
      <c r="I95" s="95"/>
    </row>
    <row r="96" spans="1:11" ht="17.25" customHeight="1">
      <c r="A96" s="96">
        <v>1</v>
      </c>
      <c r="B96" s="97" t="s">
        <v>178</v>
      </c>
      <c r="C96" s="98">
        <v>31000</v>
      </c>
      <c r="D96" s="98">
        <v>17900</v>
      </c>
      <c r="E96" s="99">
        <f>C96-D96</f>
        <v>13100</v>
      </c>
      <c r="F96" s="111">
        <v>1</v>
      </c>
      <c r="G96" s="97" t="s">
        <v>178</v>
      </c>
      <c r="H96" s="98">
        <v>31000</v>
      </c>
      <c r="I96" s="112" t="s">
        <v>179</v>
      </c>
    </row>
    <row r="97" spans="1:11" ht="17.25" customHeight="1">
      <c r="A97" s="92"/>
      <c r="B97" s="101" t="s">
        <v>180</v>
      </c>
      <c r="C97" s="105"/>
      <c r="D97" s="105"/>
      <c r="E97" s="105"/>
      <c r="F97" s="113"/>
      <c r="G97" s="101" t="s">
        <v>180</v>
      </c>
      <c r="H97" s="105"/>
      <c r="I97" s="95"/>
    </row>
    <row r="98" spans="1:11" ht="17.25" customHeight="1">
      <c r="A98" s="422" t="s">
        <v>142</v>
      </c>
      <c r="B98" s="423"/>
      <c r="C98" s="106">
        <v>31000</v>
      </c>
      <c r="D98" s="106">
        <v>17900</v>
      </c>
      <c r="E98" s="107">
        <f>C98-D98</f>
        <v>13100</v>
      </c>
      <c r="F98" s="108"/>
      <c r="G98" s="109"/>
      <c r="H98" s="107"/>
      <c r="I98" s="110"/>
    </row>
    <row r="102" spans="1:11" ht="17.25" customHeight="1">
      <c r="A102" s="116" t="s">
        <v>181</v>
      </c>
      <c r="B102" s="117"/>
      <c r="C102" s="117"/>
      <c r="D102" s="117"/>
      <c r="E102" s="117"/>
      <c r="F102" s="117"/>
      <c r="G102" s="117"/>
      <c r="H102" s="117"/>
      <c r="I102" s="117"/>
      <c r="J102" s="118"/>
    </row>
    <row r="103" spans="1:11" ht="17.25" customHeight="1">
      <c r="A103" s="116" t="s">
        <v>182</v>
      </c>
      <c r="B103" s="117"/>
      <c r="C103" s="117"/>
      <c r="D103" s="117"/>
      <c r="E103" s="117"/>
      <c r="F103" s="117"/>
      <c r="G103" s="117"/>
      <c r="H103" s="117"/>
      <c r="I103" s="117"/>
      <c r="J103" s="118"/>
    </row>
    <row r="104" spans="1:11" ht="17.25" customHeight="1">
      <c r="A104" s="77" t="s">
        <v>183</v>
      </c>
      <c r="E104" s="78" t="s">
        <v>184</v>
      </c>
      <c r="I104" s="81" t="s">
        <v>127</v>
      </c>
    </row>
    <row r="105" spans="1:11" ht="17.25" customHeight="1">
      <c r="A105" s="82"/>
      <c r="B105" s="83"/>
      <c r="C105" s="84"/>
      <c r="D105" s="84"/>
      <c r="E105" s="84"/>
      <c r="F105" s="85" t="s">
        <v>128</v>
      </c>
      <c r="G105" s="86"/>
      <c r="H105" s="87"/>
      <c r="I105" s="88"/>
    </row>
    <row r="106" spans="1:11" ht="17.25" customHeight="1">
      <c r="A106" s="414" t="s">
        <v>129</v>
      </c>
      <c r="B106" s="415"/>
      <c r="C106" s="89" t="s">
        <v>130</v>
      </c>
      <c r="D106" s="90" t="s">
        <v>131</v>
      </c>
      <c r="E106" s="90" t="s">
        <v>132</v>
      </c>
      <c r="F106" s="416" t="s">
        <v>133</v>
      </c>
      <c r="G106" s="417"/>
      <c r="H106" s="420" t="s">
        <v>134</v>
      </c>
      <c r="I106" s="91" t="s">
        <v>135</v>
      </c>
    </row>
    <row r="107" spans="1:11" ht="17.25" customHeight="1">
      <c r="A107" s="92"/>
      <c r="B107" s="93"/>
      <c r="C107" s="94"/>
      <c r="D107" s="94"/>
      <c r="E107" s="94"/>
      <c r="F107" s="418"/>
      <c r="G107" s="419"/>
      <c r="H107" s="421"/>
      <c r="I107" s="95"/>
    </row>
    <row r="108" spans="1:11" ht="17.25" customHeight="1">
      <c r="A108" s="114">
        <v>1</v>
      </c>
      <c r="B108" s="101" t="s">
        <v>185</v>
      </c>
      <c r="C108" s="102">
        <v>55800</v>
      </c>
      <c r="D108" s="102">
        <v>46900</v>
      </c>
      <c r="E108" s="115">
        <f>C108-D108</f>
        <v>8900</v>
      </c>
      <c r="F108" s="100">
        <v>1</v>
      </c>
      <c r="G108" s="101" t="s">
        <v>185</v>
      </c>
      <c r="H108" s="102">
        <v>55800</v>
      </c>
      <c r="I108" s="103" t="s">
        <v>186</v>
      </c>
    </row>
    <row r="109" spans="1:11" ht="17.25" customHeight="1">
      <c r="A109" s="422" t="s">
        <v>142</v>
      </c>
      <c r="B109" s="423"/>
      <c r="C109" s="106">
        <v>55800</v>
      </c>
      <c r="D109" s="106">
        <v>46900</v>
      </c>
      <c r="E109" s="107">
        <f>C109-D109</f>
        <v>8900</v>
      </c>
      <c r="F109" s="108"/>
      <c r="G109" s="109"/>
      <c r="H109" s="107"/>
      <c r="I109" s="110"/>
    </row>
    <row r="111" spans="1:11" ht="17.25" customHeight="1">
      <c r="A111" s="77" t="s">
        <v>187</v>
      </c>
      <c r="B111" s="79"/>
      <c r="E111" s="80" t="s">
        <v>188</v>
      </c>
      <c r="F111" s="79"/>
      <c r="G111" s="79"/>
      <c r="I111" s="81" t="s">
        <v>127</v>
      </c>
      <c r="J111" s="78"/>
      <c r="K111" s="78"/>
    </row>
    <row r="112" spans="1:11" ht="17.25" customHeight="1">
      <c r="A112" s="82"/>
      <c r="B112" s="83"/>
      <c r="C112" s="84"/>
      <c r="D112" s="84"/>
      <c r="E112" s="84"/>
      <c r="F112" s="85" t="s">
        <v>128</v>
      </c>
      <c r="G112" s="86"/>
      <c r="H112" s="87"/>
      <c r="I112" s="88"/>
    </row>
    <row r="113" spans="1:11" ht="17.25" customHeight="1">
      <c r="A113" s="414" t="s">
        <v>129</v>
      </c>
      <c r="B113" s="415"/>
      <c r="C113" s="89" t="s">
        <v>130</v>
      </c>
      <c r="D113" s="90" t="s">
        <v>131</v>
      </c>
      <c r="E113" s="90" t="s">
        <v>132</v>
      </c>
      <c r="F113" s="416" t="s">
        <v>133</v>
      </c>
      <c r="G113" s="417"/>
      <c r="H113" s="420" t="s">
        <v>134</v>
      </c>
      <c r="I113" s="91" t="s">
        <v>135</v>
      </c>
    </row>
    <row r="114" spans="1:11" ht="17.25" customHeight="1">
      <c r="A114" s="92"/>
      <c r="B114" s="93"/>
      <c r="C114" s="94"/>
      <c r="D114" s="94"/>
      <c r="E114" s="94"/>
      <c r="F114" s="418"/>
      <c r="G114" s="419"/>
      <c r="H114" s="421"/>
      <c r="I114" s="95"/>
    </row>
    <row r="115" spans="1:11" ht="17.25" customHeight="1">
      <c r="A115" s="114">
        <v>1</v>
      </c>
      <c r="B115" s="101" t="s">
        <v>189</v>
      </c>
      <c r="C115" s="102">
        <v>500000</v>
      </c>
      <c r="D115" s="102">
        <v>490000</v>
      </c>
      <c r="E115" s="115">
        <f>C115-D115</f>
        <v>10000</v>
      </c>
      <c r="F115" s="100">
        <v>1</v>
      </c>
      <c r="G115" s="101" t="s">
        <v>189</v>
      </c>
      <c r="H115" s="102">
        <v>500000</v>
      </c>
      <c r="I115" s="103" t="s">
        <v>190</v>
      </c>
    </row>
    <row r="116" spans="1:11" ht="17.25" customHeight="1">
      <c r="A116" s="422" t="s">
        <v>142</v>
      </c>
      <c r="B116" s="423"/>
      <c r="C116" s="106">
        <v>500000</v>
      </c>
      <c r="D116" s="106">
        <v>490000</v>
      </c>
      <c r="E116" s="107">
        <f>C116-D116</f>
        <v>10000</v>
      </c>
      <c r="F116" s="108"/>
      <c r="G116" s="109"/>
      <c r="H116" s="107"/>
      <c r="I116" s="110"/>
    </row>
    <row r="118" spans="1:11" ht="17.25" customHeight="1">
      <c r="A118" s="77" t="s">
        <v>191</v>
      </c>
      <c r="B118" s="79"/>
      <c r="E118" s="80" t="s">
        <v>192</v>
      </c>
      <c r="F118" s="79"/>
      <c r="G118" s="79"/>
      <c r="I118" s="81" t="s">
        <v>127</v>
      </c>
      <c r="J118" s="78"/>
      <c r="K118" s="78"/>
    </row>
    <row r="119" spans="1:11" ht="17.25" customHeight="1">
      <c r="A119" s="82"/>
      <c r="B119" s="83"/>
      <c r="C119" s="84"/>
      <c r="D119" s="84"/>
      <c r="E119" s="84"/>
      <c r="F119" s="85" t="s">
        <v>128</v>
      </c>
      <c r="G119" s="86"/>
      <c r="H119" s="87"/>
      <c r="I119" s="88"/>
    </row>
    <row r="120" spans="1:11" ht="17.25" customHeight="1">
      <c r="A120" s="414" t="s">
        <v>129</v>
      </c>
      <c r="B120" s="415"/>
      <c r="C120" s="89" t="s">
        <v>130</v>
      </c>
      <c r="D120" s="90" t="s">
        <v>131</v>
      </c>
      <c r="E120" s="90" t="s">
        <v>132</v>
      </c>
      <c r="F120" s="416" t="s">
        <v>133</v>
      </c>
      <c r="G120" s="417"/>
      <c r="H120" s="420" t="s">
        <v>134</v>
      </c>
      <c r="I120" s="91" t="s">
        <v>135</v>
      </c>
    </row>
    <row r="121" spans="1:11" ht="17.25" customHeight="1">
      <c r="A121" s="92"/>
      <c r="B121" s="93"/>
      <c r="C121" s="94"/>
      <c r="D121" s="94"/>
      <c r="E121" s="94"/>
      <c r="F121" s="418"/>
      <c r="G121" s="419"/>
      <c r="H121" s="421"/>
      <c r="I121" s="95"/>
    </row>
    <row r="122" spans="1:11" ht="17.25" customHeight="1">
      <c r="A122" s="114">
        <v>1</v>
      </c>
      <c r="B122" s="101" t="s">
        <v>193</v>
      </c>
      <c r="C122" s="102">
        <v>17600</v>
      </c>
      <c r="D122" s="102">
        <v>14500</v>
      </c>
      <c r="E122" s="115">
        <f>C122-D122</f>
        <v>3100</v>
      </c>
      <c r="F122" s="100">
        <v>1</v>
      </c>
      <c r="G122" s="101" t="s">
        <v>193</v>
      </c>
      <c r="H122" s="102">
        <v>17600</v>
      </c>
      <c r="I122" s="103" t="s">
        <v>194</v>
      </c>
    </row>
    <row r="123" spans="1:11" ht="17.25" customHeight="1">
      <c r="A123" s="422" t="s">
        <v>142</v>
      </c>
      <c r="B123" s="423"/>
      <c r="C123" s="106">
        <v>17600</v>
      </c>
      <c r="D123" s="106">
        <v>14500</v>
      </c>
      <c r="E123" s="107">
        <f>C123-D123</f>
        <v>3100</v>
      </c>
      <c r="F123" s="108"/>
      <c r="G123" s="109"/>
      <c r="H123" s="107"/>
      <c r="I123" s="110"/>
    </row>
    <row r="125" spans="1:11" ht="17.25" customHeight="1">
      <c r="A125" s="77" t="s">
        <v>195</v>
      </c>
      <c r="B125" s="79"/>
      <c r="E125" s="80" t="s">
        <v>196</v>
      </c>
      <c r="F125" s="79"/>
      <c r="G125" s="79"/>
      <c r="I125" s="81" t="s">
        <v>127</v>
      </c>
      <c r="J125" s="78"/>
      <c r="K125" s="78"/>
    </row>
    <row r="126" spans="1:11" ht="17.25" customHeight="1">
      <c r="A126" s="82"/>
      <c r="B126" s="83"/>
      <c r="C126" s="84"/>
      <c r="D126" s="84"/>
      <c r="E126" s="84"/>
      <c r="F126" s="85" t="s">
        <v>128</v>
      </c>
      <c r="G126" s="86"/>
      <c r="H126" s="87"/>
      <c r="I126" s="88"/>
    </row>
    <row r="127" spans="1:11" ht="17.25" customHeight="1">
      <c r="A127" s="414" t="s">
        <v>129</v>
      </c>
      <c r="B127" s="415"/>
      <c r="C127" s="89" t="s">
        <v>130</v>
      </c>
      <c r="D127" s="90" t="s">
        <v>131</v>
      </c>
      <c r="E127" s="90" t="s">
        <v>132</v>
      </c>
      <c r="F127" s="416" t="s">
        <v>133</v>
      </c>
      <c r="G127" s="417"/>
      <c r="H127" s="420" t="s">
        <v>134</v>
      </c>
      <c r="I127" s="91" t="s">
        <v>135</v>
      </c>
    </row>
    <row r="128" spans="1:11" ht="17.25" customHeight="1">
      <c r="A128" s="92"/>
      <c r="B128" s="93"/>
      <c r="C128" s="94"/>
      <c r="D128" s="94"/>
      <c r="E128" s="94"/>
      <c r="F128" s="418"/>
      <c r="G128" s="419"/>
      <c r="H128" s="421"/>
      <c r="I128" s="95"/>
    </row>
    <row r="129" spans="1:9" ht="17.25" customHeight="1">
      <c r="A129" s="96">
        <v>1</v>
      </c>
      <c r="B129" s="97" t="s">
        <v>197</v>
      </c>
      <c r="C129" s="98">
        <v>13800</v>
      </c>
      <c r="D129" s="98">
        <v>13000</v>
      </c>
      <c r="E129" s="99">
        <f>C129-D129</f>
        <v>800</v>
      </c>
      <c r="F129" s="111">
        <v>1</v>
      </c>
      <c r="G129" s="97" t="s">
        <v>198</v>
      </c>
      <c r="H129" s="98">
        <v>13800</v>
      </c>
      <c r="I129" s="112" t="s">
        <v>199</v>
      </c>
    </row>
    <row r="130" spans="1:9" ht="17.25" customHeight="1">
      <c r="A130" s="92"/>
      <c r="B130" s="104"/>
      <c r="C130" s="105"/>
      <c r="D130" s="105"/>
      <c r="E130" s="105"/>
      <c r="F130" s="113"/>
      <c r="G130" s="101" t="s">
        <v>200</v>
      </c>
      <c r="H130" s="105"/>
      <c r="I130" s="95"/>
    </row>
    <row r="131" spans="1:9" ht="17.25" customHeight="1">
      <c r="A131" s="422" t="s">
        <v>142</v>
      </c>
      <c r="B131" s="423"/>
      <c r="C131" s="106">
        <v>13800</v>
      </c>
      <c r="D131" s="106">
        <v>13000</v>
      </c>
      <c r="E131" s="107">
        <f>C131-D131</f>
        <v>800</v>
      </c>
      <c r="F131" s="108"/>
      <c r="G131" s="109"/>
      <c r="H131" s="107"/>
      <c r="I131" s="110"/>
    </row>
    <row r="139" spans="1:9" ht="17.25" customHeight="1">
      <c r="A139" s="77" t="s">
        <v>201</v>
      </c>
      <c r="E139" s="80" t="s">
        <v>202</v>
      </c>
      <c r="I139" s="81"/>
    </row>
    <row r="140" spans="1:9" ht="17.25" customHeight="1">
      <c r="A140" s="82"/>
      <c r="B140" s="83"/>
      <c r="C140" s="84"/>
      <c r="D140" s="84"/>
      <c r="E140" s="84"/>
      <c r="F140" s="85" t="s">
        <v>128</v>
      </c>
      <c r="G140" s="86"/>
      <c r="H140" s="87"/>
      <c r="I140" s="88"/>
    </row>
    <row r="141" spans="1:9" ht="17.25" customHeight="1">
      <c r="A141" s="414" t="s">
        <v>129</v>
      </c>
      <c r="B141" s="415"/>
      <c r="C141" s="89" t="s">
        <v>130</v>
      </c>
      <c r="D141" s="90" t="s">
        <v>131</v>
      </c>
      <c r="E141" s="90" t="s">
        <v>132</v>
      </c>
      <c r="F141" s="416" t="s">
        <v>133</v>
      </c>
      <c r="G141" s="417"/>
      <c r="H141" s="420" t="s">
        <v>134</v>
      </c>
      <c r="I141" s="91" t="s">
        <v>135</v>
      </c>
    </row>
    <row r="142" spans="1:9" ht="17.25" customHeight="1">
      <c r="A142" s="92"/>
      <c r="B142" s="93"/>
      <c r="C142" s="94"/>
      <c r="D142" s="94"/>
      <c r="E142" s="94"/>
      <c r="F142" s="418"/>
      <c r="G142" s="419"/>
      <c r="H142" s="421"/>
      <c r="I142" s="95"/>
    </row>
    <row r="143" spans="1:9" ht="17.25" customHeight="1">
      <c r="A143" s="96">
        <v>1</v>
      </c>
      <c r="B143" s="97" t="s">
        <v>203</v>
      </c>
      <c r="C143" s="98">
        <v>400</v>
      </c>
      <c r="D143" s="98">
        <v>800</v>
      </c>
      <c r="E143" s="99">
        <f>C143-D143</f>
        <v>-400</v>
      </c>
      <c r="F143" s="111">
        <v>1</v>
      </c>
      <c r="G143" s="97" t="s">
        <v>203</v>
      </c>
      <c r="H143" s="98">
        <v>400</v>
      </c>
      <c r="I143" s="112" t="s">
        <v>204</v>
      </c>
    </row>
    <row r="144" spans="1:9" ht="17.25" customHeight="1">
      <c r="A144" s="119"/>
      <c r="B144" s="97" t="s">
        <v>205</v>
      </c>
      <c r="C144" s="120"/>
      <c r="D144" s="120"/>
      <c r="E144" s="120"/>
      <c r="F144" s="121"/>
      <c r="G144" s="97" t="s">
        <v>205</v>
      </c>
      <c r="H144" s="120"/>
      <c r="I144" s="122"/>
    </row>
    <row r="145" spans="1:11" ht="17.25" customHeight="1">
      <c r="A145" s="92"/>
      <c r="B145" s="101" t="s">
        <v>206</v>
      </c>
      <c r="C145" s="105"/>
      <c r="D145" s="105"/>
      <c r="E145" s="105"/>
      <c r="F145" s="113"/>
      <c r="G145" s="101" t="s">
        <v>206</v>
      </c>
      <c r="H145" s="105"/>
      <c r="I145" s="95"/>
    </row>
    <row r="146" spans="1:11" ht="17.25" customHeight="1">
      <c r="A146" s="422" t="s">
        <v>142</v>
      </c>
      <c r="B146" s="423"/>
      <c r="C146" s="106">
        <v>400</v>
      </c>
      <c r="D146" s="106">
        <v>800</v>
      </c>
      <c r="E146" s="107">
        <f>C146-D146</f>
        <v>-400</v>
      </c>
      <c r="F146" s="108"/>
      <c r="G146" s="109"/>
      <c r="H146" s="107"/>
      <c r="I146" s="110"/>
    </row>
    <row r="148" spans="1:11" ht="17.25" customHeight="1">
      <c r="A148" s="77" t="s">
        <v>207</v>
      </c>
      <c r="B148" s="79"/>
      <c r="E148" s="80" t="s">
        <v>208</v>
      </c>
      <c r="F148" s="79"/>
      <c r="G148" s="79"/>
      <c r="I148" s="81" t="s">
        <v>127</v>
      </c>
      <c r="J148" s="78"/>
      <c r="K148" s="78"/>
    </row>
    <row r="149" spans="1:11" ht="17.25" customHeight="1">
      <c r="A149" s="82"/>
      <c r="B149" s="83"/>
      <c r="C149" s="84"/>
      <c r="D149" s="84"/>
      <c r="E149" s="84"/>
      <c r="F149" s="85" t="s">
        <v>128</v>
      </c>
      <c r="G149" s="86"/>
      <c r="H149" s="87"/>
      <c r="I149" s="88"/>
    </row>
    <row r="150" spans="1:11" ht="17.25" customHeight="1">
      <c r="A150" s="414" t="s">
        <v>129</v>
      </c>
      <c r="B150" s="415"/>
      <c r="C150" s="89" t="s">
        <v>130</v>
      </c>
      <c r="D150" s="90" t="s">
        <v>131</v>
      </c>
      <c r="E150" s="90" t="s">
        <v>132</v>
      </c>
      <c r="F150" s="416" t="s">
        <v>133</v>
      </c>
      <c r="G150" s="417"/>
      <c r="H150" s="420" t="s">
        <v>134</v>
      </c>
      <c r="I150" s="91" t="s">
        <v>135</v>
      </c>
    </row>
    <row r="151" spans="1:11" ht="17.25" customHeight="1">
      <c r="A151" s="92"/>
      <c r="B151" s="93"/>
      <c r="C151" s="94"/>
      <c r="D151" s="94"/>
      <c r="E151" s="94"/>
      <c r="F151" s="418"/>
      <c r="G151" s="419"/>
      <c r="H151" s="421"/>
      <c r="I151" s="95"/>
    </row>
    <row r="152" spans="1:11" ht="17.25" customHeight="1">
      <c r="A152" s="96">
        <v>1</v>
      </c>
      <c r="B152" s="97" t="s">
        <v>209</v>
      </c>
      <c r="C152" s="98">
        <v>5400000</v>
      </c>
      <c r="D152" s="98">
        <v>5400000</v>
      </c>
      <c r="E152" s="99">
        <f>C152-D152</f>
        <v>0</v>
      </c>
      <c r="F152" s="111">
        <v>1</v>
      </c>
      <c r="G152" s="97" t="s">
        <v>209</v>
      </c>
      <c r="H152" s="98">
        <v>5400000</v>
      </c>
      <c r="I152" s="112" t="s">
        <v>210</v>
      </c>
    </row>
    <row r="153" spans="1:11" ht="17.25" customHeight="1">
      <c r="A153" s="92"/>
      <c r="B153" s="104"/>
      <c r="C153" s="105"/>
      <c r="D153" s="105"/>
      <c r="E153" s="105"/>
      <c r="F153" s="113"/>
      <c r="G153" s="104"/>
      <c r="H153" s="105"/>
      <c r="I153" s="103" t="s">
        <v>211</v>
      </c>
    </row>
    <row r="154" spans="1:11" ht="17.25" customHeight="1">
      <c r="A154" s="422" t="s">
        <v>142</v>
      </c>
      <c r="B154" s="423"/>
      <c r="C154" s="106">
        <v>5400000</v>
      </c>
      <c r="D154" s="106">
        <v>5400000</v>
      </c>
      <c r="E154" s="107">
        <f>C154-D154</f>
        <v>0</v>
      </c>
      <c r="F154" s="108"/>
      <c r="G154" s="109"/>
      <c r="H154" s="107"/>
      <c r="I154" s="110"/>
    </row>
    <row r="156" spans="1:11" ht="17.25" customHeight="1">
      <c r="A156" s="77" t="s">
        <v>212</v>
      </c>
      <c r="B156" s="79"/>
      <c r="E156" s="80" t="s">
        <v>213</v>
      </c>
      <c r="F156" s="79"/>
      <c r="G156" s="79"/>
      <c r="I156" s="81" t="s">
        <v>127</v>
      </c>
      <c r="J156" s="78"/>
      <c r="K156" s="78"/>
    </row>
    <row r="157" spans="1:11" ht="17.25" customHeight="1">
      <c r="A157" s="82"/>
      <c r="B157" s="83"/>
      <c r="C157" s="84"/>
      <c r="D157" s="84"/>
      <c r="E157" s="84"/>
      <c r="F157" s="85" t="s">
        <v>128</v>
      </c>
      <c r="G157" s="86"/>
      <c r="H157" s="87"/>
      <c r="I157" s="88"/>
    </row>
    <row r="158" spans="1:11" ht="17.25" customHeight="1">
      <c r="A158" s="414" t="s">
        <v>129</v>
      </c>
      <c r="B158" s="415"/>
      <c r="C158" s="89" t="s">
        <v>130</v>
      </c>
      <c r="D158" s="90" t="s">
        <v>131</v>
      </c>
      <c r="E158" s="90" t="s">
        <v>132</v>
      </c>
      <c r="F158" s="416" t="s">
        <v>133</v>
      </c>
      <c r="G158" s="417"/>
      <c r="H158" s="420" t="s">
        <v>134</v>
      </c>
      <c r="I158" s="91" t="s">
        <v>135</v>
      </c>
    </row>
    <row r="159" spans="1:11" ht="17.25" customHeight="1">
      <c r="A159" s="92"/>
      <c r="B159" s="93"/>
      <c r="C159" s="94"/>
      <c r="D159" s="94"/>
      <c r="E159" s="94"/>
      <c r="F159" s="418"/>
      <c r="G159" s="419"/>
      <c r="H159" s="421"/>
      <c r="I159" s="95"/>
    </row>
    <row r="160" spans="1:11" ht="17.25" customHeight="1">
      <c r="A160" s="96">
        <v>1</v>
      </c>
      <c r="B160" s="97" t="s">
        <v>214</v>
      </c>
      <c r="C160" s="98">
        <v>1200</v>
      </c>
      <c r="D160" s="98">
        <v>1300</v>
      </c>
      <c r="E160" s="99">
        <f>C160-D160</f>
        <v>-100</v>
      </c>
      <c r="F160" s="111">
        <v>1</v>
      </c>
      <c r="G160" s="97" t="s">
        <v>214</v>
      </c>
      <c r="H160" s="98">
        <v>1200</v>
      </c>
      <c r="I160" s="112" t="s">
        <v>215</v>
      </c>
    </row>
    <row r="161" spans="1:10" ht="17.25" customHeight="1">
      <c r="A161" s="92"/>
      <c r="B161" s="101" t="s">
        <v>180</v>
      </c>
      <c r="C161" s="105"/>
      <c r="D161" s="105"/>
      <c r="E161" s="105"/>
      <c r="F161" s="113"/>
      <c r="G161" s="101" t="s">
        <v>180</v>
      </c>
      <c r="H161" s="105"/>
      <c r="I161" s="95"/>
    </row>
    <row r="162" spans="1:10" ht="17.25" customHeight="1">
      <c r="A162" s="422" t="s">
        <v>142</v>
      </c>
      <c r="B162" s="423"/>
      <c r="C162" s="106">
        <v>1200</v>
      </c>
      <c r="D162" s="106">
        <v>1300</v>
      </c>
      <c r="E162" s="107">
        <f>C162-D162</f>
        <v>-100</v>
      </c>
      <c r="F162" s="108"/>
      <c r="G162" s="109"/>
      <c r="H162" s="107"/>
      <c r="I162" s="110"/>
    </row>
    <row r="170" spans="1:10" ht="17.25" customHeight="1">
      <c r="A170" s="116" t="s">
        <v>216</v>
      </c>
      <c r="B170" s="117"/>
      <c r="C170" s="117"/>
      <c r="D170" s="117"/>
      <c r="E170" s="117"/>
      <c r="F170" s="117"/>
      <c r="G170" s="117"/>
      <c r="H170" s="117"/>
      <c r="I170" s="117"/>
      <c r="J170" s="118"/>
    </row>
    <row r="171" spans="1:10" ht="17.25" customHeight="1">
      <c r="A171" s="116" t="s">
        <v>217</v>
      </c>
      <c r="B171" s="117"/>
      <c r="C171" s="117"/>
      <c r="D171" s="117"/>
      <c r="E171" s="117"/>
      <c r="F171" s="117"/>
      <c r="G171" s="117"/>
      <c r="H171" s="117"/>
      <c r="I171" s="117"/>
      <c r="J171" s="118"/>
    </row>
    <row r="172" spans="1:10" ht="17.25" customHeight="1">
      <c r="A172" s="77" t="s">
        <v>218</v>
      </c>
      <c r="E172" s="78" t="s">
        <v>219</v>
      </c>
      <c r="I172" s="81" t="s">
        <v>127</v>
      </c>
    </row>
    <row r="173" spans="1:10" ht="17.25" customHeight="1">
      <c r="A173" s="82"/>
      <c r="B173" s="83"/>
      <c r="C173" s="84"/>
      <c r="D173" s="84"/>
      <c r="E173" s="84"/>
      <c r="F173" s="85" t="s">
        <v>128</v>
      </c>
      <c r="G173" s="86"/>
      <c r="H173" s="87"/>
      <c r="I173" s="88"/>
    </row>
    <row r="174" spans="1:10" ht="17.25" customHeight="1">
      <c r="A174" s="414" t="s">
        <v>129</v>
      </c>
      <c r="B174" s="415"/>
      <c r="C174" s="89" t="s">
        <v>130</v>
      </c>
      <c r="D174" s="90" t="s">
        <v>131</v>
      </c>
      <c r="E174" s="90" t="s">
        <v>132</v>
      </c>
      <c r="F174" s="416" t="s">
        <v>133</v>
      </c>
      <c r="G174" s="417"/>
      <c r="H174" s="420" t="s">
        <v>134</v>
      </c>
      <c r="I174" s="91" t="s">
        <v>135</v>
      </c>
    </row>
    <row r="175" spans="1:10" ht="17.25" customHeight="1">
      <c r="A175" s="92"/>
      <c r="B175" s="93"/>
      <c r="C175" s="94"/>
      <c r="D175" s="94"/>
      <c r="E175" s="94"/>
      <c r="F175" s="418"/>
      <c r="G175" s="419"/>
      <c r="H175" s="421"/>
      <c r="I175" s="95"/>
    </row>
    <row r="176" spans="1:10" ht="17.25" customHeight="1">
      <c r="A176" s="96">
        <v>1</v>
      </c>
      <c r="B176" s="97" t="s">
        <v>220</v>
      </c>
      <c r="C176" s="98">
        <v>42838</v>
      </c>
      <c r="D176" s="98">
        <v>48164</v>
      </c>
      <c r="E176" s="99">
        <f>C176-D176</f>
        <v>-5326</v>
      </c>
      <c r="F176" s="111">
        <v>1</v>
      </c>
      <c r="G176" s="97" t="s">
        <v>221</v>
      </c>
      <c r="H176" s="98">
        <v>5140</v>
      </c>
      <c r="I176" s="112" t="s">
        <v>222</v>
      </c>
    </row>
    <row r="177" spans="1:9" ht="17.25" customHeight="1">
      <c r="A177" s="119"/>
      <c r="C177" s="120"/>
      <c r="D177" s="120"/>
      <c r="E177" s="120"/>
      <c r="F177" s="121"/>
      <c r="H177" s="120"/>
      <c r="I177" s="112" t="s">
        <v>223</v>
      </c>
    </row>
    <row r="178" spans="1:9" ht="17.25" customHeight="1">
      <c r="A178" s="119"/>
      <c r="C178" s="120"/>
      <c r="D178" s="120"/>
      <c r="E178" s="120"/>
      <c r="F178" s="113"/>
      <c r="G178" s="104"/>
      <c r="H178" s="105"/>
      <c r="I178" s="103" t="s">
        <v>224</v>
      </c>
    </row>
    <row r="179" spans="1:9" ht="17.25" customHeight="1">
      <c r="A179" s="119"/>
      <c r="C179" s="120"/>
      <c r="D179" s="120"/>
      <c r="E179" s="120"/>
      <c r="F179" s="111">
        <v>2</v>
      </c>
      <c r="G179" s="97" t="s">
        <v>225</v>
      </c>
      <c r="H179" s="98">
        <v>37698</v>
      </c>
      <c r="I179" s="112" t="s">
        <v>226</v>
      </c>
    </row>
    <row r="180" spans="1:9" ht="17.25" customHeight="1">
      <c r="A180" s="119"/>
      <c r="C180" s="120"/>
      <c r="D180" s="120"/>
      <c r="E180" s="120"/>
      <c r="F180" s="121"/>
      <c r="H180" s="120"/>
      <c r="I180" s="112" t="s">
        <v>227</v>
      </c>
    </row>
    <row r="181" spans="1:9" ht="17.25" customHeight="1">
      <c r="A181" s="119"/>
      <c r="C181" s="120"/>
      <c r="D181" s="120"/>
      <c r="E181" s="120"/>
      <c r="F181" s="121"/>
      <c r="H181" s="120"/>
      <c r="I181" s="112" t="s">
        <v>228</v>
      </c>
    </row>
    <row r="182" spans="1:9" ht="17.25" customHeight="1">
      <c r="A182" s="119"/>
      <c r="C182" s="120"/>
      <c r="D182" s="120"/>
      <c r="E182" s="120"/>
      <c r="F182" s="121"/>
      <c r="H182" s="120"/>
      <c r="I182" s="112" t="s">
        <v>229</v>
      </c>
    </row>
    <row r="183" spans="1:9" ht="17.25" customHeight="1">
      <c r="A183" s="92"/>
      <c r="B183" s="104"/>
      <c r="C183" s="105"/>
      <c r="D183" s="105"/>
      <c r="E183" s="105"/>
      <c r="F183" s="113"/>
      <c r="G183" s="104"/>
      <c r="H183" s="105"/>
      <c r="I183" s="103" t="s">
        <v>230</v>
      </c>
    </row>
    <row r="184" spans="1:9" ht="17.25" customHeight="1">
      <c r="A184" s="114">
        <v>2</v>
      </c>
      <c r="B184" s="101" t="s">
        <v>231</v>
      </c>
      <c r="C184" s="102">
        <v>160</v>
      </c>
      <c r="D184" s="102">
        <v>160</v>
      </c>
      <c r="E184" s="115">
        <f>C184-D184</f>
        <v>0</v>
      </c>
      <c r="F184" s="100">
        <v>1</v>
      </c>
      <c r="G184" s="101" t="s">
        <v>232</v>
      </c>
      <c r="H184" s="102">
        <v>160</v>
      </c>
      <c r="I184" s="103" t="s">
        <v>233</v>
      </c>
    </row>
    <row r="185" spans="1:9" ht="17.25" customHeight="1">
      <c r="A185" s="114">
        <v>3</v>
      </c>
      <c r="B185" s="101" t="s">
        <v>234</v>
      </c>
      <c r="C185" s="102">
        <v>2850</v>
      </c>
      <c r="D185" s="102">
        <v>4690</v>
      </c>
      <c r="E185" s="115">
        <f>C185-D185</f>
        <v>-1840</v>
      </c>
      <c r="F185" s="100">
        <v>1</v>
      </c>
      <c r="G185" s="101" t="s">
        <v>235</v>
      </c>
      <c r="H185" s="102">
        <v>2850</v>
      </c>
      <c r="I185" s="103" t="s">
        <v>236</v>
      </c>
    </row>
    <row r="186" spans="1:9" ht="17.25" customHeight="1">
      <c r="A186" s="114">
        <v>4</v>
      </c>
      <c r="B186" s="101" t="s">
        <v>237</v>
      </c>
      <c r="C186" s="102">
        <v>500</v>
      </c>
      <c r="D186" s="102">
        <v>750</v>
      </c>
      <c r="E186" s="115">
        <f>C186-D186</f>
        <v>-250</v>
      </c>
      <c r="F186" s="100">
        <v>1</v>
      </c>
      <c r="G186" s="101" t="s">
        <v>238</v>
      </c>
      <c r="H186" s="102">
        <v>500</v>
      </c>
      <c r="I186" s="103" t="s">
        <v>239</v>
      </c>
    </row>
    <row r="187" spans="1:9" ht="17.25" customHeight="1">
      <c r="A187" s="114">
        <v>5</v>
      </c>
      <c r="B187" s="101" t="s">
        <v>240</v>
      </c>
      <c r="C187" s="102">
        <v>2500</v>
      </c>
      <c r="D187" s="102">
        <v>2500</v>
      </c>
      <c r="E187" s="115">
        <f>C187-D187</f>
        <v>0</v>
      </c>
      <c r="F187" s="100">
        <v>1</v>
      </c>
      <c r="G187" s="101" t="s">
        <v>240</v>
      </c>
      <c r="H187" s="102">
        <v>2500</v>
      </c>
      <c r="I187" s="103" t="s">
        <v>241</v>
      </c>
    </row>
    <row r="188" spans="1:9" ht="17.25" customHeight="1">
      <c r="A188" s="96">
        <v>6</v>
      </c>
      <c r="B188" s="97" t="s">
        <v>242</v>
      </c>
      <c r="C188" s="98">
        <v>13991</v>
      </c>
      <c r="D188" s="98">
        <v>13284</v>
      </c>
      <c r="E188" s="99">
        <f>C188-D188</f>
        <v>707</v>
      </c>
      <c r="F188" s="111">
        <v>1</v>
      </c>
      <c r="G188" s="97" t="s">
        <v>243</v>
      </c>
      <c r="H188" s="98">
        <v>13991</v>
      </c>
      <c r="I188" s="112" t="s">
        <v>244</v>
      </c>
    </row>
    <row r="189" spans="1:9" ht="17.25" customHeight="1">
      <c r="A189" s="119"/>
      <c r="C189" s="120"/>
      <c r="D189" s="120"/>
      <c r="E189" s="120"/>
      <c r="F189" s="121"/>
      <c r="H189" s="120"/>
      <c r="I189" s="112" t="s">
        <v>245</v>
      </c>
    </row>
    <row r="190" spans="1:9" ht="17.25" customHeight="1">
      <c r="A190" s="92"/>
      <c r="B190" s="104"/>
      <c r="C190" s="105"/>
      <c r="D190" s="105"/>
      <c r="E190" s="105"/>
      <c r="F190" s="113"/>
      <c r="G190" s="104"/>
      <c r="H190" s="105"/>
      <c r="I190" s="103" t="s">
        <v>246</v>
      </c>
    </row>
    <row r="191" spans="1:9" ht="17.25" customHeight="1">
      <c r="A191" s="422" t="s">
        <v>142</v>
      </c>
      <c r="B191" s="423"/>
      <c r="C191" s="106">
        <v>62839</v>
      </c>
      <c r="D191" s="106">
        <v>69548</v>
      </c>
      <c r="E191" s="107">
        <f>C191-D191</f>
        <v>-6709</v>
      </c>
      <c r="F191" s="108"/>
      <c r="G191" s="109"/>
      <c r="H191" s="107"/>
      <c r="I191" s="110"/>
    </row>
    <row r="193" spans="1:11" ht="17.25" customHeight="1">
      <c r="A193" s="77" t="s">
        <v>247</v>
      </c>
      <c r="B193" s="79"/>
      <c r="E193" s="80" t="s">
        <v>248</v>
      </c>
      <c r="F193" s="79"/>
      <c r="G193" s="79"/>
      <c r="I193" s="81" t="s">
        <v>127</v>
      </c>
      <c r="J193" s="78"/>
      <c r="K193" s="78"/>
    </row>
    <row r="194" spans="1:11" ht="17.25" customHeight="1">
      <c r="A194" s="82"/>
      <c r="B194" s="83"/>
      <c r="C194" s="84"/>
      <c r="D194" s="84"/>
      <c r="E194" s="84"/>
      <c r="F194" s="85" t="s">
        <v>128</v>
      </c>
      <c r="G194" s="86"/>
      <c r="H194" s="87"/>
      <c r="I194" s="88"/>
    </row>
    <row r="195" spans="1:11" ht="17.25" customHeight="1">
      <c r="A195" s="414" t="s">
        <v>129</v>
      </c>
      <c r="B195" s="415"/>
      <c r="C195" s="89" t="s">
        <v>130</v>
      </c>
      <c r="D195" s="90" t="s">
        <v>131</v>
      </c>
      <c r="E195" s="90" t="s">
        <v>132</v>
      </c>
      <c r="F195" s="416" t="s">
        <v>133</v>
      </c>
      <c r="G195" s="417"/>
      <c r="H195" s="420" t="s">
        <v>134</v>
      </c>
      <c r="I195" s="91" t="s">
        <v>135</v>
      </c>
    </row>
    <row r="196" spans="1:11" ht="17.25" customHeight="1">
      <c r="A196" s="92"/>
      <c r="B196" s="93"/>
      <c r="C196" s="94"/>
      <c r="D196" s="94"/>
      <c r="E196" s="94"/>
      <c r="F196" s="418"/>
      <c r="G196" s="419"/>
      <c r="H196" s="421"/>
      <c r="I196" s="95"/>
    </row>
    <row r="197" spans="1:11" ht="17.25" customHeight="1">
      <c r="A197" s="96">
        <v>1</v>
      </c>
      <c r="B197" s="97" t="s">
        <v>249</v>
      </c>
      <c r="C197" s="98">
        <v>2877</v>
      </c>
      <c r="D197" s="98">
        <v>1232</v>
      </c>
      <c r="E197" s="99">
        <f>C197-D197</f>
        <v>1645</v>
      </c>
      <c r="F197" s="111">
        <v>1</v>
      </c>
      <c r="G197" s="97" t="s">
        <v>250</v>
      </c>
      <c r="H197" s="98">
        <v>2877</v>
      </c>
      <c r="I197" s="112" t="s">
        <v>251</v>
      </c>
    </row>
    <row r="198" spans="1:11" ht="17.25" customHeight="1">
      <c r="A198" s="119"/>
      <c r="C198" s="120"/>
      <c r="D198" s="120"/>
      <c r="E198" s="120"/>
      <c r="F198" s="121"/>
      <c r="H198" s="120"/>
      <c r="I198" s="112" t="s">
        <v>252</v>
      </c>
    </row>
    <row r="199" spans="1:11" ht="17.25" customHeight="1">
      <c r="A199" s="119"/>
      <c r="C199" s="120"/>
      <c r="D199" s="120"/>
      <c r="E199" s="120"/>
      <c r="F199" s="121"/>
      <c r="H199" s="120"/>
      <c r="I199" s="112" t="s">
        <v>253</v>
      </c>
    </row>
    <row r="200" spans="1:11" ht="17.25" customHeight="1">
      <c r="A200" s="119"/>
      <c r="C200" s="120"/>
      <c r="D200" s="120"/>
      <c r="E200" s="120"/>
      <c r="F200" s="121"/>
      <c r="H200" s="120"/>
      <c r="I200" s="112" t="s">
        <v>254</v>
      </c>
    </row>
    <row r="201" spans="1:11" ht="17.25" customHeight="1">
      <c r="A201" s="92"/>
      <c r="B201" s="104"/>
      <c r="C201" s="105"/>
      <c r="D201" s="105"/>
      <c r="E201" s="105"/>
      <c r="F201" s="113"/>
      <c r="G201" s="104"/>
      <c r="H201" s="105"/>
      <c r="I201" s="103" t="s">
        <v>255</v>
      </c>
    </row>
    <row r="202" spans="1:11" ht="17.25" customHeight="1">
      <c r="A202" s="123">
        <v>2</v>
      </c>
      <c r="B202" s="124" t="s">
        <v>256</v>
      </c>
      <c r="C202" s="106">
        <v>3431</v>
      </c>
      <c r="D202" s="106">
        <v>3478</v>
      </c>
      <c r="E202" s="125">
        <f>C202-D202</f>
        <v>-47</v>
      </c>
      <c r="F202" s="126">
        <v>1</v>
      </c>
      <c r="G202" s="124" t="s">
        <v>257</v>
      </c>
      <c r="H202" s="106">
        <v>78</v>
      </c>
      <c r="I202" s="127" t="s">
        <v>258</v>
      </c>
    </row>
    <row r="206" spans="1:11" ht="17.25" customHeight="1">
      <c r="A206" s="128"/>
      <c r="B206" s="128"/>
      <c r="C206" s="129"/>
      <c r="D206" s="129"/>
      <c r="E206" s="129"/>
      <c r="F206" s="128"/>
      <c r="G206" s="128"/>
      <c r="H206" s="129"/>
      <c r="I206" s="128"/>
    </row>
    <row r="207" spans="1:11" ht="17.25" customHeight="1">
      <c r="A207" s="119"/>
      <c r="C207" s="120"/>
      <c r="D207" s="120"/>
      <c r="E207" s="120"/>
      <c r="F207" s="113"/>
      <c r="G207" s="104"/>
      <c r="H207" s="105"/>
      <c r="I207" s="103" t="s">
        <v>259</v>
      </c>
    </row>
    <row r="208" spans="1:11" ht="17.25" customHeight="1">
      <c r="A208" s="119"/>
      <c r="C208" s="120"/>
      <c r="D208" s="120"/>
      <c r="E208" s="120"/>
      <c r="F208" s="111">
        <v>2</v>
      </c>
      <c r="G208" s="97" t="s">
        <v>260</v>
      </c>
      <c r="H208" s="98">
        <v>3353</v>
      </c>
      <c r="I208" s="112" t="s">
        <v>261</v>
      </c>
    </row>
    <row r="209" spans="1:9" ht="17.25" customHeight="1">
      <c r="A209" s="119"/>
      <c r="C209" s="120"/>
      <c r="D209" s="120"/>
      <c r="E209" s="120"/>
      <c r="F209" s="121"/>
      <c r="H209" s="120"/>
      <c r="I209" s="112" t="s">
        <v>262</v>
      </c>
    </row>
    <row r="210" spans="1:9" ht="17.25" customHeight="1">
      <c r="A210" s="92"/>
      <c r="B210" s="104"/>
      <c r="C210" s="105"/>
      <c r="D210" s="105"/>
      <c r="E210" s="105"/>
      <c r="F210" s="113"/>
      <c r="G210" s="104"/>
      <c r="H210" s="105"/>
      <c r="I210" s="103" t="s">
        <v>263</v>
      </c>
    </row>
    <row r="211" spans="1:9" ht="17.25" customHeight="1">
      <c r="A211" s="96">
        <v>3</v>
      </c>
      <c r="B211" s="97" t="s">
        <v>264</v>
      </c>
      <c r="C211" s="98">
        <v>17</v>
      </c>
      <c r="D211" s="98">
        <v>17</v>
      </c>
      <c r="E211" s="99">
        <f>C211-D211</f>
        <v>0</v>
      </c>
      <c r="F211" s="111">
        <v>1</v>
      </c>
      <c r="G211" s="97" t="s">
        <v>265</v>
      </c>
      <c r="H211" s="98">
        <v>16</v>
      </c>
      <c r="I211" s="112" t="s">
        <v>266</v>
      </c>
    </row>
    <row r="212" spans="1:9" ht="17.25" customHeight="1">
      <c r="A212" s="119"/>
      <c r="C212" s="120"/>
      <c r="D212" s="120"/>
      <c r="E212" s="120"/>
      <c r="F212" s="113"/>
      <c r="G212" s="104"/>
      <c r="H212" s="105"/>
      <c r="I212" s="103" t="s">
        <v>267</v>
      </c>
    </row>
    <row r="213" spans="1:9" ht="17.25" customHeight="1">
      <c r="A213" s="92"/>
      <c r="B213" s="104"/>
      <c r="C213" s="105"/>
      <c r="D213" s="105"/>
      <c r="E213" s="105"/>
      <c r="F213" s="100">
        <v>2</v>
      </c>
      <c r="G213" s="101" t="s">
        <v>268</v>
      </c>
      <c r="H213" s="102">
        <v>1</v>
      </c>
      <c r="I213" s="103" t="s">
        <v>269</v>
      </c>
    </row>
    <row r="214" spans="1:9" ht="17.25" customHeight="1">
      <c r="A214" s="96">
        <v>4</v>
      </c>
      <c r="B214" s="97" t="s">
        <v>270</v>
      </c>
      <c r="C214" s="98">
        <v>241</v>
      </c>
      <c r="D214" s="98">
        <v>241</v>
      </c>
      <c r="E214" s="99">
        <f>C214-D214</f>
        <v>0</v>
      </c>
      <c r="F214" s="111">
        <v>1</v>
      </c>
      <c r="G214" s="97" t="s">
        <v>271</v>
      </c>
      <c r="H214" s="98">
        <v>241</v>
      </c>
      <c r="I214" s="112" t="s">
        <v>272</v>
      </c>
    </row>
    <row r="215" spans="1:9" ht="17.25" customHeight="1">
      <c r="A215" s="92"/>
      <c r="B215" s="104"/>
      <c r="C215" s="105"/>
      <c r="D215" s="105"/>
      <c r="E215" s="105"/>
      <c r="F215" s="113"/>
      <c r="G215" s="104"/>
      <c r="H215" s="105"/>
      <c r="I215" s="103" t="s">
        <v>273</v>
      </c>
    </row>
    <row r="216" spans="1:9" ht="17.25" customHeight="1">
      <c r="A216" s="96">
        <v>5</v>
      </c>
      <c r="B216" s="97" t="s">
        <v>274</v>
      </c>
      <c r="C216" s="98">
        <v>1956</v>
      </c>
      <c r="D216" s="98">
        <v>1595</v>
      </c>
      <c r="E216" s="99">
        <f>C216-D216</f>
        <v>361</v>
      </c>
      <c r="F216" s="111">
        <v>1</v>
      </c>
      <c r="G216" s="97" t="s">
        <v>274</v>
      </c>
      <c r="H216" s="98">
        <v>1956</v>
      </c>
      <c r="I216" s="112" t="s">
        <v>275</v>
      </c>
    </row>
    <row r="217" spans="1:9" ht="17.25" customHeight="1">
      <c r="A217" s="119"/>
      <c r="C217" s="120"/>
      <c r="D217" s="120"/>
      <c r="E217" s="120"/>
      <c r="F217" s="121"/>
      <c r="H217" s="120"/>
      <c r="I217" s="112" t="s">
        <v>276</v>
      </c>
    </row>
    <row r="218" spans="1:9" ht="17.25" customHeight="1">
      <c r="A218" s="119"/>
      <c r="C218" s="120"/>
      <c r="D218" s="120"/>
      <c r="E218" s="120"/>
      <c r="F218" s="121"/>
      <c r="H218" s="120"/>
      <c r="I218" s="112" t="s">
        <v>277</v>
      </c>
    </row>
    <row r="219" spans="1:9" ht="17.25" customHeight="1">
      <c r="A219" s="119"/>
      <c r="C219" s="120"/>
      <c r="D219" s="120"/>
      <c r="E219" s="120"/>
      <c r="F219" s="121"/>
      <c r="H219" s="120"/>
      <c r="I219" s="112" t="s">
        <v>278</v>
      </c>
    </row>
    <row r="220" spans="1:9" ht="17.25" customHeight="1">
      <c r="A220" s="119"/>
      <c r="C220" s="120"/>
      <c r="D220" s="120"/>
      <c r="E220" s="120"/>
      <c r="F220" s="121"/>
      <c r="H220" s="120"/>
      <c r="I220" s="112" t="s">
        <v>279</v>
      </c>
    </row>
    <row r="221" spans="1:9" ht="17.25" customHeight="1">
      <c r="A221" s="119"/>
      <c r="C221" s="120"/>
      <c r="D221" s="120"/>
      <c r="E221" s="120"/>
      <c r="F221" s="121"/>
      <c r="H221" s="120"/>
      <c r="I221" s="112" t="s">
        <v>280</v>
      </c>
    </row>
    <row r="222" spans="1:9" ht="17.25" customHeight="1">
      <c r="A222" s="119"/>
      <c r="C222" s="120"/>
      <c r="D222" s="120"/>
      <c r="E222" s="120"/>
      <c r="F222" s="121"/>
      <c r="H222" s="120"/>
      <c r="I222" s="112" t="s">
        <v>281</v>
      </c>
    </row>
    <row r="223" spans="1:9" ht="17.25" customHeight="1">
      <c r="A223" s="119"/>
      <c r="C223" s="120"/>
      <c r="D223" s="120"/>
      <c r="E223" s="120"/>
      <c r="F223" s="121"/>
      <c r="H223" s="120"/>
      <c r="I223" s="112" t="s">
        <v>282</v>
      </c>
    </row>
    <row r="224" spans="1:9" ht="17.25" customHeight="1">
      <c r="A224" s="92"/>
      <c r="B224" s="104"/>
      <c r="C224" s="105"/>
      <c r="D224" s="105"/>
      <c r="E224" s="105"/>
      <c r="F224" s="113"/>
      <c r="G224" s="104"/>
      <c r="H224" s="105"/>
      <c r="I224" s="103" t="s">
        <v>283</v>
      </c>
    </row>
    <row r="225" spans="1:10" ht="17.25" customHeight="1">
      <c r="A225" s="96">
        <v>6</v>
      </c>
      <c r="B225" s="97" t="s">
        <v>284</v>
      </c>
      <c r="C225" s="98">
        <v>50428</v>
      </c>
      <c r="D225" s="98">
        <v>51079</v>
      </c>
      <c r="E225" s="99">
        <f>C225-D225</f>
        <v>-651</v>
      </c>
      <c r="F225" s="100">
        <v>1</v>
      </c>
      <c r="G225" s="101" t="s">
        <v>285</v>
      </c>
      <c r="H225" s="102">
        <v>5374</v>
      </c>
      <c r="I225" s="103" t="s">
        <v>286</v>
      </c>
    </row>
    <row r="226" spans="1:10" ht="17.25" customHeight="1">
      <c r="A226" s="119"/>
      <c r="C226" s="120"/>
      <c r="D226" s="120"/>
      <c r="E226" s="120"/>
      <c r="F226" s="100">
        <v>2</v>
      </c>
      <c r="G226" s="101" t="s">
        <v>287</v>
      </c>
      <c r="H226" s="102">
        <v>1</v>
      </c>
      <c r="I226" s="103" t="s">
        <v>288</v>
      </c>
    </row>
    <row r="227" spans="1:10" ht="17.25" customHeight="1">
      <c r="A227" s="119"/>
      <c r="C227" s="120"/>
      <c r="D227" s="120"/>
      <c r="E227" s="120"/>
      <c r="F227" s="111">
        <v>3</v>
      </c>
      <c r="G227" s="97" t="s">
        <v>289</v>
      </c>
      <c r="H227" s="98">
        <v>45053</v>
      </c>
      <c r="I227" s="112" t="s">
        <v>290</v>
      </c>
    </row>
    <row r="228" spans="1:10" ht="17.25" customHeight="1">
      <c r="A228" s="92"/>
      <c r="B228" s="104"/>
      <c r="C228" s="105"/>
      <c r="D228" s="105"/>
      <c r="E228" s="105"/>
      <c r="F228" s="113"/>
      <c r="G228" s="104"/>
      <c r="H228" s="105"/>
      <c r="I228" s="103" t="s">
        <v>291</v>
      </c>
    </row>
    <row r="229" spans="1:10" ht="17.25" customHeight="1">
      <c r="A229" s="96">
        <v>7</v>
      </c>
      <c r="B229" s="97" t="s">
        <v>292</v>
      </c>
      <c r="C229" s="98">
        <v>7</v>
      </c>
      <c r="D229" s="98">
        <v>7</v>
      </c>
      <c r="E229" s="99">
        <f>C229-D229</f>
        <v>0</v>
      </c>
      <c r="F229" s="111">
        <v>1</v>
      </c>
      <c r="G229" s="97" t="s">
        <v>292</v>
      </c>
      <c r="H229" s="98">
        <v>7</v>
      </c>
      <c r="I229" s="112" t="s">
        <v>293</v>
      </c>
    </row>
    <row r="230" spans="1:10" ht="17.25" customHeight="1">
      <c r="A230" s="92"/>
      <c r="B230" s="104"/>
      <c r="C230" s="105"/>
      <c r="D230" s="105"/>
      <c r="E230" s="105"/>
      <c r="F230" s="113"/>
      <c r="G230" s="104"/>
      <c r="H230" s="105"/>
      <c r="I230" s="103" t="s">
        <v>294</v>
      </c>
    </row>
    <row r="231" spans="1:10" ht="17.25" customHeight="1">
      <c r="A231" s="96">
        <v>8</v>
      </c>
      <c r="B231" s="97" t="s">
        <v>295</v>
      </c>
      <c r="C231" s="98">
        <v>4660</v>
      </c>
      <c r="D231" s="98">
        <v>5929</v>
      </c>
      <c r="E231" s="99">
        <f>C231-D231</f>
        <v>-1269</v>
      </c>
      <c r="F231" s="100">
        <v>1</v>
      </c>
      <c r="G231" s="101" t="s">
        <v>296</v>
      </c>
      <c r="H231" s="102">
        <v>24</v>
      </c>
      <c r="I231" s="103" t="s">
        <v>297</v>
      </c>
    </row>
    <row r="232" spans="1:10" ht="17.25" customHeight="1">
      <c r="A232" s="119"/>
      <c r="C232" s="120"/>
      <c r="D232" s="120"/>
      <c r="E232" s="120"/>
      <c r="F232" s="100">
        <v>2</v>
      </c>
      <c r="G232" s="101" t="s">
        <v>298</v>
      </c>
      <c r="H232" s="102">
        <v>5</v>
      </c>
      <c r="I232" s="103" t="s">
        <v>299</v>
      </c>
    </row>
    <row r="233" spans="1:10" ht="17.25" customHeight="1">
      <c r="A233" s="119"/>
      <c r="C233" s="120"/>
      <c r="D233" s="120"/>
      <c r="E233" s="120"/>
      <c r="F233" s="111">
        <v>3</v>
      </c>
      <c r="G233" s="97" t="s">
        <v>300</v>
      </c>
      <c r="H233" s="98">
        <v>3696</v>
      </c>
      <c r="I233" s="112" t="s">
        <v>301</v>
      </c>
    </row>
    <row r="234" spans="1:10" ht="17.25" customHeight="1">
      <c r="A234" s="119"/>
      <c r="C234" s="120"/>
      <c r="D234" s="120"/>
      <c r="E234" s="120"/>
      <c r="F234" s="113"/>
      <c r="G234" s="104"/>
      <c r="H234" s="105"/>
      <c r="I234" s="103" t="s">
        <v>302</v>
      </c>
    </row>
    <row r="235" spans="1:10" ht="17.25" customHeight="1">
      <c r="A235" s="119"/>
      <c r="C235" s="120"/>
      <c r="D235" s="120"/>
      <c r="E235" s="120"/>
      <c r="F235" s="111">
        <v>4</v>
      </c>
      <c r="G235" s="97" t="s">
        <v>303</v>
      </c>
      <c r="H235" s="98">
        <v>934</v>
      </c>
      <c r="I235" s="112" t="s">
        <v>304</v>
      </c>
    </row>
    <row r="236" spans="1:10" ht="17.25" customHeight="1">
      <c r="A236" s="130"/>
      <c r="B236" s="128"/>
      <c r="C236" s="107"/>
      <c r="D236" s="107"/>
      <c r="E236" s="107"/>
      <c r="F236" s="108"/>
      <c r="G236" s="128"/>
      <c r="H236" s="107"/>
      <c r="I236" s="127" t="s">
        <v>305</v>
      </c>
    </row>
    <row r="238" spans="1:10" ht="17.25" customHeight="1">
      <c r="A238" s="116" t="s">
        <v>306</v>
      </c>
      <c r="B238" s="117"/>
      <c r="C238" s="117"/>
      <c r="D238" s="117"/>
      <c r="E238" s="117"/>
      <c r="F238" s="117"/>
      <c r="G238" s="117"/>
      <c r="H238" s="117"/>
      <c r="I238" s="117"/>
      <c r="J238" s="118"/>
    </row>
    <row r="239" spans="1:10" ht="17.25" customHeight="1">
      <c r="A239" s="116" t="s">
        <v>307</v>
      </c>
      <c r="B239" s="117"/>
      <c r="C239" s="117"/>
      <c r="D239" s="117"/>
      <c r="E239" s="117"/>
      <c r="F239" s="117"/>
      <c r="G239" s="117"/>
      <c r="H239" s="117"/>
      <c r="I239" s="117"/>
      <c r="J239" s="118"/>
    </row>
    <row r="240" spans="1:10" ht="17.25" customHeight="1">
      <c r="A240" s="77" t="s">
        <v>308</v>
      </c>
      <c r="E240" s="78" t="s">
        <v>309</v>
      </c>
      <c r="I240" s="81" t="s">
        <v>127</v>
      </c>
    </row>
    <row r="241" spans="1:11" ht="17.25" customHeight="1">
      <c r="A241" s="82"/>
      <c r="B241" s="83"/>
      <c r="C241" s="84"/>
      <c r="D241" s="84"/>
      <c r="E241" s="84"/>
      <c r="F241" s="85" t="s">
        <v>128</v>
      </c>
      <c r="G241" s="86"/>
      <c r="H241" s="87"/>
      <c r="I241" s="88"/>
    </row>
    <row r="242" spans="1:11" ht="17.25" customHeight="1">
      <c r="A242" s="414" t="s">
        <v>129</v>
      </c>
      <c r="B242" s="415"/>
      <c r="C242" s="89" t="s">
        <v>130</v>
      </c>
      <c r="D242" s="90" t="s">
        <v>131</v>
      </c>
      <c r="E242" s="90" t="s">
        <v>132</v>
      </c>
      <c r="F242" s="416" t="s">
        <v>133</v>
      </c>
      <c r="G242" s="417"/>
      <c r="H242" s="420" t="s">
        <v>134</v>
      </c>
      <c r="I242" s="91" t="s">
        <v>135</v>
      </c>
    </row>
    <row r="243" spans="1:11" ht="17.25" customHeight="1">
      <c r="A243" s="92"/>
      <c r="B243" s="93"/>
      <c r="C243" s="94"/>
      <c r="D243" s="94"/>
      <c r="E243" s="94"/>
      <c r="F243" s="418"/>
      <c r="G243" s="419"/>
      <c r="H243" s="421"/>
      <c r="I243" s="95"/>
    </row>
    <row r="244" spans="1:11" ht="17.25" customHeight="1">
      <c r="A244" s="92"/>
      <c r="B244" s="104"/>
      <c r="C244" s="105"/>
      <c r="D244" s="105"/>
      <c r="E244" s="105"/>
      <c r="F244" s="100">
        <v>5</v>
      </c>
      <c r="G244" s="101" t="s">
        <v>310</v>
      </c>
      <c r="H244" s="102">
        <v>1</v>
      </c>
      <c r="I244" s="103" t="s">
        <v>311</v>
      </c>
    </row>
    <row r="245" spans="1:11" ht="17.25" customHeight="1">
      <c r="A245" s="422" t="s">
        <v>142</v>
      </c>
      <c r="B245" s="423"/>
      <c r="C245" s="106">
        <v>63617</v>
      </c>
      <c r="D245" s="106">
        <v>63578</v>
      </c>
      <c r="E245" s="107">
        <f>C245-D245</f>
        <v>39</v>
      </c>
      <c r="F245" s="108"/>
      <c r="G245" s="109"/>
      <c r="H245" s="107"/>
      <c r="I245" s="110"/>
    </row>
    <row r="247" spans="1:11" ht="17.25" customHeight="1">
      <c r="A247" s="77" t="s">
        <v>247</v>
      </c>
      <c r="B247" s="79"/>
      <c r="E247" s="80" t="s">
        <v>312</v>
      </c>
      <c r="F247" s="79"/>
      <c r="G247" s="79"/>
      <c r="I247" s="81" t="s">
        <v>127</v>
      </c>
      <c r="J247" s="78"/>
      <c r="K247" s="78"/>
    </row>
    <row r="248" spans="1:11" ht="17.25" customHeight="1">
      <c r="A248" s="82"/>
      <c r="B248" s="83"/>
      <c r="C248" s="84"/>
      <c r="D248" s="84"/>
      <c r="E248" s="84"/>
      <c r="F248" s="85" t="s">
        <v>128</v>
      </c>
      <c r="G248" s="86"/>
      <c r="H248" s="87"/>
      <c r="I248" s="88"/>
    </row>
    <row r="249" spans="1:11" ht="17.25" customHeight="1">
      <c r="A249" s="414" t="s">
        <v>129</v>
      </c>
      <c r="B249" s="415"/>
      <c r="C249" s="89" t="s">
        <v>130</v>
      </c>
      <c r="D249" s="90" t="s">
        <v>131</v>
      </c>
      <c r="E249" s="90" t="s">
        <v>132</v>
      </c>
      <c r="F249" s="416" t="s">
        <v>133</v>
      </c>
      <c r="G249" s="417"/>
      <c r="H249" s="420" t="s">
        <v>134</v>
      </c>
      <c r="I249" s="91" t="s">
        <v>135</v>
      </c>
    </row>
    <row r="250" spans="1:11" ht="17.25" customHeight="1">
      <c r="A250" s="92"/>
      <c r="B250" s="93"/>
      <c r="C250" s="94"/>
      <c r="D250" s="94"/>
      <c r="E250" s="94"/>
      <c r="F250" s="418"/>
      <c r="G250" s="419"/>
      <c r="H250" s="421"/>
      <c r="I250" s="95"/>
    </row>
    <row r="251" spans="1:11" ht="17.25" customHeight="1">
      <c r="A251" s="96">
        <v>1</v>
      </c>
      <c r="B251" s="97" t="s">
        <v>313</v>
      </c>
      <c r="C251" s="98">
        <v>11030</v>
      </c>
      <c r="D251" s="98">
        <v>10465</v>
      </c>
      <c r="E251" s="99">
        <f>C251-D251</f>
        <v>565</v>
      </c>
      <c r="F251" s="100">
        <v>1</v>
      </c>
      <c r="G251" s="101" t="s">
        <v>314</v>
      </c>
      <c r="H251" s="102">
        <v>1</v>
      </c>
      <c r="I251" s="103" t="s">
        <v>315</v>
      </c>
    </row>
    <row r="252" spans="1:11" ht="17.25" customHeight="1">
      <c r="A252" s="119"/>
      <c r="C252" s="120"/>
      <c r="D252" s="120"/>
      <c r="E252" s="120"/>
      <c r="F252" s="100">
        <v>2</v>
      </c>
      <c r="G252" s="101" t="s">
        <v>316</v>
      </c>
      <c r="H252" s="102">
        <v>5649</v>
      </c>
      <c r="I252" s="103" t="s">
        <v>317</v>
      </c>
    </row>
    <row r="253" spans="1:11" ht="17.25" customHeight="1">
      <c r="A253" s="119"/>
      <c r="C253" s="120"/>
      <c r="D253" s="120"/>
      <c r="E253" s="120"/>
      <c r="F253" s="100">
        <v>3</v>
      </c>
      <c r="G253" s="101" t="s">
        <v>318</v>
      </c>
      <c r="H253" s="102">
        <v>2526</v>
      </c>
      <c r="I253" s="103" t="s">
        <v>319</v>
      </c>
    </row>
    <row r="254" spans="1:11" ht="17.25" customHeight="1">
      <c r="A254" s="119"/>
      <c r="C254" s="120"/>
      <c r="D254" s="120"/>
      <c r="E254" s="120"/>
      <c r="F254" s="100">
        <v>4</v>
      </c>
      <c r="G254" s="101" t="s">
        <v>320</v>
      </c>
      <c r="H254" s="102">
        <v>2454</v>
      </c>
      <c r="I254" s="103" t="s">
        <v>321</v>
      </c>
    </row>
    <row r="255" spans="1:11" ht="17.25" customHeight="1">
      <c r="A255" s="92"/>
      <c r="B255" s="104"/>
      <c r="C255" s="105"/>
      <c r="D255" s="105"/>
      <c r="E255" s="105"/>
      <c r="F255" s="100">
        <v>5</v>
      </c>
      <c r="G255" s="101" t="s">
        <v>322</v>
      </c>
      <c r="H255" s="102">
        <v>400</v>
      </c>
      <c r="I255" s="103" t="s">
        <v>323</v>
      </c>
    </row>
    <row r="256" spans="1:11" ht="17.25" customHeight="1">
      <c r="A256" s="96">
        <v>2</v>
      </c>
      <c r="B256" s="97" t="s">
        <v>324</v>
      </c>
      <c r="C256" s="98">
        <v>468</v>
      </c>
      <c r="D256" s="98">
        <v>540</v>
      </c>
      <c r="E256" s="99">
        <f>C256-D256</f>
        <v>-72</v>
      </c>
      <c r="F256" s="111">
        <v>1</v>
      </c>
      <c r="G256" s="97" t="s">
        <v>325</v>
      </c>
      <c r="H256" s="98">
        <v>468</v>
      </c>
      <c r="I256" s="112" t="s">
        <v>326</v>
      </c>
    </row>
    <row r="257" spans="1:11" ht="17.25" customHeight="1">
      <c r="A257" s="92"/>
      <c r="B257" s="104"/>
      <c r="C257" s="105"/>
      <c r="D257" s="105"/>
      <c r="E257" s="105"/>
      <c r="F257" s="113"/>
      <c r="G257" s="101" t="s">
        <v>327</v>
      </c>
      <c r="H257" s="105"/>
      <c r="I257" s="103" t="s">
        <v>328</v>
      </c>
    </row>
    <row r="258" spans="1:11" ht="17.25" customHeight="1">
      <c r="A258" s="96">
        <v>3</v>
      </c>
      <c r="B258" s="97" t="s">
        <v>329</v>
      </c>
      <c r="C258" s="98">
        <v>682</v>
      </c>
      <c r="D258" s="98">
        <v>606</v>
      </c>
      <c r="E258" s="99">
        <f>C258-D258</f>
        <v>76</v>
      </c>
      <c r="F258" s="100">
        <v>1</v>
      </c>
      <c r="G258" s="101" t="s">
        <v>330</v>
      </c>
      <c r="H258" s="102">
        <v>443</v>
      </c>
      <c r="I258" s="103" t="s">
        <v>331</v>
      </c>
    </row>
    <row r="259" spans="1:11" ht="17.25" customHeight="1">
      <c r="A259" s="119"/>
      <c r="C259" s="120"/>
      <c r="D259" s="120"/>
      <c r="E259" s="120"/>
      <c r="F259" s="100">
        <v>2</v>
      </c>
      <c r="G259" s="101" t="s">
        <v>332</v>
      </c>
      <c r="H259" s="102">
        <v>234</v>
      </c>
      <c r="I259" s="103" t="s">
        <v>333</v>
      </c>
    </row>
    <row r="260" spans="1:11" ht="17.25" customHeight="1">
      <c r="A260" s="119"/>
      <c r="C260" s="120"/>
      <c r="D260" s="120"/>
      <c r="E260" s="120"/>
      <c r="F260" s="111">
        <v>3</v>
      </c>
      <c r="G260" s="97" t="s">
        <v>334</v>
      </c>
      <c r="H260" s="98">
        <v>5</v>
      </c>
      <c r="I260" s="112" t="s">
        <v>335</v>
      </c>
    </row>
    <row r="261" spans="1:11" ht="17.25" customHeight="1">
      <c r="A261" s="92"/>
      <c r="B261" s="104"/>
      <c r="C261" s="105"/>
      <c r="D261" s="105"/>
      <c r="E261" s="105"/>
      <c r="F261" s="113"/>
      <c r="G261" s="101" t="s">
        <v>336</v>
      </c>
      <c r="H261" s="105"/>
      <c r="I261" s="95"/>
    </row>
    <row r="262" spans="1:11" ht="17.25" customHeight="1">
      <c r="A262" s="114">
        <v>4</v>
      </c>
      <c r="B262" s="101" t="s">
        <v>337</v>
      </c>
      <c r="C262" s="102">
        <v>115</v>
      </c>
      <c r="D262" s="102">
        <v>62</v>
      </c>
      <c r="E262" s="115">
        <f>C262-D262</f>
        <v>53</v>
      </c>
      <c r="F262" s="100">
        <v>1</v>
      </c>
      <c r="G262" s="101" t="s">
        <v>338</v>
      </c>
      <c r="H262" s="102">
        <v>115</v>
      </c>
      <c r="I262" s="103" t="s">
        <v>339</v>
      </c>
    </row>
    <row r="263" spans="1:11" ht="17.25" customHeight="1">
      <c r="A263" s="422" t="s">
        <v>142</v>
      </c>
      <c r="B263" s="423"/>
      <c r="C263" s="106">
        <v>12295</v>
      </c>
      <c r="D263" s="106">
        <v>11673</v>
      </c>
      <c r="E263" s="107">
        <f>C263-D263</f>
        <v>622</v>
      </c>
      <c r="F263" s="108"/>
      <c r="G263" s="109"/>
      <c r="H263" s="107"/>
      <c r="I263" s="110"/>
    </row>
    <row r="265" spans="1:11" ht="17.25" customHeight="1">
      <c r="A265" s="77" t="s">
        <v>340</v>
      </c>
      <c r="B265" s="79"/>
      <c r="E265" s="80" t="s">
        <v>341</v>
      </c>
      <c r="F265" s="79"/>
      <c r="G265" s="79"/>
      <c r="I265" s="81" t="s">
        <v>127</v>
      </c>
      <c r="J265" s="78"/>
      <c r="K265" s="78"/>
    </row>
    <row r="266" spans="1:11" ht="17.25" customHeight="1">
      <c r="A266" s="82"/>
      <c r="B266" s="83"/>
      <c r="C266" s="84"/>
      <c r="D266" s="84"/>
      <c r="E266" s="84"/>
      <c r="F266" s="85" t="s">
        <v>128</v>
      </c>
      <c r="G266" s="86"/>
      <c r="H266" s="87"/>
      <c r="I266" s="88"/>
    </row>
    <row r="267" spans="1:11" ht="17.25" customHeight="1">
      <c r="A267" s="414" t="s">
        <v>129</v>
      </c>
      <c r="B267" s="415"/>
      <c r="C267" s="89" t="s">
        <v>130</v>
      </c>
      <c r="D267" s="90" t="s">
        <v>131</v>
      </c>
      <c r="E267" s="90" t="s">
        <v>132</v>
      </c>
      <c r="F267" s="416" t="s">
        <v>133</v>
      </c>
      <c r="G267" s="417"/>
      <c r="H267" s="420" t="s">
        <v>134</v>
      </c>
      <c r="I267" s="91" t="s">
        <v>135</v>
      </c>
    </row>
    <row r="268" spans="1:11" ht="17.25" customHeight="1">
      <c r="A268" s="92"/>
      <c r="B268" s="93"/>
      <c r="C268" s="94"/>
      <c r="D268" s="94"/>
      <c r="E268" s="94"/>
      <c r="F268" s="418"/>
      <c r="G268" s="419"/>
      <c r="H268" s="421"/>
      <c r="I268" s="95"/>
    </row>
    <row r="269" spans="1:11" ht="17.25" customHeight="1">
      <c r="A269" s="96">
        <v>1</v>
      </c>
      <c r="B269" s="97" t="s">
        <v>342</v>
      </c>
      <c r="C269" s="98">
        <v>941098</v>
      </c>
      <c r="D269" s="98">
        <v>798138</v>
      </c>
      <c r="E269" s="99">
        <f>C269-D269</f>
        <v>142960</v>
      </c>
      <c r="F269" s="111">
        <v>1</v>
      </c>
      <c r="G269" s="97" t="s">
        <v>221</v>
      </c>
      <c r="H269" s="98">
        <v>362904</v>
      </c>
      <c r="I269" s="112" t="s">
        <v>343</v>
      </c>
    </row>
    <row r="270" spans="1:11" ht="17.25" customHeight="1">
      <c r="A270" s="130"/>
      <c r="B270" s="128"/>
      <c r="C270" s="107"/>
      <c r="D270" s="107"/>
      <c r="E270" s="107"/>
      <c r="F270" s="108"/>
      <c r="G270" s="128"/>
      <c r="H270" s="107"/>
      <c r="I270" s="127" t="s">
        <v>344</v>
      </c>
    </row>
    <row r="274" spans="1:11" ht="17.25" customHeight="1">
      <c r="A274" s="128"/>
      <c r="B274" s="128"/>
      <c r="C274" s="129"/>
      <c r="D274" s="129"/>
      <c r="E274" s="129"/>
      <c r="F274" s="128"/>
      <c r="G274" s="128"/>
      <c r="H274" s="129"/>
      <c r="I274" s="128"/>
    </row>
    <row r="275" spans="1:11" ht="17.25" customHeight="1">
      <c r="A275" s="119"/>
      <c r="C275" s="120"/>
      <c r="D275" s="120"/>
      <c r="E275" s="120"/>
      <c r="F275" s="121"/>
      <c r="H275" s="120"/>
      <c r="I275" s="112" t="s">
        <v>345</v>
      </c>
    </row>
    <row r="276" spans="1:11" ht="17.25" customHeight="1">
      <c r="A276" s="119"/>
      <c r="C276" s="120"/>
      <c r="D276" s="120"/>
      <c r="E276" s="120"/>
      <c r="F276" s="121"/>
      <c r="H276" s="120"/>
      <c r="I276" s="112" t="s">
        <v>346</v>
      </c>
    </row>
    <row r="277" spans="1:11" ht="17.25" customHeight="1">
      <c r="A277" s="119"/>
      <c r="C277" s="120"/>
      <c r="D277" s="120"/>
      <c r="E277" s="120"/>
      <c r="F277" s="121"/>
      <c r="H277" s="120"/>
      <c r="I277" s="112" t="s">
        <v>347</v>
      </c>
    </row>
    <row r="278" spans="1:11" ht="17.25" customHeight="1">
      <c r="A278" s="119"/>
      <c r="C278" s="120"/>
      <c r="D278" s="120"/>
      <c r="E278" s="120"/>
      <c r="F278" s="113"/>
      <c r="G278" s="104"/>
      <c r="H278" s="105"/>
      <c r="I278" s="103" t="s">
        <v>348</v>
      </c>
    </row>
    <row r="279" spans="1:11" ht="17.25" customHeight="1">
      <c r="A279" s="119"/>
      <c r="C279" s="120"/>
      <c r="D279" s="120"/>
      <c r="E279" s="120"/>
      <c r="F279" s="111">
        <v>2</v>
      </c>
      <c r="G279" s="97" t="s">
        <v>225</v>
      </c>
      <c r="H279" s="98">
        <v>578194</v>
      </c>
      <c r="I279" s="112" t="s">
        <v>349</v>
      </c>
    </row>
    <row r="280" spans="1:11" ht="17.25" customHeight="1">
      <c r="A280" s="119"/>
      <c r="C280" s="120"/>
      <c r="D280" s="120"/>
      <c r="E280" s="120"/>
      <c r="F280" s="121"/>
      <c r="H280" s="120"/>
      <c r="I280" s="112" t="s">
        <v>350</v>
      </c>
    </row>
    <row r="281" spans="1:11" ht="17.25" customHeight="1">
      <c r="A281" s="92"/>
      <c r="B281" s="104"/>
      <c r="C281" s="105"/>
      <c r="D281" s="105"/>
      <c r="E281" s="105"/>
      <c r="F281" s="113"/>
      <c r="G281" s="104"/>
      <c r="H281" s="105"/>
      <c r="I281" s="103" t="s">
        <v>351</v>
      </c>
    </row>
    <row r="282" spans="1:11" ht="17.25" customHeight="1">
      <c r="A282" s="114">
        <v>2</v>
      </c>
      <c r="B282" s="101" t="s">
        <v>352</v>
      </c>
      <c r="C282" s="102">
        <v>320</v>
      </c>
      <c r="D282" s="102">
        <v>776</v>
      </c>
      <c r="E282" s="115">
        <f>C282-D282</f>
        <v>-456</v>
      </c>
      <c r="F282" s="100">
        <v>1</v>
      </c>
      <c r="G282" s="101" t="s">
        <v>232</v>
      </c>
      <c r="H282" s="102">
        <v>320</v>
      </c>
      <c r="I282" s="103" t="s">
        <v>233</v>
      </c>
    </row>
    <row r="283" spans="1:11" ht="17.25" customHeight="1">
      <c r="A283" s="422" t="s">
        <v>142</v>
      </c>
      <c r="B283" s="423"/>
      <c r="C283" s="106">
        <v>941418</v>
      </c>
      <c r="D283" s="106">
        <v>798914</v>
      </c>
      <c r="E283" s="107">
        <f>C283-D283</f>
        <v>142504</v>
      </c>
      <c r="F283" s="108"/>
      <c r="G283" s="109"/>
      <c r="H283" s="107"/>
      <c r="I283" s="110"/>
    </row>
    <row r="285" spans="1:11" ht="17.25" customHeight="1">
      <c r="A285" s="77" t="s">
        <v>340</v>
      </c>
      <c r="B285" s="79"/>
      <c r="E285" s="80" t="s">
        <v>353</v>
      </c>
      <c r="F285" s="79"/>
      <c r="G285" s="79"/>
      <c r="I285" s="81" t="s">
        <v>127</v>
      </c>
      <c r="J285" s="78"/>
      <c r="K285" s="78"/>
    </row>
    <row r="286" spans="1:11" ht="17.25" customHeight="1">
      <c r="A286" s="82"/>
      <c r="B286" s="83"/>
      <c r="C286" s="84"/>
      <c r="D286" s="84"/>
      <c r="E286" s="84"/>
      <c r="F286" s="85" t="s">
        <v>128</v>
      </c>
      <c r="G286" s="86"/>
      <c r="H286" s="87"/>
      <c r="I286" s="88"/>
    </row>
    <row r="287" spans="1:11" ht="17.25" customHeight="1">
      <c r="A287" s="414" t="s">
        <v>129</v>
      </c>
      <c r="B287" s="415"/>
      <c r="C287" s="89" t="s">
        <v>130</v>
      </c>
      <c r="D287" s="90" t="s">
        <v>131</v>
      </c>
      <c r="E287" s="90" t="s">
        <v>132</v>
      </c>
      <c r="F287" s="416" t="s">
        <v>133</v>
      </c>
      <c r="G287" s="417"/>
      <c r="H287" s="420" t="s">
        <v>134</v>
      </c>
      <c r="I287" s="91" t="s">
        <v>135</v>
      </c>
    </row>
    <row r="288" spans="1:11" ht="17.25" customHeight="1">
      <c r="A288" s="92"/>
      <c r="B288" s="93"/>
      <c r="C288" s="94"/>
      <c r="D288" s="94"/>
      <c r="E288" s="94"/>
      <c r="F288" s="418"/>
      <c r="G288" s="419"/>
      <c r="H288" s="421"/>
      <c r="I288" s="95"/>
    </row>
    <row r="289" spans="1:9" ht="17.25" customHeight="1">
      <c r="A289" s="96">
        <v>1</v>
      </c>
      <c r="B289" s="97" t="s">
        <v>354</v>
      </c>
      <c r="C289" s="98">
        <v>307493</v>
      </c>
      <c r="D289" s="98">
        <v>262848</v>
      </c>
      <c r="E289" s="99">
        <f>C289-D289</f>
        <v>44645</v>
      </c>
      <c r="F289" s="111">
        <v>1</v>
      </c>
      <c r="G289" s="97" t="s">
        <v>355</v>
      </c>
      <c r="H289" s="98">
        <v>307493</v>
      </c>
      <c r="I289" s="112" t="s">
        <v>356</v>
      </c>
    </row>
    <row r="290" spans="1:9" ht="17.25" customHeight="1">
      <c r="A290" s="119"/>
      <c r="C290" s="120"/>
      <c r="D290" s="120"/>
      <c r="E290" s="120"/>
      <c r="F290" s="121"/>
      <c r="H290" s="120"/>
      <c r="I290" s="112" t="s">
        <v>357</v>
      </c>
    </row>
    <row r="291" spans="1:9" ht="17.25" customHeight="1">
      <c r="A291" s="119"/>
      <c r="C291" s="120"/>
      <c r="D291" s="120"/>
      <c r="E291" s="120"/>
      <c r="F291" s="121"/>
      <c r="H291" s="120"/>
      <c r="I291" s="112" t="s">
        <v>358</v>
      </c>
    </row>
    <row r="292" spans="1:9" ht="17.25" customHeight="1">
      <c r="A292" s="92"/>
      <c r="B292" s="104"/>
      <c r="C292" s="105"/>
      <c r="D292" s="105"/>
      <c r="E292" s="105"/>
      <c r="F292" s="113"/>
      <c r="G292" s="104"/>
      <c r="H292" s="105"/>
      <c r="I292" s="103" t="s">
        <v>359</v>
      </c>
    </row>
    <row r="293" spans="1:9" ht="17.25" customHeight="1">
      <c r="A293" s="96">
        <v>2</v>
      </c>
      <c r="B293" s="97" t="s">
        <v>360</v>
      </c>
      <c r="C293" s="98">
        <v>48012</v>
      </c>
      <c r="D293" s="98">
        <v>39977</v>
      </c>
      <c r="E293" s="99">
        <f>C293-D293</f>
        <v>8035</v>
      </c>
      <c r="F293" s="100">
        <v>1</v>
      </c>
      <c r="G293" s="101" t="s">
        <v>361</v>
      </c>
      <c r="H293" s="102">
        <v>6133</v>
      </c>
      <c r="I293" s="103" t="s">
        <v>362</v>
      </c>
    </row>
    <row r="294" spans="1:9" ht="17.25" customHeight="1">
      <c r="A294" s="119"/>
      <c r="C294" s="120"/>
      <c r="D294" s="120"/>
      <c r="E294" s="120"/>
      <c r="F294" s="111">
        <v>2</v>
      </c>
      <c r="G294" s="97" t="s">
        <v>363</v>
      </c>
      <c r="H294" s="98">
        <v>41879</v>
      </c>
      <c r="I294" s="112" t="s">
        <v>364</v>
      </c>
    </row>
    <row r="295" spans="1:9" ht="17.25" customHeight="1">
      <c r="A295" s="92"/>
      <c r="B295" s="104"/>
      <c r="C295" s="105"/>
      <c r="D295" s="105"/>
      <c r="E295" s="105"/>
      <c r="F295" s="113"/>
      <c r="G295" s="104"/>
      <c r="H295" s="105"/>
      <c r="I295" s="103" t="s">
        <v>365</v>
      </c>
    </row>
    <row r="296" spans="1:9" ht="17.25" customHeight="1">
      <c r="A296" s="96">
        <v>3</v>
      </c>
      <c r="B296" s="97" t="s">
        <v>366</v>
      </c>
      <c r="C296" s="98">
        <v>13136</v>
      </c>
      <c r="D296" s="98">
        <v>9399</v>
      </c>
      <c r="E296" s="99">
        <f>C296-D296</f>
        <v>3737</v>
      </c>
      <c r="F296" s="111">
        <v>1</v>
      </c>
      <c r="G296" s="97" t="s">
        <v>367</v>
      </c>
      <c r="H296" s="98">
        <v>13006</v>
      </c>
      <c r="I296" s="112" t="s">
        <v>368</v>
      </c>
    </row>
    <row r="297" spans="1:9" ht="17.25" customHeight="1">
      <c r="A297" s="119"/>
      <c r="C297" s="120"/>
      <c r="D297" s="120"/>
      <c r="E297" s="120"/>
      <c r="F297" s="121"/>
      <c r="H297" s="120"/>
      <c r="I297" s="112" t="s">
        <v>369</v>
      </c>
    </row>
    <row r="298" spans="1:9" ht="17.25" customHeight="1">
      <c r="A298" s="119"/>
      <c r="C298" s="120"/>
      <c r="D298" s="120"/>
      <c r="E298" s="120"/>
      <c r="F298" s="121"/>
      <c r="H298" s="120"/>
      <c r="I298" s="112" t="s">
        <v>370</v>
      </c>
    </row>
    <row r="299" spans="1:9" ht="17.25" customHeight="1">
      <c r="A299" s="119"/>
      <c r="C299" s="120"/>
      <c r="D299" s="120"/>
      <c r="E299" s="120"/>
      <c r="F299" s="121"/>
      <c r="H299" s="120"/>
      <c r="I299" s="112" t="s">
        <v>371</v>
      </c>
    </row>
    <row r="300" spans="1:9" ht="17.25" customHeight="1">
      <c r="A300" s="119"/>
      <c r="C300" s="120"/>
      <c r="D300" s="120"/>
      <c r="E300" s="120"/>
      <c r="F300" s="113"/>
      <c r="G300" s="104"/>
      <c r="H300" s="105"/>
      <c r="I300" s="103" t="s">
        <v>372</v>
      </c>
    </row>
    <row r="301" spans="1:9" ht="17.25" customHeight="1">
      <c r="A301" s="92"/>
      <c r="B301" s="104"/>
      <c r="C301" s="105"/>
      <c r="D301" s="105"/>
      <c r="E301" s="105"/>
      <c r="F301" s="100">
        <v>2</v>
      </c>
      <c r="G301" s="101" t="s">
        <v>373</v>
      </c>
      <c r="H301" s="102">
        <v>130</v>
      </c>
      <c r="I301" s="103" t="s">
        <v>374</v>
      </c>
    </row>
    <row r="302" spans="1:9" ht="17.25" customHeight="1">
      <c r="A302" s="96">
        <v>4</v>
      </c>
      <c r="B302" s="97" t="s">
        <v>375</v>
      </c>
      <c r="C302" s="98">
        <v>5000</v>
      </c>
      <c r="D302" s="98">
        <v>10000</v>
      </c>
      <c r="E302" s="99">
        <f>C302-D302</f>
        <v>-5000</v>
      </c>
      <c r="F302" s="111">
        <v>1</v>
      </c>
      <c r="G302" s="97" t="s">
        <v>376</v>
      </c>
      <c r="H302" s="98">
        <v>5000</v>
      </c>
      <c r="I302" s="112" t="s">
        <v>377</v>
      </c>
    </row>
    <row r="303" spans="1:9" ht="17.25" customHeight="1">
      <c r="A303" s="92"/>
      <c r="B303" s="101" t="s">
        <v>180</v>
      </c>
      <c r="C303" s="105"/>
      <c r="D303" s="105"/>
      <c r="E303" s="105"/>
      <c r="F303" s="113"/>
      <c r="G303" s="104"/>
      <c r="H303" s="105"/>
      <c r="I303" s="95"/>
    </row>
    <row r="304" spans="1:9" ht="17.25" customHeight="1">
      <c r="A304" s="123">
        <v>5</v>
      </c>
      <c r="B304" s="124" t="s">
        <v>378</v>
      </c>
      <c r="C304" s="106">
        <v>105717</v>
      </c>
      <c r="D304" s="106">
        <v>410603</v>
      </c>
      <c r="E304" s="125">
        <f>C304-D304</f>
        <v>-304886</v>
      </c>
      <c r="F304" s="126">
        <v>1</v>
      </c>
      <c r="G304" s="124" t="s">
        <v>379</v>
      </c>
      <c r="H304" s="106">
        <v>59522</v>
      </c>
      <c r="I304" s="127" t="s">
        <v>380</v>
      </c>
    </row>
    <row r="306" spans="1:10" ht="17.25" customHeight="1">
      <c r="A306" s="116" t="s">
        <v>381</v>
      </c>
      <c r="B306" s="117"/>
      <c r="C306" s="117"/>
      <c r="D306" s="117"/>
      <c r="E306" s="117"/>
      <c r="F306" s="117"/>
      <c r="G306" s="117"/>
      <c r="H306" s="117"/>
      <c r="I306" s="117"/>
      <c r="J306" s="118"/>
    </row>
    <row r="307" spans="1:10" ht="17.25" customHeight="1">
      <c r="A307" s="116" t="s">
        <v>382</v>
      </c>
      <c r="B307" s="117"/>
      <c r="C307" s="117"/>
      <c r="D307" s="117"/>
      <c r="E307" s="117"/>
      <c r="F307" s="117"/>
      <c r="G307" s="117"/>
      <c r="H307" s="117"/>
      <c r="I307" s="117"/>
      <c r="J307" s="118"/>
    </row>
    <row r="308" spans="1:10" ht="17.25" customHeight="1">
      <c r="A308" s="77" t="s">
        <v>383</v>
      </c>
      <c r="E308" s="78" t="s">
        <v>384</v>
      </c>
      <c r="I308" s="81" t="s">
        <v>127</v>
      </c>
    </row>
    <row r="309" spans="1:10" ht="17.25" customHeight="1">
      <c r="A309" s="82"/>
      <c r="B309" s="83"/>
      <c r="C309" s="84"/>
      <c r="D309" s="84"/>
      <c r="E309" s="84"/>
      <c r="F309" s="85" t="s">
        <v>128</v>
      </c>
      <c r="G309" s="86"/>
      <c r="H309" s="87"/>
      <c r="I309" s="88"/>
    </row>
    <row r="310" spans="1:10" ht="17.25" customHeight="1">
      <c r="A310" s="414" t="s">
        <v>129</v>
      </c>
      <c r="B310" s="415"/>
      <c r="C310" s="89" t="s">
        <v>130</v>
      </c>
      <c r="D310" s="90" t="s">
        <v>131</v>
      </c>
      <c r="E310" s="90" t="s">
        <v>132</v>
      </c>
      <c r="F310" s="416" t="s">
        <v>133</v>
      </c>
      <c r="G310" s="417"/>
      <c r="H310" s="420" t="s">
        <v>134</v>
      </c>
      <c r="I310" s="91" t="s">
        <v>135</v>
      </c>
    </row>
    <row r="311" spans="1:10" ht="17.25" customHeight="1">
      <c r="A311" s="92"/>
      <c r="B311" s="93"/>
      <c r="C311" s="94"/>
      <c r="D311" s="94"/>
      <c r="E311" s="94"/>
      <c r="F311" s="418"/>
      <c r="G311" s="419"/>
      <c r="H311" s="421"/>
      <c r="I311" s="95"/>
    </row>
    <row r="312" spans="1:10" ht="17.25" customHeight="1">
      <c r="A312" s="119"/>
      <c r="C312" s="120"/>
      <c r="D312" s="120"/>
      <c r="E312" s="120"/>
      <c r="F312" s="100">
        <v>2</v>
      </c>
      <c r="G312" s="101" t="s">
        <v>385</v>
      </c>
      <c r="H312" s="102">
        <v>30800</v>
      </c>
      <c r="I312" s="103" t="s">
        <v>386</v>
      </c>
    </row>
    <row r="313" spans="1:10" ht="17.25" customHeight="1">
      <c r="A313" s="119"/>
      <c r="C313" s="120"/>
      <c r="D313" s="120"/>
      <c r="E313" s="120"/>
      <c r="F313" s="111">
        <v>3</v>
      </c>
      <c r="G313" s="97" t="s">
        <v>387</v>
      </c>
      <c r="H313" s="98">
        <v>15395</v>
      </c>
      <c r="I313" s="112" t="s">
        <v>388</v>
      </c>
    </row>
    <row r="314" spans="1:10" ht="17.25" customHeight="1">
      <c r="A314" s="92"/>
      <c r="B314" s="104"/>
      <c r="C314" s="105"/>
      <c r="D314" s="105"/>
      <c r="E314" s="105"/>
      <c r="F314" s="113"/>
      <c r="G314" s="104"/>
      <c r="H314" s="105"/>
      <c r="I314" s="103" t="s">
        <v>389</v>
      </c>
    </row>
    <row r="315" spans="1:10" ht="17.25" customHeight="1">
      <c r="A315" s="96">
        <v>6</v>
      </c>
      <c r="B315" s="97" t="s">
        <v>390</v>
      </c>
      <c r="C315" s="98">
        <v>4390</v>
      </c>
      <c r="D315" s="98">
        <v>9168</v>
      </c>
      <c r="E315" s="99">
        <f>C315-D315</f>
        <v>-4778</v>
      </c>
      <c r="F315" s="111">
        <v>1</v>
      </c>
      <c r="G315" s="97" t="s">
        <v>391</v>
      </c>
      <c r="H315" s="98">
        <v>894</v>
      </c>
      <c r="I315" s="112" t="s">
        <v>392</v>
      </c>
    </row>
    <row r="316" spans="1:10" ht="17.25" customHeight="1">
      <c r="A316" s="119"/>
      <c r="C316" s="120"/>
      <c r="D316" s="120"/>
      <c r="E316" s="120"/>
      <c r="F316" s="121"/>
      <c r="H316" s="120"/>
      <c r="I316" s="112" t="s">
        <v>393</v>
      </c>
    </row>
    <row r="317" spans="1:10" ht="17.25" customHeight="1">
      <c r="A317" s="119"/>
      <c r="C317" s="120"/>
      <c r="D317" s="120"/>
      <c r="E317" s="120"/>
      <c r="F317" s="113"/>
      <c r="G317" s="104"/>
      <c r="H317" s="105"/>
      <c r="I317" s="103" t="s">
        <v>394</v>
      </c>
    </row>
    <row r="318" spans="1:10" ht="17.25" customHeight="1">
      <c r="A318" s="119"/>
      <c r="C318" s="120"/>
      <c r="D318" s="120"/>
      <c r="E318" s="120"/>
      <c r="F318" s="111">
        <v>2</v>
      </c>
      <c r="G318" s="97" t="s">
        <v>395</v>
      </c>
      <c r="H318" s="98">
        <v>670</v>
      </c>
      <c r="I318" s="112" t="s">
        <v>396</v>
      </c>
    </row>
    <row r="319" spans="1:10" ht="17.25" customHeight="1">
      <c r="A319" s="119"/>
      <c r="C319" s="120"/>
      <c r="D319" s="120"/>
      <c r="E319" s="120"/>
      <c r="F319" s="113"/>
      <c r="G319" s="104"/>
      <c r="H319" s="105"/>
      <c r="I319" s="103" t="s">
        <v>394</v>
      </c>
    </row>
    <row r="320" spans="1:10" ht="17.25" customHeight="1">
      <c r="A320" s="92"/>
      <c r="B320" s="104"/>
      <c r="C320" s="105"/>
      <c r="D320" s="105"/>
      <c r="E320" s="105"/>
      <c r="F320" s="100">
        <v>3</v>
      </c>
      <c r="G320" s="101" t="s">
        <v>397</v>
      </c>
      <c r="H320" s="102">
        <v>2826</v>
      </c>
      <c r="I320" s="103" t="s">
        <v>398</v>
      </c>
    </row>
    <row r="321" spans="1:11" ht="17.25" customHeight="1">
      <c r="A321" s="422" t="s">
        <v>142</v>
      </c>
      <c r="B321" s="423"/>
      <c r="C321" s="106">
        <v>483748</v>
      </c>
      <c r="D321" s="106">
        <v>741995</v>
      </c>
      <c r="E321" s="107">
        <f>C321-D321</f>
        <v>-258247</v>
      </c>
      <c r="F321" s="108"/>
      <c r="G321" s="109"/>
      <c r="H321" s="107"/>
      <c r="I321" s="110"/>
    </row>
    <row r="323" spans="1:11" ht="17.25" customHeight="1">
      <c r="A323" s="77" t="s">
        <v>340</v>
      </c>
      <c r="B323" s="79"/>
      <c r="E323" s="80" t="s">
        <v>399</v>
      </c>
      <c r="F323" s="79"/>
      <c r="G323" s="79"/>
      <c r="I323" s="81" t="s">
        <v>127</v>
      </c>
      <c r="J323" s="78"/>
      <c r="K323" s="78"/>
    </row>
    <row r="324" spans="1:11" ht="17.25" customHeight="1">
      <c r="A324" s="82"/>
      <c r="B324" s="83"/>
      <c r="C324" s="84"/>
      <c r="D324" s="84"/>
      <c r="E324" s="84"/>
      <c r="F324" s="85" t="s">
        <v>128</v>
      </c>
      <c r="G324" s="86"/>
      <c r="H324" s="87"/>
      <c r="I324" s="88"/>
    </row>
    <row r="325" spans="1:11" ht="17.25" customHeight="1">
      <c r="A325" s="414" t="s">
        <v>129</v>
      </c>
      <c r="B325" s="415"/>
      <c r="C325" s="89" t="s">
        <v>130</v>
      </c>
      <c r="D325" s="90" t="s">
        <v>131</v>
      </c>
      <c r="E325" s="90" t="s">
        <v>132</v>
      </c>
      <c r="F325" s="416" t="s">
        <v>133</v>
      </c>
      <c r="G325" s="417"/>
      <c r="H325" s="420" t="s">
        <v>134</v>
      </c>
      <c r="I325" s="91" t="s">
        <v>135</v>
      </c>
    </row>
    <row r="326" spans="1:11" ht="17.25" customHeight="1">
      <c r="A326" s="92"/>
      <c r="B326" s="93"/>
      <c r="C326" s="94"/>
      <c r="D326" s="94"/>
      <c r="E326" s="94"/>
      <c r="F326" s="418"/>
      <c r="G326" s="419"/>
      <c r="H326" s="421"/>
      <c r="I326" s="95"/>
    </row>
    <row r="327" spans="1:11" ht="17.25" customHeight="1">
      <c r="A327" s="96">
        <v>1</v>
      </c>
      <c r="B327" s="97" t="s">
        <v>400</v>
      </c>
      <c r="C327" s="98">
        <v>276</v>
      </c>
      <c r="D327" s="98">
        <v>257</v>
      </c>
      <c r="E327" s="99">
        <f>C327-D327</f>
        <v>19</v>
      </c>
      <c r="F327" s="100">
        <v>1</v>
      </c>
      <c r="G327" s="101" t="s">
        <v>401</v>
      </c>
      <c r="H327" s="102">
        <v>22</v>
      </c>
      <c r="I327" s="103" t="s">
        <v>402</v>
      </c>
    </row>
    <row r="328" spans="1:11" ht="17.25" customHeight="1">
      <c r="A328" s="119"/>
      <c r="C328" s="120"/>
      <c r="D328" s="120"/>
      <c r="E328" s="120"/>
      <c r="F328" s="111">
        <v>2</v>
      </c>
      <c r="G328" s="97" t="s">
        <v>403</v>
      </c>
      <c r="H328" s="98">
        <v>254</v>
      </c>
      <c r="I328" s="112" t="s">
        <v>404</v>
      </c>
    </row>
    <row r="329" spans="1:11" ht="17.25" customHeight="1">
      <c r="A329" s="92"/>
      <c r="B329" s="104"/>
      <c r="C329" s="105"/>
      <c r="D329" s="105"/>
      <c r="E329" s="105"/>
      <c r="F329" s="113"/>
      <c r="G329" s="101" t="s">
        <v>405</v>
      </c>
      <c r="H329" s="105"/>
      <c r="I329" s="95"/>
    </row>
    <row r="330" spans="1:11" ht="17.25" customHeight="1">
      <c r="A330" s="96">
        <v>2</v>
      </c>
      <c r="B330" s="97" t="s">
        <v>406</v>
      </c>
      <c r="C330" s="98">
        <v>5000</v>
      </c>
      <c r="D330" s="98">
        <v>4829</v>
      </c>
      <c r="E330" s="99">
        <f>C330-D330</f>
        <v>171</v>
      </c>
      <c r="F330" s="100">
        <v>1</v>
      </c>
      <c r="G330" s="101" t="s">
        <v>407</v>
      </c>
      <c r="H330" s="102">
        <v>84</v>
      </c>
      <c r="I330" s="103" t="s">
        <v>408</v>
      </c>
    </row>
    <row r="331" spans="1:11" ht="17.25" customHeight="1">
      <c r="A331" s="119"/>
      <c r="C331" s="120"/>
      <c r="D331" s="120"/>
      <c r="E331" s="120"/>
      <c r="F331" s="111">
        <v>2</v>
      </c>
      <c r="G331" s="97" t="s">
        <v>409</v>
      </c>
      <c r="H331" s="98">
        <v>4916</v>
      </c>
      <c r="I331" s="112" t="s">
        <v>410</v>
      </c>
    </row>
    <row r="332" spans="1:11" ht="17.25" customHeight="1">
      <c r="A332" s="92"/>
      <c r="B332" s="104"/>
      <c r="C332" s="105"/>
      <c r="D332" s="105"/>
      <c r="E332" s="105"/>
      <c r="F332" s="113"/>
      <c r="G332" s="101" t="s">
        <v>405</v>
      </c>
      <c r="H332" s="105"/>
      <c r="I332" s="103" t="s">
        <v>411</v>
      </c>
    </row>
    <row r="333" spans="1:11" ht="17.25" customHeight="1">
      <c r="A333" s="422" t="s">
        <v>142</v>
      </c>
      <c r="B333" s="423"/>
      <c r="C333" s="106">
        <v>5276</v>
      </c>
      <c r="D333" s="106">
        <v>5086</v>
      </c>
      <c r="E333" s="107">
        <f>C333-D333</f>
        <v>190</v>
      </c>
      <c r="F333" s="108"/>
      <c r="G333" s="109"/>
      <c r="H333" s="107"/>
      <c r="I333" s="110"/>
    </row>
    <row r="343" spans="1:9" ht="17.25" customHeight="1">
      <c r="A343" s="77" t="s">
        <v>412</v>
      </c>
      <c r="E343" s="78" t="s">
        <v>413</v>
      </c>
      <c r="I343" s="81" t="s">
        <v>127</v>
      </c>
    </row>
    <row r="344" spans="1:9" ht="17.25" customHeight="1">
      <c r="A344" s="82"/>
      <c r="B344" s="83"/>
      <c r="C344" s="84"/>
      <c r="D344" s="84"/>
      <c r="E344" s="84"/>
      <c r="F344" s="85" t="s">
        <v>128</v>
      </c>
      <c r="G344" s="86"/>
      <c r="H344" s="87"/>
      <c r="I344" s="88"/>
    </row>
    <row r="345" spans="1:9" ht="17.25" customHeight="1">
      <c r="A345" s="414" t="s">
        <v>129</v>
      </c>
      <c r="B345" s="415"/>
      <c r="C345" s="89" t="s">
        <v>130</v>
      </c>
      <c r="D345" s="90" t="s">
        <v>131</v>
      </c>
      <c r="E345" s="90" t="s">
        <v>132</v>
      </c>
      <c r="F345" s="416" t="s">
        <v>133</v>
      </c>
      <c r="G345" s="417"/>
      <c r="H345" s="420" t="s">
        <v>134</v>
      </c>
      <c r="I345" s="91" t="s">
        <v>135</v>
      </c>
    </row>
    <row r="346" spans="1:9" ht="17.25" customHeight="1">
      <c r="A346" s="92"/>
      <c r="B346" s="93"/>
      <c r="C346" s="94"/>
      <c r="D346" s="94"/>
      <c r="E346" s="94"/>
      <c r="F346" s="418"/>
      <c r="G346" s="419"/>
      <c r="H346" s="421"/>
      <c r="I346" s="95"/>
    </row>
    <row r="347" spans="1:9" ht="17.25" customHeight="1">
      <c r="A347" s="96">
        <v>1</v>
      </c>
      <c r="B347" s="97" t="s">
        <v>414</v>
      </c>
      <c r="C347" s="98">
        <v>469400</v>
      </c>
      <c r="D347" s="98">
        <v>426907</v>
      </c>
      <c r="E347" s="99">
        <f>C347-D347</f>
        <v>42493</v>
      </c>
      <c r="F347" s="111">
        <v>1</v>
      </c>
      <c r="G347" s="97" t="s">
        <v>221</v>
      </c>
      <c r="H347" s="98">
        <v>286077</v>
      </c>
      <c r="I347" s="112" t="s">
        <v>415</v>
      </c>
    </row>
    <row r="348" spans="1:9" ht="17.25" customHeight="1">
      <c r="A348" s="119"/>
      <c r="C348" s="120"/>
      <c r="D348" s="120"/>
      <c r="E348" s="120"/>
      <c r="F348" s="121"/>
      <c r="H348" s="120"/>
      <c r="I348" s="112" t="s">
        <v>416</v>
      </c>
    </row>
    <row r="349" spans="1:9" ht="17.25" customHeight="1">
      <c r="A349" s="119"/>
      <c r="C349" s="120"/>
      <c r="D349" s="120"/>
      <c r="E349" s="120"/>
      <c r="F349" s="121"/>
      <c r="H349" s="120"/>
      <c r="I349" s="112" t="s">
        <v>417</v>
      </c>
    </row>
    <row r="350" spans="1:9" ht="17.25" customHeight="1">
      <c r="A350" s="119"/>
      <c r="C350" s="120"/>
      <c r="D350" s="120"/>
      <c r="E350" s="120"/>
      <c r="F350" s="121"/>
      <c r="H350" s="120"/>
      <c r="I350" s="112" t="s">
        <v>418</v>
      </c>
    </row>
    <row r="351" spans="1:9" ht="17.25" customHeight="1">
      <c r="A351" s="119"/>
      <c r="C351" s="120"/>
      <c r="D351" s="120"/>
      <c r="E351" s="120"/>
      <c r="F351" s="121"/>
      <c r="H351" s="120"/>
      <c r="I351" s="112" t="s">
        <v>419</v>
      </c>
    </row>
    <row r="352" spans="1:9" ht="17.25" customHeight="1">
      <c r="A352" s="119"/>
      <c r="C352" s="120"/>
      <c r="D352" s="120"/>
      <c r="E352" s="120"/>
      <c r="F352" s="121"/>
      <c r="H352" s="120"/>
      <c r="I352" s="112" t="s">
        <v>420</v>
      </c>
    </row>
    <row r="353" spans="1:11" ht="17.25" customHeight="1">
      <c r="A353" s="119"/>
      <c r="C353" s="120"/>
      <c r="D353" s="120"/>
      <c r="E353" s="120"/>
      <c r="F353" s="113"/>
      <c r="G353" s="104"/>
      <c r="H353" s="105"/>
      <c r="I353" s="103" t="s">
        <v>421</v>
      </c>
    </row>
    <row r="354" spans="1:11" ht="17.25" customHeight="1">
      <c r="A354" s="119"/>
      <c r="C354" s="120"/>
      <c r="D354" s="120"/>
      <c r="E354" s="120"/>
      <c r="F354" s="111">
        <v>2</v>
      </c>
      <c r="G354" s="97" t="s">
        <v>225</v>
      </c>
      <c r="H354" s="98">
        <v>183323</v>
      </c>
      <c r="I354" s="112" t="s">
        <v>422</v>
      </c>
    </row>
    <row r="355" spans="1:11" ht="17.25" customHeight="1">
      <c r="A355" s="119"/>
      <c r="C355" s="120"/>
      <c r="D355" s="120"/>
      <c r="E355" s="120"/>
      <c r="F355" s="121"/>
      <c r="H355" s="120"/>
      <c r="I355" s="112" t="s">
        <v>423</v>
      </c>
    </row>
    <row r="356" spans="1:11" ht="17.25" customHeight="1">
      <c r="A356" s="92"/>
      <c r="B356" s="104"/>
      <c r="C356" s="105"/>
      <c r="D356" s="105"/>
      <c r="E356" s="105"/>
      <c r="F356" s="113"/>
      <c r="G356" s="104"/>
      <c r="H356" s="105"/>
      <c r="I356" s="103" t="s">
        <v>424</v>
      </c>
    </row>
    <row r="357" spans="1:11" ht="17.25" customHeight="1">
      <c r="A357" s="114">
        <v>2</v>
      </c>
      <c r="B357" s="101" t="s">
        <v>425</v>
      </c>
      <c r="C357" s="102">
        <v>160</v>
      </c>
      <c r="D357" s="102">
        <v>160</v>
      </c>
      <c r="E357" s="115">
        <f>C357-D357</f>
        <v>0</v>
      </c>
      <c r="F357" s="100">
        <v>1</v>
      </c>
      <c r="G357" s="101" t="s">
        <v>232</v>
      </c>
      <c r="H357" s="102">
        <v>160</v>
      </c>
      <c r="I357" s="103" t="s">
        <v>233</v>
      </c>
    </row>
    <row r="358" spans="1:11" ht="17.25" customHeight="1">
      <c r="A358" s="422" t="s">
        <v>142</v>
      </c>
      <c r="B358" s="423"/>
      <c r="C358" s="106">
        <v>469560</v>
      </c>
      <c r="D358" s="106">
        <v>427067</v>
      </c>
      <c r="E358" s="107">
        <f>C358-D358</f>
        <v>42493</v>
      </c>
      <c r="F358" s="108"/>
      <c r="G358" s="109"/>
      <c r="H358" s="107"/>
      <c r="I358" s="110"/>
    </row>
    <row r="360" spans="1:11" ht="17.25" customHeight="1">
      <c r="A360" s="77" t="s">
        <v>426</v>
      </c>
      <c r="B360" s="79"/>
      <c r="E360" s="80" t="s">
        <v>427</v>
      </c>
      <c r="F360" s="79"/>
      <c r="G360" s="79"/>
      <c r="I360" s="81" t="s">
        <v>127</v>
      </c>
      <c r="J360" s="78"/>
      <c r="K360" s="78"/>
    </row>
    <row r="361" spans="1:11" ht="17.25" customHeight="1">
      <c r="A361" s="82"/>
      <c r="B361" s="83"/>
      <c r="C361" s="84"/>
      <c r="D361" s="84"/>
      <c r="E361" s="84"/>
      <c r="F361" s="85" t="s">
        <v>128</v>
      </c>
      <c r="G361" s="86"/>
      <c r="H361" s="87"/>
      <c r="I361" s="88"/>
    </row>
    <row r="362" spans="1:11" ht="17.25" customHeight="1">
      <c r="A362" s="414" t="s">
        <v>129</v>
      </c>
      <c r="B362" s="415"/>
      <c r="C362" s="89" t="s">
        <v>130</v>
      </c>
      <c r="D362" s="90" t="s">
        <v>131</v>
      </c>
      <c r="E362" s="90" t="s">
        <v>132</v>
      </c>
      <c r="F362" s="416" t="s">
        <v>133</v>
      </c>
      <c r="G362" s="417"/>
      <c r="H362" s="420" t="s">
        <v>134</v>
      </c>
      <c r="I362" s="91" t="s">
        <v>135</v>
      </c>
    </row>
    <row r="363" spans="1:11" ht="17.25" customHeight="1">
      <c r="A363" s="92"/>
      <c r="B363" s="93"/>
      <c r="C363" s="94"/>
      <c r="D363" s="94"/>
      <c r="E363" s="94"/>
      <c r="F363" s="418"/>
      <c r="G363" s="419"/>
      <c r="H363" s="421"/>
      <c r="I363" s="95"/>
    </row>
    <row r="364" spans="1:11" ht="17.25" customHeight="1">
      <c r="A364" s="96">
        <v>1</v>
      </c>
      <c r="B364" s="97" t="s">
        <v>428</v>
      </c>
      <c r="C364" s="98">
        <v>106853</v>
      </c>
      <c r="D364" s="98">
        <v>104186</v>
      </c>
      <c r="E364" s="99">
        <f>C364-D364</f>
        <v>2667</v>
      </c>
      <c r="F364" s="111">
        <v>1</v>
      </c>
      <c r="G364" s="97" t="s">
        <v>355</v>
      </c>
      <c r="H364" s="98">
        <v>17075</v>
      </c>
      <c r="I364" s="112" t="s">
        <v>429</v>
      </c>
    </row>
    <row r="365" spans="1:11" ht="17.25" customHeight="1">
      <c r="A365" s="119"/>
      <c r="C365" s="120"/>
      <c r="D365" s="120"/>
      <c r="E365" s="120"/>
      <c r="F365" s="121"/>
      <c r="H365" s="120"/>
      <c r="I365" s="112" t="s">
        <v>430</v>
      </c>
    </row>
    <row r="366" spans="1:11" ht="17.25" customHeight="1">
      <c r="A366" s="119"/>
      <c r="C366" s="120"/>
      <c r="D366" s="120"/>
      <c r="E366" s="120"/>
      <c r="F366" s="121"/>
      <c r="H366" s="120"/>
      <c r="I366" s="112" t="s">
        <v>431</v>
      </c>
    </row>
    <row r="367" spans="1:11" ht="17.25" customHeight="1">
      <c r="A367" s="119"/>
      <c r="C367" s="120"/>
      <c r="D367" s="120"/>
      <c r="E367" s="120"/>
      <c r="F367" s="113"/>
      <c r="G367" s="104"/>
      <c r="H367" s="105"/>
      <c r="I367" s="103" t="s">
        <v>432</v>
      </c>
    </row>
    <row r="368" spans="1:11" ht="17.25" customHeight="1">
      <c r="A368" s="119"/>
      <c r="C368" s="120"/>
      <c r="D368" s="120"/>
      <c r="E368" s="120"/>
      <c r="F368" s="100">
        <v>2</v>
      </c>
      <c r="G368" s="101" t="s">
        <v>433</v>
      </c>
      <c r="H368" s="102">
        <v>55008</v>
      </c>
      <c r="I368" s="103" t="s">
        <v>434</v>
      </c>
    </row>
    <row r="369" spans="1:10" ht="17.25" customHeight="1">
      <c r="A369" s="119"/>
      <c r="C369" s="120"/>
      <c r="D369" s="120"/>
      <c r="E369" s="120"/>
      <c r="F369" s="111">
        <v>3</v>
      </c>
      <c r="G369" s="97" t="s">
        <v>435</v>
      </c>
      <c r="H369" s="98">
        <v>34770</v>
      </c>
      <c r="I369" s="112" t="s">
        <v>436</v>
      </c>
    </row>
    <row r="370" spans="1:10" ht="17.25" customHeight="1">
      <c r="A370" s="92"/>
      <c r="B370" s="104"/>
      <c r="C370" s="105"/>
      <c r="D370" s="105"/>
      <c r="E370" s="105"/>
      <c r="F370" s="113"/>
      <c r="G370" s="104"/>
      <c r="H370" s="105"/>
      <c r="I370" s="103" t="s">
        <v>437</v>
      </c>
    </row>
    <row r="371" spans="1:10" ht="17.25" customHeight="1">
      <c r="A371" s="96">
        <v>2</v>
      </c>
      <c r="B371" s="97" t="s">
        <v>438</v>
      </c>
      <c r="C371" s="98">
        <v>182561</v>
      </c>
      <c r="D371" s="98">
        <v>162767</v>
      </c>
      <c r="E371" s="99">
        <f>C371-D371</f>
        <v>19794</v>
      </c>
      <c r="F371" s="111">
        <v>1</v>
      </c>
      <c r="G371" s="97" t="s">
        <v>361</v>
      </c>
      <c r="H371" s="98">
        <v>57545</v>
      </c>
      <c r="I371" s="112" t="s">
        <v>439</v>
      </c>
    </row>
    <row r="372" spans="1:10" ht="17.25" customHeight="1">
      <c r="A372" s="130"/>
      <c r="B372" s="128"/>
      <c r="C372" s="107"/>
      <c r="D372" s="107"/>
      <c r="E372" s="107"/>
      <c r="F372" s="108"/>
      <c r="G372" s="128"/>
      <c r="H372" s="107"/>
      <c r="I372" s="127" t="s">
        <v>440</v>
      </c>
    </row>
    <row r="374" spans="1:10" ht="17.25" customHeight="1">
      <c r="A374" s="116" t="s">
        <v>441</v>
      </c>
      <c r="B374" s="117"/>
      <c r="C374" s="117"/>
      <c r="D374" s="117"/>
      <c r="E374" s="117"/>
      <c r="F374" s="117"/>
      <c r="G374" s="117"/>
      <c r="H374" s="117"/>
      <c r="I374" s="117"/>
      <c r="J374" s="118"/>
    </row>
    <row r="375" spans="1:10" ht="17.25" customHeight="1">
      <c r="A375" s="116" t="s">
        <v>442</v>
      </c>
      <c r="B375" s="117"/>
      <c r="C375" s="117"/>
      <c r="D375" s="117"/>
      <c r="E375" s="117"/>
      <c r="F375" s="117"/>
      <c r="G375" s="117"/>
      <c r="H375" s="117"/>
      <c r="I375" s="117"/>
      <c r="J375" s="118"/>
    </row>
    <row r="376" spans="1:10" ht="17.25" customHeight="1">
      <c r="A376" s="77" t="s">
        <v>412</v>
      </c>
      <c r="E376" s="78" t="s">
        <v>443</v>
      </c>
      <c r="I376" s="81" t="s">
        <v>127</v>
      </c>
    </row>
    <row r="377" spans="1:10" ht="17.25" customHeight="1">
      <c r="A377" s="82"/>
      <c r="B377" s="83"/>
      <c r="C377" s="84"/>
      <c r="D377" s="84"/>
      <c r="E377" s="84"/>
      <c r="F377" s="85" t="s">
        <v>128</v>
      </c>
      <c r="G377" s="86"/>
      <c r="H377" s="87"/>
      <c r="I377" s="88"/>
    </row>
    <row r="378" spans="1:10" ht="17.25" customHeight="1">
      <c r="A378" s="414" t="s">
        <v>129</v>
      </c>
      <c r="B378" s="415"/>
      <c r="C378" s="89" t="s">
        <v>130</v>
      </c>
      <c r="D378" s="90" t="s">
        <v>131</v>
      </c>
      <c r="E378" s="90" t="s">
        <v>132</v>
      </c>
      <c r="F378" s="416" t="s">
        <v>133</v>
      </c>
      <c r="G378" s="417"/>
      <c r="H378" s="420" t="s">
        <v>134</v>
      </c>
      <c r="I378" s="91" t="s">
        <v>135</v>
      </c>
    </row>
    <row r="379" spans="1:10" ht="17.25" customHeight="1">
      <c r="A379" s="92"/>
      <c r="B379" s="93"/>
      <c r="C379" s="94"/>
      <c r="D379" s="94"/>
      <c r="E379" s="94"/>
      <c r="F379" s="418"/>
      <c r="G379" s="419"/>
      <c r="H379" s="421"/>
      <c r="I379" s="95"/>
    </row>
    <row r="380" spans="1:10" ht="17.25" customHeight="1">
      <c r="A380" s="119"/>
      <c r="C380" s="120"/>
      <c r="D380" s="120"/>
      <c r="E380" s="120"/>
      <c r="F380" s="121"/>
      <c r="H380" s="120"/>
      <c r="I380" s="112" t="s">
        <v>444</v>
      </c>
    </row>
    <row r="381" spans="1:10" ht="17.25" customHeight="1">
      <c r="A381" s="119"/>
      <c r="C381" s="120"/>
      <c r="D381" s="120"/>
      <c r="E381" s="120"/>
      <c r="F381" s="121"/>
      <c r="H381" s="120"/>
      <c r="I381" s="112" t="s">
        <v>445</v>
      </c>
    </row>
    <row r="382" spans="1:10" ht="17.25" customHeight="1">
      <c r="A382" s="119"/>
      <c r="C382" s="120"/>
      <c r="D382" s="120"/>
      <c r="E382" s="120"/>
      <c r="F382" s="121"/>
      <c r="H382" s="120"/>
      <c r="I382" s="112" t="s">
        <v>446</v>
      </c>
    </row>
    <row r="383" spans="1:10" ht="17.25" customHeight="1">
      <c r="A383" s="119"/>
      <c r="C383" s="120"/>
      <c r="D383" s="120"/>
      <c r="E383" s="120"/>
      <c r="F383" s="121"/>
      <c r="H383" s="120"/>
      <c r="I383" s="112" t="s">
        <v>447</v>
      </c>
    </row>
    <row r="384" spans="1:10" ht="17.25" customHeight="1">
      <c r="A384" s="119"/>
      <c r="C384" s="120"/>
      <c r="D384" s="120"/>
      <c r="E384" s="120"/>
      <c r="F384" s="121"/>
      <c r="H384" s="120"/>
      <c r="I384" s="112" t="s">
        <v>448</v>
      </c>
    </row>
    <row r="385" spans="1:9" ht="17.25" customHeight="1">
      <c r="A385" s="119"/>
      <c r="C385" s="120"/>
      <c r="D385" s="120"/>
      <c r="E385" s="120"/>
      <c r="F385" s="113"/>
      <c r="G385" s="104"/>
      <c r="H385" s="105"/>
      <c r="I385" s="103" t="s">
        <v>449</v>
      </c>
    </row>
    <row r="386" spans="1:9" ht="17.25" customHeight="1">
      <c r="A386" s="119"/>
      <c r="C386" s="120"/>
      <c r="D386" s="120"/>
      <c r="E386" s="120"/>
      <c r="F386" s="111">
        <v>2</v>
      </c>
      <c r="G386" s="97" t="s">
        <v>363</v>
      </c>
      <c r="H386" s="98">
        <v>125016</v>
      </c>
      <c r="I386" s="112" t="s">
        <v>450</v>
      </c>
    </row>
    <row r="387" spans="1:9" ht="17.25" customHeight="1">
      <c r="A387" s="119"/>
      <c r="C387" s="120"/>
      <c r="D387" s="120"/>
      <c r="E387" s="120"/>
      <c r="F387" s="121"/>
      <c r="H387" s="120"/>
      <c r="I387" s="112" t="s">
        <v>451</v>
      </c>
    </row>
    <row r="388" spans="1:9" ht="17.25" customHeight="1">
      <c r="A388" s="119"/>
      <c r="C388" s="120"/>
      <c r="D388" s="120"/>
      <c r="E388" s="120"/>
      <c r="F388" s="121"/>
      <c r="H388" s="120"/>
      <c r="I388" s="112" t="s">
        <v>452</v>
      </c>
    </row>
    <row r="389" spans="1:9" ht="17.25" customHeight="1">
      <c r="A389" s="119"/>
      <c r="C389" s="120"/>
      <c r="D389" s="120"/>
      <c r="E389" s="120"/>
      <c r="F389" s="121"/>
      <c r="H389" s="120"/>
      <c r="I389" s="112" t="s">
        <v>453</v>
      </c>
    </row>
    <row r="390" spans="1:9" ht="17.25" customHeight="1">
      <c r="A390" s="119"/>
      <c r="C390" s="120"/>
      <c r="D390" s="120"/>
      <c r="E390" s="120"/>
      <c r="F390" s="121"/>
      <c r="H390" s="120"/>
      <c r="I390" s="112" t="s">
        <v>454</v>
      </c>
    </row>
    <row r="391" spans="1:9" ht="17.25" customHeight="1">
      <c r="A391" s="119"/>
      <c r="C391" s="120"/>
      <c r="D391" s="120"/>
      <c r="E391" s="120"/>
      <c r="F391" s="121"/>
      <c r="H391" s="120"/>
      <c r="I391" s="112" t="s">
        <v>455</v>
      </c>
    </row>
    <row r="392" spans="1:9" ht="17.25" customHeight="1">
      <c r="A392" s="119"/>
      <c r="C392" s="120"/>
      <c r="D392" s="120"/>
      <c r="E392" s="120"/>
      <c r="F392" s="121"/>
      <c r="H392" s="120"/>
      <c r="I392" s="112" t="s">
        <v>456</v>
      </c>
    </row>
    <row r="393" spans="1:9" ht="17.25" customHeight="1">
      <c r="A393" s="119"/>
      <c r="C393" s="120"/>
      <c r="D393" s="120"/>
      <c r="E393" s="120"/>
      <c r="F393" s="121"/>
      <c r="H393" s="120"/>
      <c r="I393" s="112" t="s">
        <v>457</v>
      </c>
    </row>
    <row r="394" spans="1:9" ht="17.25" customHeight="1">
      <c r="A394" s="119"/>
      <c r="C394" s="120"/>
      <c r="D394" s="120"/>
      <c r="E394" s="120"/>
      <c r="F394" s="121"/>
      <c r="H394" s="120"/>
      <c r="I394" s="112" t="s">
        <v>458</v>
      </c>
    </row>
    <row r="395" spans="1:9" ht="17.25" customHeight="1">
      <c r="A395" s="119"/>
      <c r="C395" s="120"/>
      <c r="D395" s="120"/>
      <c r="E395" s="120"/>
      <c r="F395" s="121"/>
      <c r="H395" s="120"/>
      <c r="I395" s="112" t="s">
        <v>459</v>
      </c>
    </row>
    <row r="396" spans="1:9" ht="17.25" customHeight="1">
      <c r="A396" s="119"/>
      <c r="C396" s="120"/>
      <c r="D396" s="120"/>
      <c r="E396" s="120"/>
      <c r="F396" s="121"/>
      <c r="H396" s="120"/>
      <c r="I396" s="112" t="s">
        <v>460</v>
      </c>
    </row>
    <row r="397" spans="1:9" ht="17.25" customHeight="1">
      <c r="A397" s="119"/>
      <c r="C397" s="120"/>
      <c r="D397" s="120"/>
      <c r="E397" s="120"/>
      <c r="F397" s="121"/>
      <c r="H397" s="120"/>
      <c r="I397" s="112" t="s">
        <v>461</v>
      </c>
    </row>
    <row r="398" spans="1:9" ht="17.25" customHeight="1">
      <c r="A398" s="119"/>
      <c r="C398" s="120"/>
      <c r="D398" s="120"/>
      <c r="E398" s="120"/>
      <c r="F398" s="121"/>
      <c r="H398" s="120"/>
      <c r="I398" s="112" t="s">
        <v>462</v>
      </c>
    </row>
    <row r="399" spans="1:9" ht="17.25" customHeight="1">
      <c r="A399" s="119"/>
      <c r="C399" s="120"/>
      <c r="D399" s="120"/>
      <c r="E399" s="120"/>
      <c r="F399" s="121"/>
      <c r="H399" s="120"/>
      <c r="I399" s="112" t="s">
        <v>463</v>
      </c>
    </row>
    <row r="400" spans="1:9" ht="17.25" customHeight="1">
      <c r="A400" s="119"/>
      <c r="C400" s="120"/>
      <c r="D400" s="120"/>
      <c r="E400" s="120"/>
      <c r="F400" s="121"/>
      <c r="H400" s="120"/>
      <c r="I400" s="112" t="s">
        <v>464</v>
      </c>
    </row>
    <row r="401" spans="1:9" ht="17.25" customHeight="1">
      <c r="A401" s="119"/>
      <c r="C401" s="120"/>
      <c r="D401" s="120"/>
      <c r="E401" s="120"/>
      <c r="F401" s="121"/>
      <c r="H401" s="120"/>
      <c r="I401" s="112" t="s">
        <v>465</v>
      </c>
    </row>
    <row r="402" spans="1:9" ht="17.25" customHeight="1">
      <c r="A402" s="92"/>
      <c r="B402" s="104"/>
      <c r="C402" s="105"/>
      <c r="D402" s="105"/>
      <c r="E402" s="105"/>
      <c r="F402" s="113"/>
      <c r="G402" s="104"/>
      <c r="H402" s="105"/>
      <c r="I402" s="103" t="s">
        <v>466</v>
      </c>
    </row>
    <row r="403" spans="1:9" ht="17.25" customHeight="1">
      <c r="A403" s="96">
        <v>3</v>
      </c>
      <c r="B403" s="97" t="s">
        <v>467</v>
      </c>
      <c r="C403" s="98">
        <v>7976</v>
      </c>
      <c r="D403" s="98">
        <v>9086</v>
      </c>
      <c r="E403" s="99">
        <f>C403-D403</f>
        <v>-1110</v>
      </c>
      <c r="F403" s="111">
        <v>1</v>
      </c>
      <c r="G403" s="97" t="s">
        <v>367</v>
      </c>
      <c r="H403" s="98">
        <v>2288</v>
      </c>
      <c r="I403" s="112" t="s">
        <v>468</v>
      </c>
    </row>
    <row r="404" spans="1:9" ht="17.25" customHeight="1">
      <c r="A404" s="119"/>
      <c r="C404" s="120"/>
      <c r="D404" s="120"/>
      <c r="E404" s="120"/>
      <c r="F404" s="121"/>
      <c r="H404" s="120"/>
      <c r="I404" s="112" t="s">
        <v>469</v>
      </c>
    </row>
    <row r="405" spans="1:9" ht="17.25" customHeight="1">
      <c r="A405" s="119"/>
      <c r="C405" s="120"/>
      <c r="D405" s="120"/>
      <c r="E405" s="120"/>
      <c r="F405" s="121"/>
      <c r="H405" s="120"/>
      <c r="I405" s="112" t="s">
        <v>470</v>
      </c>
    </row>
    <row r="406" spans="1:9" ht="17.25" customHeight="1">
      <c r="A406" s="130"/>
      <c r="B406" s="128"/>
      <c r="C406" s="107"/>
      <c r="D406" s="107"/>
      <c r="E406" s="107"/>
      <c r="F406" s="108"/>
      <c r="G406" s="128"/>
      <c r="H406" s="107"/>
      <c r="I406" s="127" t="s">
        <v>471</v>
      </c>
    </row>
    <row r="410" spans="1:9" ht="17.25" customHeight="1">
      <c r="A410" s="128"/>
      <c r="B410" s="128"/>
      <c r="C410" s="129"/>
      <c r="D410" s="129"/>
      <c r="E410" s="129"/>
      <c r="F410" s="128"/>
      <c r="G410" s="128"/>
      <c r="H410" s="129"/>
      <c r="I410" s="128"/>
    </row>
    <row r="411" spans="1:9" ht="17.25" customHeight="1">
      <c r="A411" s="119"/>
      <c r="C411" s="120"/>
      <c r="D411" s="120"/>
      <c r="E411" s="120"/>
      <c r="F411" s="121"/>
      <c r="H411" s="120"/>
      <c r="I411" s="112" t="s">
        <v>472</v>
      </c>
    </row>
    <row r="412" spans="1:9" ht="17.25" customHeight="1">
      <c r="A412" s="119"/>
      <c r="C412" s="120"/>
      <c r="D412" s="120"/>
      <c r="E412" s="120"/>
      <c r="F412" s="121"/>
      <c r="H412" s="120"/>
      <c r="I412" s="112" t="s">
        <v>473</v>
      </c>
    </row>
    <row r="413" spans="1:9" ht="17.25" customHeight="1">
      <c r="A413" s="119"/>
      <c r="C413" s="120"/>
      <c r="D413" s="120"/>
      <c r="E413" s="120"/>
      <c r="F413" s="121"/>
      <c r="H413" s="120"/>
      <c r="I413" s="112" t="s">
        <v>474</v>
      </c>
    </row>
    <row r="414" spans="1:9" ht="17.25" customHeight="1">
      <c r="A414" s="119"/>
      <c r="C414" s="120"/>
      <c r="D414" s="120"/>
      <c r="E414" s="120"/>
      <c r="F414" s="121"/>
      <c r="H414" s="120"/>
      <c r="I414" s="112" t="s">
        <v>475</v>
      </c>
    </row>
    <row r="415" spans="1:9" ht="17.25" customHeight="1">
      <c r="A415" s="119"/>
      <c r="C415" s="120"/>
      <c r="D415" s="120"/>
      <c r="E415" s="120"/>
      <c r="F415" s="121"/>
      <c r="H415" s="120"/>
      <c r="I415" s="112" t="s">
        <v>476</v>
      </c>
    </row>
    <row r="416" spans="1:9" ht="17.25" customHeight="1">
      <c r="A416" s="119"/>
      <c r="C416" s="120"/>
      <c r="D416" s="120"/>
      <c r="E416" s="120"/>
      <c r="F416" s="113"/>
      <c r="G416" s="104"/>
      <c r="H416" s="105"/>
      <c r="I416" s="103" t="s">
        <v>477</v>
      </c>
    </row>
    <row r="417" spans="1:9" ht="17.25" customHeight="1">
      <c r="A417" s="119"/>
      <c r="C417" s="120"/>
      <c r="D417" s="120"/>
      <c r="E417" s="120"/>
      <c r="F417" s="111">
        <v>2</v>
      </c>
      <c r="G417" s="97" t="s">
        <v>478</v>
      </c>
      <c r="H417" s="98">
        <v>3718</v>
      </c>
      <c r="I417" s="112" t="s">
        <v>479</v>
      </c>
    </row>
    <row r="418" spans="1:9" ht="17.25" customHeight="1">
      <c r="A418" s="119"/>
      <c r="C418" s="120"/>
      <c r="D418" s="120"/>
      <c r="E418" s="120"/>
      <c r="F418" s="113"/>
      <c r="G418" s="104"/>
      <c r="H418" s="105"/>
      <c r="I418" s="103" t="s">
        <v>480</v>
      </c>
    </row>
    <row r="419" spans="1:9" ht="17.25" customHeight="1">
      <c r="A419" s="119"/>
      <c r="C419" s="120"/>
      <c r="D419" s="120"/>
      <c r="E419" s="120"/>
      <c r="F419" s="111">
        <v>3</v>
      </c>
      <c r="G419" s="97" t="s">
        <v>373</v>
      </c>
      <c r="H419" s="98">
        <v>1970</v>
      </c>
      <c r="I419" s="112" t="s">
        <v>481</v>
      </c>
    </row>
    <row r="420" spans="1:9" ht="17.25" customHeight="1">
      <c r="A420" s="92"/>
      <c r="B420" s="104"/>
      <c r="C420" s="105"/>
      <c r="D420" s="105"/>
      <c r="E420" s="105"/>
      <c r="F420" s="113"/>
      <c r="G420" s="104"/>
      <c r="H420" s="105"/>
      <c r="I420" s="103" t="s">
        <v>482</v>
      </c>
    </row>
    <row r="421" spans="1:9" ht="17.25" customHeight="1">
      <c r="A421" s="114">
        <v>4</v>
      </c>
      <c r="B421" s="101" t="s">
        <v>483</v>
      </c>
      <c r="C421" s="102">
        <v>4792</v>
      </c>
      <c r="D421" s="102">
        <v>6733</v>
      </c>
      <c r="E421" s="115">
        <f>C421-D421</f>
        <v>-1941</v>
      </c>
      <c r="F421" s="100">
        <v>1</v>
      </c>
      <c r="G421" s="101" t="s">
        <v>484</v>
      </c>
      <c r="H421" s="102">
        <v>4792</v>
      </c>
      <c r="I421" s="103" t="s">
        <v>485</v>
      </c>
    </row>
    <row r="422" spans="1:9" ht="17.25" customHeight="1">
      <c r="A422" s="96">
        <v>5</v>
      </c>
      <c r="B422" s="97" t="s">
        <v>486</v>
      </c>
      <c r="C422" s="98">
        <v>162341</v>
      </c>
      <c r="D422" s="98">
        <v>165872</v>
      </c>
      <c r="E422" s="99">
        <f>C422-D422</f>
        <v>-3531</v>
      </c>
      <c r="F422" s="111">
        <v>1</v>
      </c>
      <c r="G422" s="97" t="s">
        <v>376</v>
      </c>
      <c r="H422" s="98">
        <v>116735</v>
      </c>
      <c r="I422" s="112" t="s">
        <v>487</v>
      </c>
    </row>
    <row r="423" spans="1:9" ht="17.25" customHeight="1">
      <c r="A423" s="119"/>
      <c r="C423" s="120"/>
      <c r="D423" s="120"/>
      <c r="E423" s="120"/>
      <c r="F423" s="121"/>
      <c r="H423" s="120"/>
      <c r="I423" s="112" t="s">
        <v>488</v>
      </c>
    </row>
    <row r="424" spans="1:9" ht="17.25" customHeight="1">
      <c r="A424" s="119"/>
      <c r="C424" s="120"/>
      <c r="D424" s="120"/>
      <c r="E424" s="120"/>
      <c r="F424" s="121"/>
      <c r="H424" s="120"/>
      <c r="I424" s="112" t="s">
        <v>489</v>
      </c>
    </row>
    <row r="425" spans="1:9" ht="17.25" customHeight="1">
      <c r="A425" s="119"/>
      <c r="C425" s="120"/>
      <c r="D425" s="120"/>
      <c r="E425" s="120"/>
      <c r="F425" s="121"/>
      <c r="H425" s="120"/>
      <c r="I425" s="112" t="s">
        <v>490</v>
      </c>
    </row>
    <row r="426" spans="1:9" ht="17.25" customHeight="1">
      <c r="A426" s="119"/>
      <c r="C426" s="120"/>
      <c r="D426" s="120"/>
      <c r="E426" s="120"/>
      <c r="F426" s="121"/>
      <c r="H426" s="120"/>
      <c r="I426" s="112" t="s">
        <v>491</v>
      </c>
    </row>
    <row r="427" spans="1:9" ht="17.25" customHeight="1">
      <c r="A427" s="119"/>
      <c r="C427" s="120"/>
      <c r="D427" s="120"/>
      <c r="E427" s="120"/>
      <c r="F427" s="121"/>
      <c r="H427" s="120"/>
      <c r="I427" s="112" t="s">
        <v>492</v>
      </c>
    </row>
    <row r="428" spans="1:9" ht="17.25" customHeight="1">
      <c r="A428" s="119"/>
      <c r="C428" s="120"/>
      <c r="D428" s="120"/>
      <c r="E428" s="120"/>
      <c r="F428" s="121"/>
      <c r="H428" s="120"/>
      <c r="I428" s="112" t="s">
        <v>493</v>
      </c>
    </row>
    <row r="429" spans="1:9" ht="17.25" customHeight="1">
      <c r="A429" s="119"/>
      <c r="C429" s="120"/>
      <c r="D429" s="120"/>
      <c r="E429" s="120"/>
      <c r="F429" s="121"/>
      <c r="H429" s="120"/>
      <c r="I429" s="112" t="s">
        <v>494</v>
      </c>
    </row>
    <row r="430" spans="1:9" ht="17.25" customHeight="1">
      <c r="A430" s="119"/>
      <c r="C430" s="120"/>
      <c r="D430" s="120"/>
      <c r="E430" s="120"/>
      <c r="F430" s="121"/>
      <c r="H430" s="120"/>
      <c r="I430" s="112" t="s">
        <v>495</v>
      </c>
    </row>
    <row r="431" spans="1:9" ht="17.25" customHeight="1">
      <c r="A431" s="119"/>
      <c r="C431" s="120"/>
      <c r="D431" s="120"/>
      <c r="E431" s="120"/>
      <c r="F431" s="121"/>
      <c r="H431" s="120"/>
      <c r="I431" s="112" t="s">
        <v>496</v>
      </c>
    </row>
    <row r="432" spans="1:9" ht="17.25" customHeight="1">
      <c r="A432" s="119"/>
      <c r="C432" s="120"/>
      <c r="D432" s="120"/>
      <c r="E432" s="120"/>
      <c r="F432" s="121"/>
      <c r="H432" s="120"/>
      <c r="I432" s="112" t="s">
        <v>497</v>
      </c>
    </row>
    <row r="433" spans="1:10" ht="17.25" customHeight="1">
      <c r="A433" s="119"/>
      <c r="C433" s="120"/>
      <c r="D433" s="120"/>
      <c r="E433" s="120"/>
      <c r="F433" s="121"/>
      <c r="H433" s="120"/>
      <c r="I433" s="112" t="s">
        <v>498</v>
      </c>
    </row>
    <row r="434" spans="1:10" ht="17.25" customHeight="1">
      <c r="A434" s="119"/>
      <c r="C434" s="120"/>
      <c r="D434" s="120"/>
      <c r="E434" s="120"/>
      <c r="F434" s="113"/>
      <c r="G434" s="104"/>
      <c r="H434" s="105"/>
      <c r="I434" s="103" t="s">
        <v>499</v>
      </c>
    </row>
    <row r="435" spans="1:10" ht="17.25" customHeight="1">
      <c r="A435" s="119"/>
      <c r="C435" s="120"/>
      <c r="D435" s="120"/>
      <c r="E435" s="120"/>
      <c r="F435" s="111">
        <v>2</v>
      </c>
      <c r="G435" s="97" t="s">
        <v>500</v>
      </c>
      <c r="H435" s="98">
        <v>856</v>
      </c>
      <c r="I435" s="112" t="s">
        <v>501</v>
      </c>
    </row>
    <row r="436" spans="1:10" ht="17.25" customHeight="1">
      <c r="A436" s="119"/>
      <c r="C436" s="120"/>
      <c r="D436" s="120"/>
      <c r="E436" s="120"/>
      <c r="F436" s="121"/>
      <c r="H436" s="120"/>
      <c r="I436" s="112" t="s">
        <v>502</v>
      </c>
    </row>
    <row r="437" spans="1:10" ht="17.25" customHeight="1">
      <c r="A437" s="119"/>
      <c r="C437" s="120"/>
      <c r="D437" s="120"/>
      <c r="E437" s="120"/>
      <c r="F437" s="113"/>
      <c r="G437" s="104"/>
      <c r="H437" s="105"/>
      <c r="I437" s="103" t="s">
        <v>503</v>
      </c>
    </row>
    <row r="438" spans="1:10" ht="17.25" customHeight="1">
      <c r="A438" s="119"/>
      <c r="C438" s="120"/>
      <c r="D438" s="120"/>
      <c r="E438" s="120"/>
      <c r="F438" s="111">
        <v>3</v>
      </c>
      <c r="G438" s="97" t="s">
        <v>504</v>
      </c>
      <c r="H438" s="98">
        <v>44750</v>
      </c>
      <c r="I438" s="112" t="s">
        <v>505</v>
      </c>
    </row>
    <row r="439" spans="1:10" ht="17.25" customHeight="1">
      <c r="A439" s="92"/>
      <c r="B439" s="104"/>
      <c r="C439" s="105"/>
      <c r="D439" s="105"/>
      <c r="E439" s="105"/>
      <c r="F439" s="113"/>
      <c r="G439" s="104"/>
      <c r="H439" s="105"/>
      <c r="I439" s="103" t="s">
        <v>506</v>
      </c>
    </row>
    <row r="440" spans="1:10" ht="17.25" customHeight="1">
      <c r="A440" s="123">
        <v>6</v>
      </c>
      <c r="B440" s="124" t="s">
        <v>507</v>
      </c>
      <c r="C440" s="106">
        <v>32388</v>
      </c>
      <c r="D440" s="106">
        <v>22171</v>
      </c>
      <c r="E440" s="125">
        <f>C440-D440</f>
        <v>10217</v>
      </c>
      <c r="F440" s="126">
        <v>1</v>
      </c>
      <c r="G440" s="124" t="s">
        <v>508</v>
      </c>
      <c r="H440" s="106">
        <v>32388</v>
      </c>
      <c r="I440" s="127" t="s">
        <v>509</v>
      </c>
    </row>
    <row r="442" spans="1:10" ht="17.25" customHeight="1">
      <c r="A442" s="116" t="s">
        <v>510</v>
      </c>
      <c r="B442" s="117"/>
      <c r="C442" s="117"/>
      <c r="D442" s="117"/>
      <c r="E442" s="117"/>
      <c r="F442" s="117"/>
      <c r="G442" s="117"/>
      <c r="H442" s="117"/>
      <c r="I442" s="117"/>
      <c r="J442" s="118"/>
    </row>
    <row r="443" spans="1:10" ht="17.25" customHeight="1">
      <c r="A443" s="116" t="s">
        <v>511</v>
      </c>
      <c r="B443" s="117"/>
      <c r="C443" s="117"/>
      <c r="D443" s="117"/>
      <c r="E443" s="117"/>
      <c r="F443" s="117"/>
      <c r="G443" s="117"/>
      <c r="H443" s="117"/>
      <c r="I443" s="117"/>
      <c r="J443" s="118"/>
    </row>
    <row r="444" spans="1:10" ht="17.25" customHeight="1">
      <c r="A444" s="77" t="s">
        <v>412</v>
      </c>
      <c r="E444" s="78" t="s">
        <v>443</v>
      </c>
      <c r="I444" s="81" t="s">
        <v>127</v>
      </c>
    </row>
    <row r="445" spans="1:10" ht="17.25" customHeight="1">
      <c r="A445" s="82"/>
      <c r="B445" s="83"/>
      <c r="C445" s="84"/>
      <c r="D445" s="84"/>
      <c r="E445" s="84"/>
      <c r="F445" s="85" t="s">
        <v>128</v>
      </c>
      <c r="G445" s="86"/>
      <c r="H445" s="87"/>
      <c r="I445" s="88"/>
    </row>
    <row r="446" spans="1:10" ht="17.25" customHeight="1">
      <c r="A446" s="414" t="s">
        <v>129</v>
      </c>
      <c r="B446" s="415"/>
      <c r="C446" s="89" t="s">
        <v>130</v>
      </c>
      <c r="D446" s="90" t="s">
        <v>131</v>
      </c>
      <c r="E446" s="90" t="s">
        <v>132</v>
      </c>
      <c r="F446" s="416" t="s">
        <v>133</v>
      </c>
      <c r="G446" s="417"/>
      <c r="H446" s="420" t="s">
        <v>134</v>
      </c>
      <c r="I446" s="91" t="s">
        <v>135</v>
      </c>
    </row>
    <row r="447" spans="1:10" ht="17.25" customHeight="1">
      <c r="A447" s="92"/>
      <c r="B447" s="93"/>
      <c r="C447" s="94"/>
      <c r="D447" s="94"/>
      <c r="E447" s="94"/>
      <c r="F447" s="418"/>
      <c r="G447" s="419"/>
      <c r="H447" s="421"/>
      <c r="I447" s="95"/>
    </row>
    <row r="448" spans="1:10" ht="17.25" customHeight="1">
      <c r="A448" s="119"/>
      <c r="C448" s="120"/>
      <c r="D448" s="120"/>
      <c r="E448" s="120"/>
      <c r="F448" s="121"/>
      <c r="H448" s="120"/>
      <c r="I448" s="112" t="s">
        <v>512</v>
      </c>
    </row>
    <row r="449" spans="1:9" ht="17.25" customHeight="1">
      <c r="A449" s="92"/>
      <c r="B449" s="104"/>
      <c r="C449" s="105"/>
      <c r="D449" s="105"/>
      <c r="E449" s="105"/>
      <c r="F449" s="113"/>
      <c r="G449" s="104"/>
      <c r="H449" s="105"/>
      <c r="I449" s="103" t="s">
        <v>513</v>
      </c>
    </row>
    <row r="450" spans="1:9" ht="17.25" customHeight="1">
      <c r="A450" s="96">
        <v>7</v>
      </c>
      <c r="B450" s="97" t="s">
        <v>514</v>
      </c>
      <c r="C450" s="98">
        <v>11420</v>
      </c>
      <c r="D450" s="98">
        <v>8087</v>
      </c>
      <c r="E450" s="99">
        <f>C450-D450</f>
        <v>3333</v>
      </c>
      <c r="F450" s="100">
        <v>1</v>
      </c>
      <c r="G450" s="101" t="s">
        <v>515</v>
      </c>
      <c r="H450" s="102">
        <v>410</v>
      </c>
      <c r="I450" s="103" t="s">
        <v>516</v>
      </c>
    </row>
    <row r="451" spans="1:9" ht="17.25" customHeight="1">
      <c r="A451" s="119"/>
      <c r="C451" s="120"/>
      <c r="D451" s="120"/>
      <c r="E451" s="120"/>
      <c r="F451" s="111">
        <v>2</v>
      </c>
      <c r="G451" s="97" t="s">
        <v>387</v>
      </c>
      <c r="H451" s="98">
        <v>11010</v>
      </c>
      <c r="I451" s="112" t="s">
        <v>517</v>
      </c>
    </row>
    <row r="452" spans="1:9" ht="17.25" customHeight="1">
      <c r="A452" s="119"/>
      <c r="C452" s="120"/>
      <c r="D452" s="120"/>
      <c r="E452" s="120"/>
      <c r="F452" s="121"/>
      <c r="H452" s="120"/>
      <c r="I452" s="112" t="s">
        <v>518</v>
      </c>
    </row>
    <row r="453" spans="1:9" ht="17.25" customHeight="1">
      <c r="A453" s="119"/>
      <c r="C453" s="120"/>
      <c r="D453" s="120"/>
      <c r="E453" s="120"/>
      <c r="F453" s="121"/>
      <c r="H453" s="120"/>
      <c r="I453" s="112" t="s">
        <v>519</v>
      </c>
    </row>
    <row r="454" spans="1:9" ht="17.25" customHeight="1">
      <c r="A454" s="119"/>
      <c r="C454" s="120"/>
      <c r="D454" s="120"/>
      <c r="E454" s="120"/>
      <c r="F454" s="121"/>
      <c r="H454" s="120"/>
      <c r="I454" s="112" t="s">
        <v>520</v>
      </c>
    </row>
    <row r="455" spans="1:9" ht="17.25" customHeight="1">
      <c r="A455" s="119"/>
      <c r="C455" s="120"/>
      <c r="D455" s="120"/>
      <c r="E455" s="120"/>
      <c r="F455" s="121"/>
      <c r="H455" s="120"/>
      <c r="I455" s="112" t="s">
        <v>521</v>
      </c>
    </row>
    <row r="456" spans="1:9" ht="17.25" customHeight="1">
      <c r="A456" s="92"/>
      <c r="B456" s="104"/>
      <c r="C456" s="105"/>
      <c r="D456" s="105"/>
      <c r="E456" s="105"/>
      <c r="F456" s="113"/>
      <c r="G456" s="104"/>
      <c r="H456" s="105"/>
      <c r="I456" s="103" t="s">
        <v>522</v>
      </c>
    </row>
    <row r="457" spans="1:9" ht="17.25" customHeight="1">
      <c r="A457" s="114">
        <v>8</v>
      </c>
      <c r="B457" s="101" t="s">
        <v>523</v>
      </c>
      <c r="C457" s="102">
        <v>2500</v>
      </c>
      <c r="D457" s="102">
        <v>29574</v>
      </c>
      <c r="E457" s="115">
        <f>C457-D457</f>
        <v>-27074</v>
      </c>
      <c r="F457" s="100">
        <v>1</v>
      </c>
      <c r="G457" s="101" t="s">
        <v>524</v>
      </c>
      <c r="H457" s="102">
        <v>2500</v>
      </c>
      <c r="I457" s="103" t="s">
        <v>525</v>
      </c>
    </row>
    <row r="458" spans="1:9" ht="17.25" customHeight="1">
      <c r="A458" s="96">
        <v>9</v>
      </c>
      <c r="B458" s="97" t="s">
        <v>526</v>
      </c>
      <c r="C458" s="98">
        <v>68635</v>
      </c>
      <c r="D458" s="98">
        <v>10300</v>
      </c>
      <c r="E458" s="99">
        <f>C458-D458</f>
        <v>58335</v>
      </c>
      <c r="F458" s="111">
        <v>1</v>
      </c>
      <c r="G458" s="97" t="s">
        <v>391</v>
      </c>
      <c r="H458" s="98">
        <v>40469</v>
      </c>
      <c r="I458" s="112" t="s">
        <v>527</v>
      </c>
    </row>
    <row r="459" spans="1:9" ht="17.25" customHeight="1">
      <c r="A459" s="119"/>
      <c r="C459" s="120"/>
      <c r="D459" s="120"/>
      <c r="E459" s="120"/>
      <c r="F459" s="121"/>
      <c r="H459" s="120"/>
      <c r="I459" s="112" t="s">
        <v>528</v>
      </c>
    </row>
    <row r="460" spans="1:9" ht="17.25" customHeight="1">
      <c r="A460" s="119"/>
      <c r="C460" s="120"/>
      <c r="D460" s="120"/>
      <c r="E460" s="120"/>
      <c r="F460" s="121"/>
      <c r="H460" s="120"/>
      <c r="I460" s="112" t="s">
        <v>529</v>
      </c>
    </row>
    <row r="461" spans="1:9" ht="17.25" customHeight="1">
      <c r="A461" s="119"/>
      <c r="C461" s="120"/>
      <c r="D461" s="120"/>
      <c r="E461" s="120"/>
      <c r="F461" s="121"/>
      <c r="H461" s="120"/>
      <c r="I461" s="112" t="s">
        <v>530</v>
      </c>
    </row>
    <row r="462" spans="1:9" ht="17.25" customHeight="1">
      <c r="A462" s="119"/>
      <c r="C462" s="120"/>
      <c r="D462" s="120"/>
      <c r="E462" s="120"/>
      <c r="F462" s="121"/>
      <c r="H462" s="120"/>
      <c r="I462" s="112" t="s">
        <v>531</v>
      </c>
    </row>
    <row r="463" spans="1:9" ht="17.25" customHeight="1">
      <c r="A463" s="119"/>
      <c r="C463" s="120"/>
      <c r="D463" s="120"/>
      <c r="E463" s="120"/>
      <c r="F463" s="113"/>
      <c r="G463" s="104"/>
      <c r="H463" s="105"/>
      <c r="I463" s="103" t="s">
        <v>532</v>
      </c>
    </row>
    <row r="464" spans="1:9" ht="17.25" customHeight="1">
      <c r="A464" s="119"/>
      <c r="C464" s="120"/>
      <c r="D464" s="120"/>
      <c r="E464" s="120"/>
      <c r="F464" s="111">
        <v>2</v>
      </c>
      <c r="G464" s="97" t="s">
        <v>395</v>
      </c>
      <c r="H464" s="98">
        <v>27078</v>
      </c>
      <c r="I464" s="112" t="s">
        <v>533</v>
      </c>
    </row>
    <row r="465" spans="1:9" ht="17.25" customHeight="1">
      <c r="A465" s="119"/>
      <c r="C465" s="120"/>
      <c r="D465" s="120"/>
      <c r="E465" s="120"/>
      <c r="F465" s="121"/>
      <c r="H465" s="120"/>
      <c r="I465" s="112" t="s">
        <v>534</v>
      </c>
    </row>
    <row r="466" spans="1:9" ht="17.25" customHeight="1">
      <c r="A466" s="119"/>
      <c r="C466" s="120"/>
      <c r="D466" s="120"/>
      <c r="E466" s="120"/>
      <c r="F466" s="121"/>
      <c r="H466" s="120"/>
      <c r="I466" s="112" t="s">
        <v>535</v>
      </c>
    </row>
    <row r="467" spans="1:9" ht="17.25" customHeight="1">
      <c r="A467" s="119"/>
      <c r="C467" s="120"/>
      <c r="D467" s="120"/>
      <c r="E467" s="120"/>
      <c r="F467" s="121"/>
      <c r="H467" s="120"/>
      <c r="I467" s="112" t="s">
        <v>536</v>
      </c>
    </row>
    <row r="468" spans="1:9" ht="17.25" customHeight="1">
      <c r="A468" s="119"/>
      <c r="C468" s="120"/>
      <c r="D468" s="120"/>
      <c r="E468" s="120"/>
      <c r="F468" s="121"/>
      <c r="H468" s="120"/>
      <c r="I468" s="112" t="s">
        <v>537</v>
      </c>
    </row>
    <row r="469" spans="1:9" ht="17.25" customHeight="1">
      <c r="A469" s="119"/>
      <c r="C469" s="120"/>
      <c r="D469" s="120"/>
      <c r="E469" s="120"/>
      <c r="F469" s="113"/>
      <c r="G469" s="104"/>
      <c r="H469" s="105"/>
      <c r="I469" s="103" t="s">
        <v>538</v>
      </c>
    </row>
    <row r="470" spans="1:9" ht="17.25" customHeight="1">
      <c r="A470" s="119"/>
      <c r="C470" s="120"/>
      <c r="D470" s="120"/>
      <c r="E470" s="120"/>
      <c r="F470" s="111">
        <v>3</v>
      </c>
      <c r="G470" s="97" t="s">
        <v>397</v>
      </c>
      <c r="H470" s="98">
        <v>1088</v>
      </c>
      <c r="I470" s="112" t="s">
        <v>539</v>
      </c>
    </row>
    <row r="471" spans="1:9" ht="17.25" customHeight="1">
      <c r="A471" s="119"/>
      <c r="C471" s="120"/>
      <c r="D471" s="120"/>
      <c r="E471" s="120"/>
      <c r="F471" s="121"/>
      <c r="H471" s="120"/>
      <c r="I471" s="112" t="s">
        <v>540</v>
      </c>
    </row>
    <row r="472" spans="1:9" ht="17.25" customHeight="1">
      <c r="A472" s="92"/>
      <c r="B472" s="104"/>
      <c r="C472" s="105"/>
      <c r="D472" s="105"/>
      <c r="E472" s="105"/>
      <c r="F472" s="113"/>
      <c r="G472" s="104"/>
      <c r="H472" s="105"/>
      <c r="I472" s="103" t="s">
        <v>541</v>
      </c>
    </row>
    <row r="473" spans="1:9" ht="17.25" customHeight="1">
      <c r="A473" s="422" t="s">
        <v>142</v>
      </c>
      <c r="B473" s="423"/>
      <c r="C473" s="106">
        <v>579466</v>
      </c>
      <c r="D473" s="106">
        <v>518776</v>
      </c>
      <c r="E473" s="107">
        <f>C473-D473</f>
        <v>60690</v>
      </c>
      <c r="F473" s="108"/>
      <c r="G473" s="109"/>
      <c r="H473" s="107"/>
      <c r="I473" s="110"/>
    </row>
    <row r="479" spans="1:9" ht="17.25" customHeight="1">
      <c r="A479" s="77" t="s">
        <v>412</v>
      </c>
      <c r="E479" s="78" t="s">
        <v>542</v>
      </c>
      <c r="I479" s="81" t="s">
        <v>127</v>
      </c>
    </row>
    <row r="480" spans="1:9" ht="17.25" customHeight="1">
      <c r="A480" s="82"/>
      <c r="B480" s="83"/>
      <c r="C480" s="84"/>
      <c r="D480" s="84"/>
      <c r="E480" s="84"/>
      <c r="F480" s="85" t="s">
        <v>128</v>
      </c>
      <c r="G480" s="86"/>
      <c r="H480" s="87"/>
      <c r="I480" s="88"/>
    </row>
    <row r="481" spans="1:9" ht="17.25" customHeight="1">
      <c r="A481" s="414" t="s">
        <v>129</v>
      </c>
      <c r="B481" s="415"/>
      <c r="C481" s="89" t="s">
        <v>130</v>
      </c>
      <c r="D481" s="90" t="s">
        <v>131</v>
      </c>
      <c r="E481" s="90" t="s">
        <v>132</v>
      </c>
      <c r="F481" s="416" t="s">
        <v>133</v>
      </c>
      <c r="G481" s="417"/>
      <c r="H481" s="420" t="s">
        <v>134</v>
      </c>
      <c r="I481" s="91" t="s">
        <v>135</v>
      </c>
    </row>
    <row r="482" spans="1:9" ht="17.25" customHeight="1">
      <c r="A482" s="92"/>
      <c r="B482" s="93"/>
      <c r="C482" s="94"/>
      <c r="D482" s="94"/>
      <c r="E482" s="94"/>
      <c r="F482" s="418"/>
      <c r="G482" s="419"/>
      <c r="H482" s="421"/>
      <c r="I482" s="95"/>
    </row>
    <row r="483" spans="1:9" ht="17.25" customHeight="1">
      <c r="A483" s="96">
        <v>1</v>
      </c>
      <c r="B483" s="97" t="s">
        <v>400</v>
      </c>
      <c r="C483" s="98">
        <v>69086</v>
      </c>
      <c r="D483" s="98">
        <v>39826</v>
      </c>
      <c r="E483" s="99">
        <f>C483-D483</f>
        <v>29260</v>
      </c>
      <c r="F483" s="111">
        <v>1</v>
      </c>
      <c r="G483" s="97" t="s">
        <v>401</v>
      </c>
      <c r="H483" s="98">
        <v>1932</v>
      </c>
      <c r="I483" s="112" t="s">
        <v>543</v>
      </c>
    </row>
    <row r="484" spans="1:9" ht="17.25" customHeight="1">
      <c r="A484" s="119"/>
      <c r="C484" s="120"/>
      <c r="D484" s="120"/>
      <c r="E484" s="120"/>
      <c r="F484" s="113"/>
      <c r="G484" s="104"/>
      <c r="H484" s="105"/>
      <c r="I484" s="103" t="s">
        <v>544</v>
      </c>
    </row>
    <row r="485" spans="1:9" ht="17.25" customHeight="1">
      <c r="A485" s="119"/>
      <c r="C485" s="120"/>
      <c r="D485" s="120"/>
      <c r="E485" s="120"/>
      <c r="F485" s="100">
        <v>2</v>
      </c>
      <c r="G485" s="101" t="s">
        <v>545</v>
      </c>
      <c r="H485" s="102">
        <v>33000</v>
      </c>
      <c r="I485" s="103" t="s">
        <v>546</v>
      </c>
    </row>
    <row r="486" spans="1:9" ht="17.25" customHeight="1">
      <c r="A486" s="119"/>
      <c r="C486" s="120"/>
      <c r="D486" s="120"/>
      <c r="E486" s="120"/>
      <c r="F486" s="111">
        <v>3</v>
      </c>
      <c r="G486" s="97" t="s">
        <v>403</v>
      </c>
      <c r="H486" s="98">
        <v>46</v>
      </c>
      <c r="I486" s="112" t="s">
        <v>547</v>
      </c>
    </row>
    <row r="487" spans="1:9" ht="17.25" customHeight="1">
      <c r="A487" s="119"/>
      <c r="C487" s="120"/>
      <c r="D487" s="120"/>
      <c r="E487" s="120"/>
      <c r="F487" s="113"/>
      <c r="G487" s="101" t="s">
        <v>405</v>
      </c>
      <c r="H487" s="105"/>
      <c r="I487" s="103" t="s">
        <v>548</v>
      </c>
    </row>
    <row r="488" spans="1:9" ht="17.25" customHeight="1">
      <c r="A488" s="119"/>
      <c r="C488" s="120"/>
      <c r="D488" s="120"/>
      <c r="E488" s="120"/>
      <c r="F488" s="111">
        <v>4</v>
      </c>
      <c r="G488" s="97" t="s">
        <v>549</v>
      </c>
      <c r="H488" s="98">
        <v>22902</v>
      </c>
      <c r="I488" s="112" t="s">
        <v>550</v>
      </c>
    </row>
    <row r="489" spans="1:9" ht="17.25" customHeight="1">
      <c r="A489" s="119"/>
      <c r="C489" s="120"/>
      <c r="D489" s="120"/>
      <c r="E489" s="120"/>
      <c r="F489" s="113"/>
      <c r="G489" s="104"/>
      <c r="H489" s="105"/>
      <c r="I489" s="103" t="s">
        <v>551</v>
      </c>
    </row>
    <row r="490" spans="1:9" ht="17.25" customHeight="1">
      <c r="A490" s="119"/>
      <c r="C490" s="120"/>
      <c r="D490" s="120"/>
      <c r="E490" s="120"/>
      <c r="F490" s="111">
        <v>5</v>
      </c>
      <c r="G490" s="97" t="s">
        <v>552</v>
      </c>
      <c r="H490" s="98">
        <v>11206</v>
      </c>
      <c r="I490" s="112" t="s">
        <v>553</v>
      </c>
    </row>
    <row r="491" spans="1:9" ht="17.25" customHeight="1">
      <c r="A491" s="119"/>
      <c r="C491" s="120"/>
      <c r="D491" s="120"/>
      <c r="E491" s="120"/>
      <c r="F491" s="121"/>
      <c r="H491" s="120"/>
      <c r="I491" s="112" t="s">
        <v>554</v>
      </c>
    </row>
    <row r="492" spans="1:9" ht="17.25" customHeight="1">
      <c r="A492" s="119"/>
      <c r="C492" s="120"/>
      <c r="D492" s="120"/>
      <c r="E492" s="120"/>
      <c r="F492" s="121"/>
      <c r="H492" s="120"/>
      <c r="I492" s="112" t="s">
        <v>555</v>
      </c>
    </row>
    <row r="493" spans="1:9" ht="17.25" customHeight="1">
      <c r="A493" s="119"/>
      <c r="C493" s="120"/>
      <c r="D493" s="120"/>
      <c r="E493" s="120"/>
      <c r="F493" s="121"/>
      <c r="H493" s="120"/>
      <c r="I493" s="112" t="s">
        <v>556</v>
      </c>
    </row>
    <row r="494" spans="1:9" ht="17.25" customHeight="1">
      <c r="A494" s="92"/>
      <c r="B494" s="104"/>
      <c r="C494" s="105"/>
      <c r="D494" s="105"/>
      <c r="E494" s="105"/>
      <c r="F494" s="113"/>
      <c r="G494" s="104"/>
      <c r="H494" s="105"/>
      <c r="I494" s="103" t="s">
        <v>557</v>
      </c>
    </row>
    <row r="495" spans="1:9" ht="17.25" customHeight="1">
      <c r="A495" s="114">
        <v>2</v>
      </c>
      <c r="B495" s="101" t="s">
        <v>406</v>
      </c>
      <c r="C495" s="102">
        <v>8</v>
      </c>
      <c r="D495" s="102">
        <v>8</v>
      </c>
      <c r="E495" s="115">
        <f>C495-D495</f>
        <v>0</v>
      </c>
      <c r="F495" s="100">
        <v>1</v>
      </c>
      <c r="G495" s="101" t="s">
        <v>558</v>
      </c>
      <c r="H495" s="102">
        <v>8</v>
      </c>
      <c r="I495" s="103" t="s">
        <v>559</v>
      </c>
    </row>
    <row r="496" spans="1:9" ht="17.25" customHeight="1">
      <c r="A496" s="114">
        <v>3</v>
      </c>
      <c r="B496" s="101" t="s">
        <v>560</v>
      </c>
      <c r="C496" s="102">
        <v>2700</v>
      </c>
      <c r="D496" s="102">
        <v>2700</v>
      </c>
      <c r="E496" s="115">
        <f>C496-D496</f>
        <v>0</v>
      </c>
      <c r="F496" s="100">
        <v>1</v>
      </c>
      <c r="G496" s="101" t="s">
        <v>561</v>
      </c>
      <c r="H496" s="102">
        <v>2700</v>
      </c>
      <c r="I496" s="103" t="s">
        <v>562</v>
      </c>
    </row>
    <row r="497" spans="1:11" ht="17.25" customHeight="1">
      <c r="A497" s="114">
        <v>4</v>
      </c>
      <c r="B497" s="101" t="s">
        <v>563</v>
      </c>
      <c r="C497" s="102">
        <v>4580</v>
      </c>
      <c r="D497" s="102">
        <v>46</v>
      </c>
      <c r="E497" s="115">
        <f>C497-D497</f>
        <v>4534</v>
      </c>
      <c r="F497" s="100">
        <v>1</v>
      </c>
      <c r="G497" s="101" t="s">
        <v>564</v>
      </c>
      <c r="H497" s="102">
        <v>4580</v>
      </c>
      <c r="I497" s="103" t="s">
        <v>565</v>
      </c>
    </row>
    <row r="498" spans="1:11" ht="17.25" customHeight="1">
      <c r="A498" s="422" t="s">
        <v>142</v>
      </c>
      <c r="B498" s="423"/>
      <c r="C498" s="106">
        <v>76374</v>
      </c>
      <c r="D498" s="106">
        <v>42580</v>
      </c>
      <c r="E498" s="107">
        <f>C498-D498</f>
        <v>33794</v>
      </c>
      <c r="F498" s="108"/>
      <c r="G498" s="109"/>
      <c r="H498" s="107"/>
      <c r="I498" s="110"/>
    </row>
    <row r="500" spans="1:11" ht="17.25" customHeight="1">
      <c r="A500" s="77" t="s">
        <v>566</v>
      </c>
      <c r="B500" s="79"/>
      <c r="E500" s="80" t="s">
        <v>567</v>
      </c>
      <c r="F500" s="79"/>
      <c r="G500" s="79"/>
      <c r="I500" s="81" t="s">
        <v>127</v>
      </c>
      <c r="J500" s="78"/>
      <c r="K500" s="78"/>
    </row>
    <row r="501" spans="1:11" ht="17.25" customHeight="1">
      <c r="A501" s="82"/>
      <c r="B501" s="83"/>
      <c r="C501" s="84"/>
      <c r="D501" s="84"/>
      <c r="E501" s="84"/>
      <c r="F501" s="85" t="s">
        <v>128</v>
      </c>
      <c r="G501" s="86"/>
      <c r="H501" s="87"/>
      <c r="I501" s="88"/>
    </row>
    <row r="502" spans="1:11" ht="17.25" customHeight="1">
      <c r="A502" s="414" t="s">
        <v>129</v>
      </c>
      <c r="B502" s="415"/>
      <c r="C502" s="89" t="s">
        <v>130</v>
      </c>
      <c r="D502" s="90" t="s">
        <v>131</v>
      </c>
      <c r="E502" s="90" t="s">
        <v>132</v>
      </c>
      <c r="F502" s="416" t="s">
        <v>133</v>
      </c>
      <c r="G502" s="417"/>
      <c r="H502" s="420" t="s">
        <v>134</v>
      </c>
      <c r="I502" s="91" t="s">
        <v>135</v>
      </c>
    </row>
    <row r="503" spans="1:11" ht="17.25" customHeight="1">
      <c r="A503" s="92"/>
      <c r="B503" s="93"/>
      <c r="C503" s="94"/>
      <c r="D503" s="94"/>
      <c r="E503" s="94"/>
      <c r="F503" s="418"/>
      <c r="G503" s="419"/>
      <c r="H503" s="421"/>
      <c r="I503" s="95"/>
    </row>
    <row r="504" spans="1:11" ht="17.25" customHeight="1">
      <c r="A504" s="96">
        <v>1</v>
      </c>
      <c r="B504" s="97" t="s">
        <v>568</v>
      </c>
      <c r="C504" s="98">
        <v>42753</v>
      </c>
      <c r="D504" s="98">
        <v>41949</v>
      </c>
      <c r="E504" s="99">
        <f>C504-D504</f>
        <v>804</v>
      </c>
      <c r="F504" s="111">
        <v>1</v>
      </c>
      <c r="G504" s="97" t="s">
        <v>569</v>
      </c>
      <c r="H504" s="98">
        <v>17105</v>
      </c>
      <c r="I504" s="112" t="s">
        <v>570</v>
      </c>
    </row>
    <row r="505" spans="1:11" ht="17.25" customHeight="1">
      <c r="A505" s="119"/>
      <c r="C505" s="120"/>
      <c r="D505" s="120"/>
      <c r="E505" s="120"/>
      <c r="F505" s="113"/>
      <c r="G505" s="104"/>
      <c r="H505" s="105"/>
      <c r="I505" s="103" t="s">
        <v>571</v>
      </c>
    </row>
    <row r="506" spans="1:11" ht="17.25" customHeight="1">
      <c r="A506" s="119"/>
      <c r="C506" s="120"/>
      <c r="D506" s="120"/>
      <c r="E506" s="120"/>
      <c r="F506" s="111">
        <v>2</v>
      </c>
      <c r="G506" s="97" t="s">
        <v>572</v>
      </c>
      <c r="H506" s="98">
        <v>24595</v>
      </c>
      <c r="I506" s="112" t="s">
        <v>573</v>
      </c>
    </row>
    <row r="507" spans="1:11" ht="17.25" customHeight="1">
      <c r="A507" s="119"/>
      <c r="C507" s="120"/>
      <c r="D507" s="120"/>
      <c r="E507" s="120"/>
      <c r="F507" s="113"/>
      <c r="G507" s="104"/>
      <c r="H507" s="105"/>
      <c r="I507" s="103" t="s">
        <v>574</v>
      </c>
    </row>
    <row r="508" spans="1:11" ht="17.25" customHeight="1">
      <c r="A508" s="130"/>
      <c r="B508" s="128"/>
      <c r="C508" s="107"/>
      <c r="D508" s="107"/>
      <c r="E508" s="107"/>
      <c r="F508" s="126">
        <v>3</v>
      </c>
      <c r="G508" s="124" t="s">
        <v>575</v>
      </c>
      <c r="H508" s="106">
        <v>1053</v>
      </c>
      <c r="I508" s="127" t="s">
        <v>576</v>
      </c>
    </row>
    <row r="510" spans="1:11" ht="17.25" customHeight="1">
      <c r="A510" s="116" t="s">
        <v>577</v>
      </c>
      <c r="B510" s="117"/>
      <c r="C510" s="117"/>
      <c r="D510" s="117"/>
      <c r="E510" s="117"/>
      <c r="F510" s="117"/>
      <c r="G510" s="117"/>
      <c r="H510" s="117"/>
      <c r="I510" s="117"/>
      <c r="J510" s="118"/>
    </row>
    <row r="511" spans="1:11" ht="17.25" customHeight="1">
      <c r="A511" s="116" t="s">
        <v>578</v>
      </c>
      <c r="B511" s="117"/>
      <c r="C511" s="117"/>
      <c r="D511" s="117"/>
      <c r="E511" s="117"/>
      <c r="F511" s="117"/>
      <c r="G511" s="117"/>
      <c r="H511" s="117"/>
      <c r="I511" s="117"/>
      <c r="J511" s="118"/>
    </row>
    <row r="512" spans="1:11" ht="17.25" customHeight="1">
      <c r="A512" s="77" t="s">
        <v>579</v>
      </c>
      <c r="E512" s="78" t="s">
        <v>580</v>
      </c>
      <c r="I512" s="81" t="s">
        <v>127</v>
      </c>
    </row>
    <row r="513" spans="1:9" ht="17.25" customHeight="1">
      <c r="A513" s="82"/>
      <c r="B513" s="83"/>
      <c r="C513" s="84"/>
      <c r="D513" s="84"/>
      <c r="E513" s="84"/>
      <c r="F513" s="85" t="s">
        <v>128</v>
      </c>
      <c r="G513" s="86"/>
      <c r="H513" s="87"/>
      <c r="I513" s="88"/>
    </row>
    <row r="514" spans="1:9" ht="17.25" customHeight="1">
      <c r="A514" s="414" t="s">
        <v>129</v>
      </c>
      <c r="B514" s="415"/>
      <c r="C514" s="89" t="s">
        <v>130</v>
      </c>
      <c r="D514" s="90" t="s">
        <v>131</v>
      </c>
      <c r="E514" s="90" t="s">
        <v>132</v>
      </c>
      <c r="F514" s="416" t="s">
        <v>133</v>
      </c>
      <c r="G514" s="417"/>
      <c r="H514" s="420" t="s">
        <v>134</v>
      </c>
      <c r="I514" s="91" t="s">
        <v>135</v>
      </c>
    </row>
    <row r="515" spans="1:9" ht="17.25" customHeight="1">
      <c r="A515" s="92"/>
      <c r="B515" s="93"/>
      <c r="C515" s="94"/>
      <c r="D515" s="94"/>
      <c r="E515" s="94"/>
      <c r="F515" s="418"/>
      <c r="G515" s="419"/>
      <c r="H515" s="421"/>
      <c r="I515" s="95"/>
    </row>
    <row r="516" spans="1:9" ht="17.25" customHeight="1">
      <c r="A516" s="92"/>
      <c r="B516" s="104"/>
      <c r="C516" s="105"/>
      <c r="D516" s="105"/>
      <c r="E516" s="105"/>
      <c r="F516" s="113"/>
      <c r="G516" s="104"/>
      <c r="H516" s="105"/>
      <c r="I516" s="103" t="s">
        <v>581</v>
      </c>
    </row>
    <row r="517" spans="1:9" ht="17.25" customHeight="1">
      <c r="A517" s="96">
        <v>2</v>
      </c>
      <c r="B517" s="97" t="s">
        <v>582</v>
      </c>
      <c r="C517" s="98">
        <v>37006</v>
      </c>
      <c r="D517" s="98">
        <v>31448</v>
      </c>
      <c r="E517" s="99">
        <f>C517-D517</f>
        <v>5558</v>
      </c>
      <c r="F517" s="111">
        <v>1</v>
      </c>
      <c r="G517" s="97" t="s">
        <v>582</v>
      </c>
      <c r="H517" s="98">
        <v>37006</v>
      </c>
      <c r="I517" s="112" t="s">
        <v>583</v>
      </c>
    </row>
    <row r="518" spans="1:9" ht="17.25" customHeight="1">
      <c r="A518" s="119"/>
      <c r="C518" s="120"/>
      <c r="D518" s="120"/>
      <c r="E518" s="120"/>
      <c r="F518" s="121"/>
      <c r="H518" s="120"/>
      <c r="I518" s="112" t="s">
        <v>584</v>
      </c>
    </row>
    <row r="519" spans="1:9" ht="17.25" customHeight="1">
      <c r="A519" s="119"/>
      <c r="C519" s="120"/>
      <c r="D519" s="120"/>
      <c r="E519" s="120"/>
      <c r="F519" s="121"/>
      <c r="H519" s="120"/>
      <c r="I519" s="112" t="s">
        <v>585</v>
      </c>
    </row>
    <row r="520" spans="1:9" ht="17.25" customHeight="1">
      <c r="A520" s="119"/>
      <c r="C520" s="120"/>
      <c r="D520" s="120"/>
      <c r="E520" s="120"/>
      <c r="F520" s="121"/>
      <c r="H520" s="120"/>
      <c r="I520" s="112" t="s">
        <v>586</v>
      </c>
    </row>
    <row r="521" spans="1:9" ht="17.25" customHeight="1">
      <c r="A521" s="119"/>
      <c r="C521" s="120"/>
      <c r="D521" s="120"/>
      <c r="E521" s="120"/>
      <c r="F521" s="121"/>
      <c r="H521" s="120"/>
      <c r="I521" s="112" t="s">
        <v>587</v>
      </c>
    </row>
    <row r="522" spans="1:9" ht="17.25" customHeight="1">
      <c r="A522" s="119"/>
      <c r="C522" s="120"/>
      <c r="D522" s="120"/>
      <c r="E522" s="120"/>
      <c r="F522" s="121"/>
      <c r="H522" s="120"/>
      <c r="I522" s="112" t="s">
        <v>588</v>
      </c>
    </row>
    <row r="523" spans="1:9" ht="17.25" customHeight="1">
      <c r="A523" s="119"/>
      <c r="C523" s="120"/>
      <c r="D523" s="120"/>
      <c r="E523" s="120"/>
      <c r="F523" s="121"/>
      <c r="H523" s="120"/>
      <c r="I523" s="112" t="s">
        <v>589</v>
      </c>
    </row>
    <row r="524" spans="1:9" ht="17.25" customHeight="1">
      <c r="A524" s="119"/>
      <c r="C524" s="120"/>
      <c r="D524" s="120"/>
      <c r="E524" s="120"/>
      <c r="F524" s="121"/>
      <c r="H524" s="120"/>
      <c r="I524" s="112" t="s">
        <v>590</v>
      </c>
    </row>
    <row r="525" spans="1:9" ht="17.25" customHeight="1">
      <c r="A525" s="119"/>
      <c r="C525" s="120"/>
      <c r="D525" s="120"/>
      <c r="E525" s="120"/>
      <c r="F525" s="121"/>
      <c r="H525" s="120"/>
      <c r="I525" s="112" t="s">
        <v>591</v>
      </c>
    </row>
    <row r="526" spans="1:9" ht="17.25" customHeight="1">
      <c r="A526" s="92"/>
      <c r="B526" s="104"/>
      <c r="C526" s="105"/>
      <c r="D526" s="105"/>
      <c r="E526" s="105"/>
      <c r="F526" s="113"/>
      <c r="G526" s="104"/>
      <c r="H526" s="105"/>
      <c r="I526" s="103" t="s">
        <v>592</v>
      </c>
    </row>
    <row r="527" spans="1:9" ht="17.25" customHeight="1">
      <c r="A527" s="422" t="s">
        <v>142</v>
      </c>
      <c r="B527" s="423"/>
      <c r="C527" s="106">
        <v>79759</v>
      </c>
      <c r="D527" s="106">
        <v>73397</v>
      </c>
      <c r="E527" s="107">
        <f>C527-D527</f>
        <v>6362</v>
      </c>
      <c r="F527" s="108"/>
      <c r="G527" s="109"/>
      <c r="H527" s="107"/>
      <c r="I527" s="110"/>
    </row>
    <row r="529" spans="1:11" ht="17.25" customHeight="1">
      <c r="A529" s="77" t="s">
        <v>566</v>
      </c>
      <c r="B529" s="79"/>
      <c r="E529" s="80" t="s">
        <v>593</v>
      </c>
      <c r="F529" s="79"/>
      <c r="G529" s="79"/>
      <c r="I529" s="81" t="s">
        <v>127</v>
      </c>
      <c r="J529" s="78"/>
      <c r="K529" s="78"/>
    </row>
    <row r="530" spans="1:11" ht="17.25" customHeight="1">
      <c r="A530" s="82"/>
      <c r="B530" s="83"/>
      <c r="C530" s="84"/>
      <c r="D530" s="84"/>
      <c r="E530" s="84"/>
      <c r="F530" s="85" t="s">
        <v>128</v>
      </c>
      <c r="G530" s="86"/>
      <c r="H530" s="87"/>
      <c r="I530" s="88"/>
    </row>
    <row r="531" spans="1:11" ht="17.25" customHeight="1">
      <c r="A531" s="414" t="s">
        <v>129</v>
      </c>
      <c r="B531" s="415"/>
      <c r="C531" s="89" t="s">
        <v>130</v>
      </c>
      <c r="D531" s="90" t="s">
        <v>131</v>
      </c>
      <c r="E531" s="90" t="s">
        <v>132</v>
      </c>
      <c r="F531" s="416" t="s">
        <v>133</v>
      </c>
      <c r="G531" s="417"/>
      <c r="H531" s="420" t="s">
        <v>134</v>
      </c>
      <c r="I531" s="91" t="s">
        <v>135</v>
      </c>
    </row>
    <row r="532" spans="1:11" ht="17.25" customHeight="1">
      <c r="A532" s="92"/>
      <c r="B532" s="93"/>
      <c r="C532" s="94"/>
      <c r="D532" s="94"/>
      <c r="E532" s="94"/>
      <c r="F532" s="418"/>
      <c r="G532" s="419"/>
      <c r="H532" s="421"/>
      <c r="I532" s="95"/>
    </row>
    <row r="533" spans="1:11" ht="17.25" customHeight="1">
      <c r="A533" s="114">
        <v>1</v>
      </c>
      <c r="B533" s="101" t="s">
        <v>594</v>
      </c>
      <c r="C533" s="102">
        <v>5582</v>
      </c>
      <c r="D533" s="102">
        <v>9288</v>
      </c>
      <c r="E533" s="115">
        <f>C533-D533</f>
        <v>-3706</v>
      </c>
      <c r="F533" s="100">
        <v>1</v>
      </c>
      <c r="G533" s="101" t="s">
        <v>595</v>
      </c>
      <c r="H533" s="102">
        <v>5582</v>
      </c>
      <c r="I533" s="103" t="s">
        <v>596</v>
      </c>
    </row>
    <row r="534" spans="1:11" ht="17.25" customHeight="1">
      <c r="A534" s="422" t="s">
        <v>142</v>
      </c>
      <c r="B534" s="423"/>
      <c r="C534" s="106">
        <v>5582</v>
      </c>
      <c r="D534" s="106">
        <v>9288</v>
      </c>
      <c r="E534" s="107">
        <f>C534-D534</f>
        <v>-3706</v>
      </c>
      <c r="F534" s="108"/>
      <c r="G534" s="109"/>
      <c r="H534" s="107"/>
      <c r="I534" s="110"/>
    </row>
    <row r="536" spans="1:11" ht="17.25" customHeight="1">
      <c r="A536" s="77" t="s">
        <v>597</v>
      </c>
      <c r="B536" s="79"/>
      <c r="E536" s="80" t="s">
        <v>598</v>
      </c>
      <c r="F536" s="79"/>
      <c r="G536" s="79"/>
      <c r="I536" s="81" t="s">
        <v>127</v>
      </c>
      <c r="J536" s="78"/>
      <c r="K536" s="78"/>
    </row>
    <row r="537" spans="1:11" ht="17.25" customHeight="1">
      <c r="A537" s="82"/>
      <c r="B537" s="83"/>
      <c r="C537" s="84"/>
      <c r="D537" s="84"/>
      <c r="E537" s="84"/>
      <c r="F537" s="85" t="s">
        <v>128</v>
      </c>
      <c r="G537" s="86"/>
      <c r="H537" s="87"/>
      <c r="I537" s="88"/>
    </row>
    <row r="538" spans="1:11" ht="17.25" customHeight="1">
      <c r="A538" s="414" t="s">
        <v>129</v>
      </c>
      <c r="B538" s="415"/>
      <c r="C538" s="89" t="s">
        <v>130</v>
      </c>
      <c r="D538" s="90" t="s">
        <v>131</v>
      </c>
      <c r="E538" s="90" t="s">
        <v>132</v>
      </c>
      <c r="F538" s="416" t="s">
        <v>133</v>
      </c>
      <c r="G538" s="417"/>
      <c r="H538" s="420" t="s">
        <v>134</v>
      </c>
      <c r="I538" s="91" t="s">
        <v>135</v>
      </c>
    </row>
    <row r="539" spans="1:11" ht="17.25" customHeight="1">
      <c r="A539" s="92"/>
      <c r="B539" s="93"/>
      <c r="C539" s="94"/>
      <c r="D539" s="94"/>
      <c r="E539" s="94"/>
      <c r="F539" s="418"/>
      <c r="G539" s="419"/>
      <c r="H539" s="421"/>
      <c r="I539" s="95"/>
    </row>
    <row r="540" spans="1:11" ht="17.25" customHeight="1">
      <c r="A540" s="114">
        <v>1</v>
      </c>
      <c r="B540" s="101" t="s">
        <v>599</v>
      </c>
      <c r="C540" s="102">
        <v>1</v>
      </c>
      <c r="D540" s="102">
        <v>1</v>
      </c>
      <c r="E540" s="115">
        <f>C540-D540</f>
        <v>0</v>
      </c>
      <c r="F540" s="100">
        <v>1</v>
      </c>
      <c r="G540" s="101" t="s">
        <v>599</v>
      </c>
      <c r="H540" s="102">
        <v>1</v>
      </c>
      <c r="I540" s="103" t="s">
        <v>600</v>
      </c>
    </row>
    <row r="541" spans="1:11" ht="17.25" customHeight="1">
      <c r="A541" s="96">
        <v>2</v>
      </c>
      <c r="B541" s="97" t="s">
        <v>601</v>
      </c>
      <c r="C541" s="98">
        <v>802000</v>
      </c>
      <c r="D541" s="98">
        <v>802000</v>
      </c>
      <c r="E541" s="99">
        <f>C541-D541</f>
        <v>0</v>
      </c>
      <c r="F541" s="111">
        <v>1</v>
      </c>
      <c r="G541" s="97" t="s">
        <v>602</v>
      </c>
      <c r="H541" s="98">
        <v>802000</v>
      </c>
      <c r="I541" s="112" t="s">
        <v>603</v>
      </c>
    </row>
    <row r="542" spans="1:11" ht="17.25" customHeight="1">
      <c r="A542" s="130"/>
      <c r="B542" s="128"/>
      <c r="C542" s="107"/>
      <c r="D542" s="107"/>
      <c r="E542" s="107"/>
      <c r="F542" s="108"/>
      <c r="G542" s="128"/>
      <c r="H542" s="107"/>
      <c r="I542" s="127" t="s">
        <v>604</v>
      </c>
    </row>
    <row r="546" spans="1:11" ht="17.25" customHeight="1">
      <c r="A546" s="128"/>
      <c r="B546" s="128"/>
      <c r="C546" s="129"/>
      <c r="D546" s="129"/>
      <c r="E546" s="129"/>
      <c r="F546" s="128"/>
      <c r="G546" s="128"/>
      <c r="H546" s="129"/>
      <c r="I546" s="128"/>
    </row>
    <row r="547" spans="1:11" ht="17.25" customHeight="1">
      <c r="A547" s="422" t="s">
        <v>142</v>
      </c>
      <c r="B547" s="423"/>
      <c r="C547" s="106">
        <v>802001</v>
      </c>
      <c r="D547" s="106">
        <v>802001</v>
      </c>
      <c r="E547" s="107">
        <f>C547-D547</f>
        <v>0</v>
      </c>
      <c r="F547" s="108"/>
      <c r="G547" s="109"/>
      <c r="H547" s="107"/>
      <c r="I547" s="110"/>
    </row>
    <row r="549" spans="1:11" ht="17.25" customHeight="1">
      <c r="A549" s="77" t="s">
        <v>605</v>
      </c>
      <c r="B549" s="79"/>
      <c r="E549" s="80" t="s">
        <v>606</v>
      </c>
      <c r="F549" s="79"/>
      <c r="G549" s="79"/>
      <c r="I549" s="81" t="s">
        <v>127</v>
      </c>
      <c r="J549" s="78"/>
      <c r="K549" s="78"/>
    </row>
    <row r="550" spans="1:11" ht="17.25" customHeight="1">
      <c r="A550" s="82"/>
      <c r="B550" s="83"/>
      <c r="C550" s="84"/>
      <c r="D550" s="84"/>
      <c r="E550" s="84"/>
      <c r="F550" s="85" t="s">
        <v>128</v>
      </c>
      <c r="G550" s="86"/>
      <c r="H550" s="87"/>
      <c r="I550" s="88"/>
    </row>
    <row r="551" spans="1:11" ht="17.25" customHeight="1">
      <c r="A551" s="414" t="s">
        <v>129</v>
      </c>
      <c r="B551" s="415"/>
      <c r="C551" s="89" t="s">
        <v>130</v>
      </c>
      <c r="D551" s="90" t="s">
        <v>131</v>
      </c>
      <c r="E551" s="90" t="s">
        <v>132</v>
      </c>
      <c r="F551" s="416" t="s">
        <v>133</v>
      </c>
      <c r="G551" s="417"/>
      <c r="H551" s="420" t="s">
        <v>134</v>
      </c>
      <c r="I551" s="91" t="s">
        <v>135</v>
      </c>
    </row>
    <row r="552" spans="1:11" ht="17.25" customHeight="1">
      <c r="A552" s="92"/>
      <c r="B552" s="93"/>
      <c r="C552" s="94"/>
      <c r="D552" s="94"/>
      <c r="E552" s="94"/>
      <c r="F552" s="418"/>
      <c r="G552" s="419"/>
      <c r="H552" s="421"/>
      <c r="I552" s="95"/>
    </row>
    <row r="553" spans="1:11" ht="17.25" customHeight="1">
      <c r="A553" s="96">
        <v>1</v>
      </c>
      <c r="B553" s="97" t="s">
        <v>607</v>
      </c>
      <c r="C553" s="98">
        <v>8522</v>
      </c>
      <c r="D553" s="98">
        <v>545</v>
      </c>
      <c r="E553" s="99">
        <f>C553-D553</f>
        <v>7977</v>
      </c>
      <c r="F553" s="111">
        <v>1</v>
      </c>
      <c r="G553" s="97" t="s">
        <v>607</v>
      </c>
      <c r="H553" s="98">
        <v>8522</v>
      </c>
      <c r="I553" s="112" t="s">
        <v>608</v>
      </c>
    </row>
    <row r="554" spans="1:11" ht="17.25" customHeight="1">
      <c r="A554" s="92"/>
      <c r="B554" s="101" t="s">
        <v>609</v>
      </c>
      <c r="C554" s="105"/>
      <c r="D554" s="105"/>
      <c r="E554" s="105"/>
      <c r="F554" s="113"/>
      <c r="G554" s="101" t="s">
        <v>609</v>
      </c>
      <c r="H554" s="105"/>
      <c r="I554" s="95"/>
    </row>
    <row r="555" spans="1:11" ht="17.25" customHeight="1">
      <c r="A555" s="422" t="s">
        <v>142</v>
      </c>
      <c r="B555" s="423"/>
      <c r="C555" s="106">
        <v>8522</v>
      </c>
      <c r="D555" s="106">
        <v>545</v>
      </c>
      <c r="E555" s="107">
        <f>C555-D555</f>
        <v>7977</v>
      </c>
      <c r="F555" s="108"/>
      <c r="G555" s="109"/>
      <c r="H555" s="107"/>
      <c r="I555" s="110"/>
    </row>
    <row r="557" spans="1:11" ht="17.25" customHeight="1">
      <c r="A557" s="77" t="s">
        <v>605</v>
      </c>
      <c r="B557" s="79"/>
      <c r="E557" s="80" t="s">
        <v>610</v>
      </c>
      <c r="F557" s="79"/>
      <c r="G557" s="79"/>
      <c r="I557" s="81" t="s">
        <v>127</v>
      </c>
      <c r="J557" s="78"/>
      <c r="K557" s="78"/>
    </row>
    <row r="558" spans="1:11" ht="17.25" customHeight="1">
      <c r="A558" s="82"/>
      <c r="B558" s="83"/>
      <c r="C558" s="84"/>
      <c r="D558" s="84"/>
      <c r="E558" s="84"/>
      <c r="F558" s="85" t="s">
        <v>128</v>
      </c>
      <c r="G558" s="86"/>
      <c r="H558" s="87"/>
      <c r="I558" s="88"/>
    </row>
    <row r="559" spans="1:11" ht="17.25" customHeight="1">
      <c r="A559" s="414" t="s">
        <v>129</v>
      </c>
      <c r="B559" s="415"/>
      <c r="C559" s="89" t="s">
        <v>130</v>
      </c>
      <c r="D559" s="90" t="s">
        <v>131</v>
      </c>
      <c r="E559" s="90" t="s">
        <v>132</v>
      </c>
      <c r="F559" s="416" t="s">
        <v>133</v>
      </c>
      <c r="G559" s="417"/>
      <c r="H559" s="420" t="s">
        <v>134</v>
      </c>
      <c r="I559" s="91" t="s">
        <v>135</v>
      </c>
    </row>
    <row r="560" spans="1:11" ht="17.25" customHeight="1">
      <c r="A560" s="92"/>
      <c r="B560" s="93"/>
      <c r="C560" s="94"/>
      <c r="D560" s="94"/>
      <c r="E560" s="94"/>
      <c r="F560" s="418"/>
      <c r="G560" s="419"/>
      <c r="H560" s="421"/>
      <c r="I560" s="95"/>
    </row>
    <row r="561" spans="1:9" ht="17.25" customHeight="1">
      <c r="A561" s="114">
        <v>1</v>
      </c>
      <c r="B561" s="101" t="s">
        <v>611</v>
      </c>
      <c r="C561" s="102">
        <v>390000</v>
      </c>
      <c r="D561" s="102">
        <v>734000</v>
      </c>
      <c r="E561" s="115">
        <f>C561-D561</f>
        <v>-344000</v>
      </c>
      <c r="F561" s="100">
        <v>1</v>
      </c>
      <c r="G561" s="101" t="s">
        <v>611</v>
      </c>
      <c r="H561" s="102">
        <v>390000</v>
      </c>
      <c r="I561" s="103" t="s">
        <v>612</v>
      </c>
    </row>
    <row r="562" spans="1:9" ht="17.25" customHeight="1">
      <c r="A562" s="96">
        <v>2</v>
      </c>
      <c r="B562" s="97" t="s">
        <v>613</v>
      </c>
      <c r="C562" s="98">
        <v>72</v>
      </c>
      <c r="D562" s="98">
        <v>104</v>
      </c>
      <c r="E562" s="99">
        <f>C562-D562</f>
        <v>-32</v>
      </c>
      <c r="F562" s="111">
        <v>1</v>
      </c>
      <c r="G562" s="97" t="s">
        <v>613</v>
      </c>
      <c r="H562" s="98">
        <v>72</v>
      </c>
      <c r="I562" s="112" t="s">
        <v>614</v>
      </c>
    </row>
    <row r="563" spans="1:9" ht="17.25" customHeight="1">
      <c r="A563" s="92"/>
      <c r="B563" s="101" t="s">
        <v>615</v>
      </c>
      <c r="C563" s="105"/>
      <c r="D563" s="105"/>
      <c r="E563" s="105"/>
      <c r="F563" s="113"/>
      <c r="G563" s="101" t="s">
        <v>615</v>
      </c>
      <c r="H563" s="105"/>
      <c r="I563" s="95"/>
    </row>
    <row r="564" spans="1:9" ht="17.25" customHeight="1">
      <c r="A564" s="114">
        <v>3</v>
      </c>
      <c r="B564" s="101" t="s">
        <v>616</v>
      </c>
      <c r="C564" s="102">
        <v>28379</v>
      </c>
      <c r="D564" s="102">
        <v>27309</v>
      </c>
      <c r="E564" s="115">
        <f>C564-D564</f>
        <v>1070</v>
      </c>
      <c r="F564" s="100">
        <v>1</v>
      </c>
      <c r="G564" s="101" t="s">
        <v>616</v>
      </c>
      <c r="H564" s="102">
        <v>28379</v>
      </c>
      <c r="I564" s="103" t="s">
        <v>617</v>
      </c>
    </row>
    <row r="565" spans="1:9" ht="17.25" customHeight="1">
      <c r="A565" s="96">
        <v>4</v>
      </c>
      <c r="B565" s="97" t="s">
        <v>618</v>
      </c>
      <c r="C565" s="98">
        <v>745000</v>
      </c>
      <c r="D565" s="98">
        <v>940468</v>
      </c>
      <c r="E565" s="99">
        <f>C565-D565</f>
        <v>-195468</v>
      </c>
      <c r="F565" s="111">
        <v>1</v>
      </c>
      <c r="G565" s="97" t="s">
        <v>618</v>
      </c>
      <c r="H565" s="98">
        <v>745000</v>
      </c>
      <c r="I565" s="112" t="s">
        <v>619</v>
      </c>
    </row>
    <row r="566" spans="1:9" ht="17.25" customHeight="1">
      <c r="A566" s="92"/>
      <c r="B566" s="101" t="s">
        <v>180</v>
      </c>
      <c r="C566" s="105"/>
      <c r="D566" s="105"/>
      <c r="E566" s="105"/>
      <c r="F566" s="113"/>
      <c r="G566" s="101" t="s">
        <v>180</v>
      </c>
      <c r="H566" s="105"/>
      <c r="I566" s="95"/>
    </row>
    <row r="567" spans="1:9" ht="17.25" customHeight="1">
      <c r="A567" s="96">
        <v>5</v>
      </c>
      <c r="B567" s="97" t="s">
        <v>620</v>
      </c>
      <c r="C567" s="98">
        <v>30501</v>
      </c>
      <c r="D567" s="98">
        <v>32029</v>
      </c>
      <c r="E567" s="99">
        <f>C567-D567</f>
        <v>-1528</v>
      </c>
      <c r="F567" s="111">
        <v>1</v>
      </c>
      <c r="G567" s="97" t="s">
        <v>620</v>
      </c>
      <c r="H567" s="98">
        <v>30501</v>
      </c>
      <c r="I567" s="112" t="s">
        <v>621</v>
      </c>
    </row>
    <row r="568" spans="1:9" ht="17.25" customHeight="1">
      <c r="A568" s="92"/>
      <c r="B568" s="101" t="s">
        <v>615</v>
      </c>
      <c r="C568" s="105"/>
      <c r="D568" s="105"/>
      <c r="E568" s="105"/>
      <c r="F568" s="113"/>
      <c r="G568" s="101" t="s">
        <v>615</v>
      </c>
      <c r="H568" s="105"/>
      <c r="I568" s="95"/>
    </row>
    <row r="569" spans="1:9" ht="17.25" customHeight="1">
      <c r="A569" s="114">
        <v>6</v>
      </c>
      <c r="B569" s="101" t="s">
        <v>622</v>
      </c>
      <c r="C569" s="102">
        <v>50000</v>
      </c>
      <c r="D569" s="102">
        <v>43262</v>
      </c>
      <c r="E569" s="115">
        <f>C569-D569</f>
        <v>6738</v>
      </c>
      <c r="F569" s="100">
        <v>1</v>
      </c>
      <c r="G569" s="101" t="s">
        <v>622</v>
      </c>
      <c r="H569" s="102">
        <v>50000</v>
      </c>
      <c r="I569" s="103" t="s">
        <v>623</v>
      </c>
    </row>
    <row r="570" spans="1:9" ht="17.25" customHeight="1">
      <c r="A570" s="96">
        <v>7</v>
      </c>
      <c r="B570" s="97" t="s">
        <v>624</v>
      </c>
      <c r="C570" s="98">
        <v>3000</v>
      </c>
      <c r="D570" s="98">
        <v>3000</v>
      </c>
      <c r="E570" s="99">
        <f>C570-D570</f>
        <v>0</v>
      </c>
      <c r="F570" s="111">
        <v>1</v>
      </c>
      <c r="G570" s="97" t="s">
        <v>624</v>
      </c>
      <c r="H570" s="98">
        <v>3000</v>
      </c>
      <c r="I570" s="112" t="s">
        <v>625</v>
      </c>
    </row>
    <row r="571" spans="1:9" ht="17.25" customHeight="1">
      <c r="A571" s="92"/>
      <c r="B571" s="101" t="s">
        <v>626</v>
      </c>
      <c r="C571" s="105"/>
      <c r="D571" s="105"/>
      <c r="E571" s="105"/>
      <c r="F571" s="113"/>
      <c r="G571" s="101" t="s">
        <v>626</v>
      </c>
      <c r="H571" s="105"/>
      <c r="I571" s="95"/>
    </row>
    <row r="572" spans="1:9" ht="17.25" customHeight="1">
      <c r="A572" s="422" t="s">
        <v>142</v>
      </c>
      <c r="B572" s="423"/>
      <c r="C572" s="106">
        <v>1246952</v>
      </c>
      <c r="D572" s="106">
        <v>1780172</v>
      </c>
      <c r="E572" s="107">
        <f>C572-D572</f>
        <v>-533220</v>
      </c>
      <c r="F572" s="108"/>
      <c r="G572" s="109"/>
      <c r="H572" s="107"/>
      <c r="I572" s="110"/>
    </row>
    <row r="578" spans="1:11" ht="17.25" customHeight="1">
      <c r="A578" s="116" t="s">
        <v>627</v>
      </c>
      <c r="B578" s="117"/>
      <c r="C578" s="117"/>
      <c r="D578" s="117"/>
      <c r="E578" s="117"/>
      <c r="F578" s="117"/>
      <c r="G578" s="117"/>
      <c r="H578" s="117"/>
      <c r="I578" s="117"/>
      <c r="J578" s="118"/>
    </row>
    <row r="579" spans="1:11" ht="17.25" customHeight="1">
      <c r="A579" s="116" t="s">
        <v>628</v>
      </c>
      <c r="B579" s="117"/>
      <c r="C579" s="117"/>
      <c r="D579" s="117"/>
      <c r="E579" s="117"/>
      <c r="F579" s="117"/>
      <c r="G579" s="117"/>
      <c r="H579" s="117"/>
      <c r="I579" s="117"/>
      <c r="J579" s="118"/>
    </row>
    <row r="580" spans="1:11" ht="17.25" customHeight="1">
      <c r="A580" s="77" t="s">
        <v>629</v>
      </c>
      <c r="E580" s="78" t="s">
        <v>630</v>
      </c>
      <c r="I580" s="81" t="s">
        <v>127</v>
      </c>
    </row>
    <row r="581" spans="1:11" ht="17.25" customHeight="1">
      <c r="A581" s="82"/>
      <c r="B581" s="83"/>
      <c r="C581" s="84"/>
      <c r="D581" s="84"/>
      <c r="E581" s="84"/>
      <c r="F581" s="85" t="s">
        <v>128</v>
      </c>
      <c r="G581" s="86"/>
      <c r="H581" s="87"/>
      <c r="I581" s="88"/>
    </row>
    <row r="582" spans="1:11" ht="17.25" customHeight="1">
      <c r="A582" s="414" t="s">
        <v>129</v>
      </c>
      <c r="B582" s="415"/>
      <c r="C582" s="89" t="s">
        <v>130</v>
      </c>
      <c r="D582" s="90" t="s">
        <v>131</v>
      </c>
      <c r="E582" s="90" t="s">
        <v>132</v>
      </c>
      <c r="F582" s="416" t="s">
        <v>133</v>
      </c>
      <c r="G582" s="417"/>
      <c r="H582" s="420" t="s">
        <v>134</v>
      </c>
      <c r="I582" s="91" t="s">
        <v>135</v>
      </c>
    </row>
    <row r="583" spans="1:11" ht="17.25" customHeight="1">
      <c r="A583" s="92"/>
      <c r="B583" s="93"/>
      <c r="C583" s="94"/>
      <c r="D583" s="94"/>
      <c r="E583" s="94"/>
      <c r="F583" s="418"/>
      <c r="G583" s="419"/>
      <c r="H583" s="421"/>
      <c r="I583" s="95"/>
    </row>
    <row r="584" spans="1:11" ht="17.25" customHeight="1">
      <c r="A584" s="114">
        <v>1</v>
      </c>
      <c r="B584" s="101" t="s">
        <v>631</v>
      </c>
      <c r="C584" s="102">
        <v>80000</v>
      </c>
      <c r="D584" s="102">
        <v>80000</v>
      </c>
      <c r="E584" s="115">
        <f>C584-D584</f>
        <v>0</v>
      </c>
      <c r="F584" s="100">
        <v>1</v>
      </c>
      <c r="G584" s="101" t="s">
        <v>631</v>
      </c>
      <c r="H584" s="102">
        <v>80000</v>
      </c>
      <c r="I584" s="103" t="s">
        <v>632</v>
      </c>
    </row>
    <row r="585" spans="1:11" ht="17.25" customHeight="1">
      <c r="A585" s="422" t="s">
        <v>142</v>
      </c>
      <c r="B585" s="423"/>
      <c r="C585" s="106">
        <v>80000</v>
      </c>
      <c r="D585" s="106">
        <v>80000</v>
      </c>
      <c r="E585" s="107">
        <f>C585-D585</f>
        <v>0</v>
      </c>
      <c r="F585" s="108"/>
      <c r="G585" s="109"/>
      <c r="H585" s="107"/>
      <c r="I585" s="110"/>
    </row>
    <row r="587" spans="1:11" ht="17.25" customHeight="1">
      <c r="A587" s="77" t="s">
        <v>633</v>
      </c>
      <c r="B587" s="79"/>
      <c r="E587" s="80" t="s">
        <v>634</v>
      </c>
      <c r="F587" s="79"/>
      <c r="G587" s="79"/>
      <c r="I587" s="81" t="s">
        <v>127</v>
      </c>
      <c r="J587" s="78"/>
      <c r="K587" s="78"/>
    </row>
    <row r="588" spans="1:11" ht="17.25" customHeight="1">
      <c r="A588" s="82"/>
      <c r="B588" s="83"/>
      <c r="C588" s="84"/>
      <c r="D588" s="84"/>
      <c r="E588" s="84"/>
      <c r="F588" s="85" t="s">
        <v>128</v>
      </c>
      <c r="G588" s="86"/>
      <c r="H588" s="87"/>
      <c r="I588" s="88"/>
    </row>
    <row r="589" spans="1:11" ht="17.25" customHeight="1">
      <c r="A589" s="414" t="s">
        <v>129</v>
      </c>
      <c r="B589" s="415"/>
      <c r="C589" s="89" t="s">
        <v>130</v>
      </c>
      <c r="D589" s="90" t="s">
        <v>131</v>
      </c>
      <c r="E589" s="90" t="s">
        <v>132</v>
      </c>
      <c r="F589" s="416" t="s">
        <v>133</v>
      </c>
      <c r="G589" s="417"/>
      <c r="H589" s="420" t="s">
        <v>134</v>
      </c>
      <c r="I589" s="91" t="s">
        <v>135</v>
      </c>
    </row>
    <row r="590" spans="1:11" ht="17.25" customHeight="1">
      <c r="A590" s="92"/>
      <c r="B590" s="93"/>
      <c r="C590" s="94"/>
      <c r="D590" s="94"/>
      <c r="E590" s="94"/>
      <c r="F590" s="418"/>
      <c r="G590" s="419"/>
      <c r="H590" s="421"/>
      <c r="I590" s="95"/>
    </row>
    <row r="591" spans="1:11" ht="17.25" customHeight="1">
      <c r="A591" s="114">
        <v>1</v>
      </c>
      <c r="B591" s="101" t="s">
        <v>635</v>
      </c>
      <c r="C591" s="102">
        <v>4500</v>
      </c>
      <c r="D591" s="102">
        <v>4500</v>
      </c>
      <c r="E591" s="115">
        <f>C591-D591</f>
        <v>0</v>
      </c>
      <c r="F591" s="100">
        <v>1</v>
      </c>
      <c r="G591" s="101" t="s">
        <v>635</v>
      </c>
      <c r="H591" s="102">
        <v>4500</v>
      </c>
      <c r="I591" s="103" t="s">
        <v>636</v>
      </c>
    </row>
    <row r="592" spans="1:11" ht="17.25" customHeight="1">
      <c r="A592" s="92"/>
      <c r="B592" s="101" t="s">
        <v>637</v>
      </c>
      <c r="C592" s="102">
        <v>0</v>
      </c>
      <c r="D592" s="102">
        <v>1</v>
      </c>
      <c r="E592" s="115">
        <f>C592-D592</f>
        <v>-1</v>
      </c>
      <c r="F592" s="113"/>
      <c r="G592" s="104"/>
      <c r="H592" s="105"/>
      <c r="I592" s="103" t="s">
        <v>638</v>
      </c>
    </row>
    <row r="593" spans="1:11" ht="17.25" customHeight="1">
      <c r="A593" s="422" t="s">
        <v>142</v>
      </c>
      <c r="B593" s="423"/>
      <c r="C593" s="106">
        <v>4500</v>
      </c>
      <c r="D593" s="106">
        <v>4501</v>
      </c>
      <c r="E593" s="107">
        <f>C593-D593</f>
        <v>-1</v>
      </c>
      <c r="F593" s="108"/>
      <c r="G593" s="109"/>
      <c r="H593" s="107"/>
      <c r="I593" s="110"/>
    </row>
    <row r="595" spans="1:11" ht="17.25" customHeight="1">
      <c r="A595" s="77" t="s">
        <v>633</v>
      </c>
      <c r="B595" s="79"/>
      <c r="E595" s="80" t="s">
        <v>639</v>
      </c>
      <c r="F595" s="79"/>
      <c r="G595" s="79"/>
      <c r="I595" s="81" t="s">
        <v>127</v>
      </c>
      <c r="J595" s="78"/>
      <c r="K595" s="78"/>
    </row>
    <row r="596" spans="1:11" ht="17.25" customHeight="1">
      <c r="A596" s="82"/>
      <c r="B596" s="83"/>
      <c r="C596" s="84"/>
      <c r="D596" s="84"/>
      <c r="E596" s="84"/>
      <c r="F596" s="85" t="s">
        <v>128</v>
      </c>
      <c r="G596" s="86"/>
      <c r="H596" s="87"/>
      <c r="I596" s="88"/>
    </row>
    <row r="597" spans="1:11" ht="17.25" customHeight="1">
      <c r="A597" s="414" t="s">
        <v>129</v>
      </c>
      <c r="B597" s="415"/>
      <c r="C597" s="89" t="s">
        <v>130</v>
      </c>
      <c r="D597" s="90" t="s">
        <v>131</v>
      </c>
      <c r="E597" s="90" t="s">
        <v>132</v>
      </c>
      <c r="F597" s="416" t="s">
        <v>133</v>
      </c>
      <c r="G597" s="417"/>
      <c r="H597" s="420" t="s">
        <v>134</v>
      </c>
      <c r="I597" s="91" t="s">
        <v>135</v>
      </c>
    </row>
    <row r="598" spans="1:11" ht="17.25" customHeight="1">
      <c r="A598" s="92"/>
      <c r="B598" s="93"/>
      <c r="C598" s="94"/>
      <c r="D598" s="94"/>
      <c r="E598" s="94"/>
      <c r="F598" s="418"/>
      <c r="G598" s="419"/>
      <c r="H598" s="421"/>
      <c r="I598" s="95"/>
    </row>
    <row r="599" spans="1:11" ht="17.25" customHeight="1">
      <c r="A599" s="114">
        <v>1</v>
      </c>
      <c r="B599" s="101" t="s">
        <v>640</v>
      </c>
      <c r="C599" s="102">
        <v>385</v>
      </c>
      <c r="D599" s="102">
        <v>55</v>
      </c>
      <c r="E599" s="115">
        <f>C599-D599</f>
        <v>330</v>
      </c>
      <c r="F599" s="100">
        <v>1</v>
      </c>
      <c r="G599" s="101" t="s">
        <v>640</v>
      </c>
      <c r="H599" s="102">
        <v>385</v>
      </c>
      <c r="I599" s="103" t="s">
        <v>641</v>
      </c>
    </row>
    <row r="600" spans="1:11" ht="17.25" customHeight="1">
      <c r="A600" s="422" t="s">
        <v>142</v>
      </c>
      <c r="B600" s="423"/>
      <c r="C600" s="106">
        <v>385</v>
      </c>
      <c r="D600" s="106">
        <v>55</v>
      </c>
      <c r="E600" s="107">
        <f>C600-D600</f>
        <v>330</v>
      </c>
      <c r="F600" s="108"/>
      <c r="G600" s="109"/>
      <c r="H600" s="107"/>
      <c r="I600" s="110"/>
    </row>
    <row r="602" spans="1:11" ht="17.25" customHeight="1">
      <c r="A602" s="77" t="s">
        <v>633</v>
      </c>
      <c r="B602" s="79"/>
      <c r="E602" s="80" t="s">
        <v>642</v>
      </c>
      <c r="F602" s="79"/>
      <c r="G602" s="79"/>
      <c r="I602" s="81" t="s">
        <v>127</v>
      </c>
      <c r="J602" s="78"/>
      <c r="K602" s="78"/>
    </row>
    <row r="603" spans="1:11" ht="17.25" customHeight="1">
      <c r="A603" s="82"/>
      <c r="B603" s="83"/>
      <c r="C603" s="84"/>
      <c r="D603" s="84"/>
      <c r="E603" s="84"/>
      <c r="F603" s="85" t="s">
        <v>128</v>
      </c>
      <c r="G603" s="86"/>
      <c r="H603" s="87"/>
      <c r="I603" s="88"/>
    </row>
    <row r="604" spans="1:11" ht="17.25" customHeight="1">
      <c r="A604" s="414" t="s">
        <v>129</v>
      </c>
      <c r="B604" s="415"/>
      <c r="C604" s="89" t="s">
        <v>130</v>
      </c>
      <c r="D604" s="90" t="s">
        <v>131</v>
      </c>
      <c r="E604" s="90" t="s">
        <v>132</v>
      </c>
      <c r="F604" s="416" t="s">
        <v>133</v>
      </c>
      <c r="G604" s="417"/>
      <c r="H604" s="420" t="s">
        <v>134</v>
      </c>
      <c r="I604" s="91" t="s">
        <v>135</v>
      </c>
    </row>
    <row r="605" spans="1:11" ht="17.25" customHeight="1">
      <c r="A605" s="92"/>
      <c r="B605" s="93"/>
      <c r="C605" s="94"/>
      <c r="D605" s="94"/>
      <c r="E605" s="94"/>
      <c r="F605" s="418"/>
      <c r="G605" s="419"/>
      <c r="H605" s="421"/>
      <c r="I605" s="95"/>
    </row>
    <row r="606" spans="1:11" ht="17.25" customHeight="1">
      <c r="A606" s="96">
        <v>1</v>
      </c>
      <c r="B606" s="97" t="s">
        <v>643</v>
      </c>
      <c r="C606" s="98">
        <v>20000</v>
      </c>
      <c r="D606" s="98">
        <v>20000</v>
      </c>
      <c r="E606" s="99">
        <f>C606-D606</f>
        <v>0</v>
      </c>
      <c r="F606" s="111">
        <v>1</v>
      </c>
      <c r="G606" s="97" t="s">
        <v>643</v>
      </c>
      <c r="H606" s="98">
        <v>20000</v>
      </c>
      <c r="I606" s="112" t="s">
        <v>644</v>
      </c>
    </row>
    <row r="607" spans="1:11" ht="17.25" customHeight="1">
      <c r="A607" s="92"/>
      <c r="B607" s="101" t="s">
        <v>645</v>
      </c>
      <c r="C607" s="105"/>
      <c r="D607" s="105"/>
      <c r="E607" s="105"/>
      <c r="F607" s="113"/>
      <c r="G607" s="101" t="s">
        <v>645</v>
      </c>
      <c r="H607" s="105"/>
      <c r="I607" s="95"/>
    </row>
    <row r="608" spans="1:11" ht="17.25" customHeight="1">
      <c r="A608" s="119"/>
      <c r="B608" s="97" t="s">
        <v>646</v>
      </c>
      <c r="C608" s="98">
        <v>0</v>
      </c>
      <c r="D608" s="98">
        <v>22</v>
      </c>
      <c r="E608" s="99">
        <f>C608-D608</f>
        <v>-22</v>
      </c>
      <c r="F608" s="121"/>
      <c r="H608" s="120"/>
      <c r="I608" s="112" t="s">
        <v>638</v>
      </c>
    </row>
    <row r="609" spans="1:9" ht="17.25" customHeight="1">
      <c r="A609" s="92"/>
      <c r="B609" s="101" t="s">
        <v>647</v>
      </c>
      <c r="C609" s="105"/>
      <c r="D609" s="105"/>
      <c r="E609" s="105"/>
      <c r="F609" s="113"/>
      <c r="G609" s="104"/>
      <c r="H609" s="105"/>
      <c r="I609" s="95"/>
    </row>
    <row r="610" spans="1:9" ht="17.25" customHeight="1">
      <c r="A610" s="422" t="s">
        <v>142</v>
      </c>
      <c r="B610" s="423"/>
      <c r="C610" s="106">
        <v>20000</v>
      </c>
      <c r="D610" s="106">
        <v>20022</v>
      </c>
      <c r="E610" s="107">
        <f>C610-D610</f>
        <v>-22</v>
      </c>
      <c r="F610" s="108"/>
      <c r="G610" s="109"/>
      <c r="H610" s="107"/>
      <c r="I610" s="110"/>
    </row>
    <row r="615" spans="1:9" ht="17.25" customHeight="1">
      <c r="A615" s="77" t="s">
        <v>648</v>
      </c>
      <c r="E615" s="78" t="s">
        <v>649</v>
      </c>
      <c r="I615" s="81" t="s">
        <v>127</v>
      </c>
    </row>
    <row r="616" spans="1:9" ht="17.25" customHeight="1">
      <c r="A616" s="82"/>
      <c r="B616" s="83"/>
      <c r="C616" s="84"/>
      <c r="D616" s="84"/>
      <c r="E616" s="84"/>
      <c r="F616" s="85" t="s">
        <v>128</v>
      </c>
      <c r="G616" s="86"/>
      <c r="H616" s="87"/>
      <c r="I616" s="88"/>
    </row>
    <row r="617" spans="1:9" ht="17.25" customHeight="1">
      <c r="A617" s="414" t="s">
        <v>129</v>
      </c>
      <c r="B617" s="415"/>
      <c r="C617" s="89" t="s">
        <v>130</v>
      </c>
      <c r="D617" s="90" t="s">
        <v>131</v>
      </c>
      <c r="E617" s="90" t="s">
        <v>132</v>
      </c>
      <c r="F617" s="416" t="s">
        <v>133</v>
      </c>
      <c r="G617" s="417"/>
      <c r="H617" s="420" t="s">
        <v>134</v>
      </c>
      <c r="I617" s="91" t="s">
        <v>135</v>
      </c>
    </row>
    <row r="618" spans="1:9" ht="17.25" customHeight="1">
      <c r="A618" s="92"/>
      <c r="B618" s="93"/>
      <c r="C618" s="94"/>
      <c r="D618" s="94"/>
      <c r="E618" s="94"/>
      <c r="F618" s="418"/>
      <c r="G618" s="419"/>
      <c r="H618" s="421"/>
      <c r="I618" s="95"/>
    </row>
    <row r="619" spans="1:9" ht="17.25" customHeight="1">
      <c r="A619" s="96">
        <v>1</v>
      </c>
      <c r="B619" s="97" t="s">
        <v>650</v>
      </c>
      <c r="C619" s="98">
        <v>12241</v>
      </c>
      <c r="D619" s="98">
        <v>6739</v>
      </c>
      <c r="E619" s="99">
        <f>C619-D619</f>
        <v>5502</v>
      </c>
      <c r="F619" s="111">
        <v>1</v>
      </c>
      <c r="G619" s="97" t="s">
        <v>651</v>
      </c>
      <c r="H619" s="98">
        <v>12241</v>
      </c>
      <c r="I619" s="112" t="s">
        <v>652</v>
      </c>
    </row>
    <row r="620" spans="1:9" ht="17.25" customHeight="1">
      <c r="A620" s="92"/>
      <c r="B620" s="104"/>
      <c r="C620" s="105"/>
      <c r="D620" s="105"/>
      <c r="E620" s="105"/>
      <c r="F620" s="113"/>
      <c r="G620" s="101" t="s">
        <v>653</v>
      </c>
      <c r="H620" s="105"/>
      <c r="I620" s="103" t="s">
        <v>654</v>
      </c>
    </row>
    <row r="621" spans="1:9" ht="17.25" customHeight="1">
      <c r="A621" s="96">
        <v>2</v>
      </c>
      <c r="B621" s="97" t="s">
        <v>655</v>
      </c>
      <c r="C621" s="98">
        <v>1660</v>
      </c>
      <c r="D621" s="98">
        <v>1721</v>
      </c>
      <c r="E621" s="99">
        <f>C621-D621</f>
        <v>-61</v>
      </c>
      <c r="F621" s="111">
        <v>1</v>
      </c>
      <c r="G621" s="97" t="s">
        <v>656</v>
      </c>
      <c r="H621" s="98">
        <v>1660</v>
      </c>
      <c r="I621" s="112" t="s">
        <v>657</v>
      </c>
    </row>
    <row r="622" spans="1:9" ht="17.25" customHeight="1">
      <c r="A622" s="92"/>
      <c r="B622" s="101" t="s">
        <v>658</v>
      </c>
      <c r="C622" s="105"/>
      <c r="D622" s="105"/>
      <c r="E622" s="105"/>
      <c r="F622" s="113"/>
      <c r="G622" s="104"/>
      <c r="H622" s="105"/>
      <c r="I622" s="103" t="s">
        <v>659</v>
      </c>
    </row>
    <row r="623" spans="1:9" ht="17.25" customHeight="1">
      <c r="A623" s="422" t="s">
        <v>142</v>
      </c>
      <c r="B623" s="423"/>
      <c r="C623" s="106">
        <v>13901</v>
      </c>
      <c r="D623" s="106">
        <v>8460</v>
      </c>
      <c r="E623" s="107">
        <f>C623-D623</f>
        <v>5441</v>
      </c>
      <c r="F623" s="108"/>
      <c r="G623" s="109"/>
      <c r="H623" s="107"/>
      <c r="I623" s="110"/>
    </row>
    <row r="625" spans="1:11" ht="17.25" customHeight="1">
      <c r="A625" s="77" t="s">
        <v>633</v>
      </c>
      <c r="B625" s="79"/>
      <c r="E625" s="80" t="s">
        <v>660</v>
      </c>
      <c r="F625" s="79"/>
      <c r="G625" s="79"/>
      <c r="I625" s="81" t="s">
        <v>127</v>
      </c>
      <c r="J625" s="78"/>
      <c r="K625" s="78"/>
    </row>
    <row r="626" spans="1:11" ht="17.25" customHeight="1">
      <c r="A626" s="82"/>
      <c r="B626" s="83"/>
      <c r="C626" s="84"/>
      <c r="D626" s="84"/>
      <c r="E626" s="84"/>
      <c r="F626" s="85" t="s">
        <v>128</v>
      </c>
      <c r="G626" s="86"/>
      <c r="H626" s="87"/>
      <c r="I626" s="88"/>
    </row>
    <row r="627" spans="1:11" ht="17.25" customHeight="1">
      <c r="A627" s="414" t="s">
        <v>129</v>
      </c>
      <c r="B627" s="415"/>
      <c r="C627" s="89" t="s">
        <v>130</v>
      </c>
      <c r="D627" s="90" t="s">
        <v>131</v>
      </c>
      <c r="E627" s="90" t="s">
        <v>132</v>
      </c>
      <c r="F627" s="416" t="s">
        <v>133</v>
      </c>
      <c r="G627" s="417"/>
      <c r="H627" s="420" t="s">
        <v>134</v>
      </c>
      <c r="I627" s="91" t="s">
        <v>135</v>
      </c>
    </row>
    <row r="628" spans="1:11" ht="17.25" customHeight="1">
      <c r="A628" s="92"/>
      <c r="B628" s="93"/>
      <c r="C628" s="94"/>
      <c r="D628" s="94"/>
      <c r="E628" s="94"/>
      <c r="F628" s="418"/>
      <c r="G628" s="419"/>
      <c r="H628" s="421"/>
      <c r="I628" s="95"/>
    </row>
    <row r="629" spans="1:11" ht="17.25" customHeight="1">
      <c r="A629" s="114">
        <v>1</v>
      </c>
      <c r="B629" s="101" t="s">
        <v>661</v>
      </c>
      <c r="C629" s="102">
        <v>1</v>
      </c>
      <c r="D629" s="102">
        <v>1</v>
      </c>
      <c r="E629" s="115">
        <f>C629-D629</f>
        <v>0</v>
      </c>
      <c r="F629" s="100">
        <v>1</v>
      </c>
      <c r="G629" s="101" t="s">
        <v>661</v>
      </c>
      <c r="H629" s="102">
        <v>1</v>
      </c>
      <c r="I629" s="103" t="s">
        <v>662</v>
      </c>
    </row>
    <row r="630" spans="1:11" ht="17.25" customHeight="1">
      <c r="A630" s="114">
        <v>2</v>
      </c>
      <c r="B630" s="101" t="s">
        <v>663</v>
      </c>
      <c r="C630" s="102">
        <v>200</v>
      </c>
      <c r="D630" s="102">
        <v>200</v>
      </c>
      <c r="E630" s="115">
        <f>C630-D630</f>
        <v>0</v>
      </c>
      <c r="F630" s="100">
        <v>1</v>
      </c>
      <c r="G630" s="101" t="s">
        <v>663</v>
      </c>
      <c r="H630" s="102">
        <v>200</v>
      </c>
      <c r="I630" s="103" t="s">
        <v>664</v>
      </c>
    </row>
    <row r="631" spans="1:11" ht="17.25" customHeight="1">
      <c r="A631" s="96">
        <v>3</v>
      </c>
      <c r="B631" s="97" t="s">
        <v>665</v>
      </c>
      <c r="C631" s="98">
        <v>113504</v>
      </c>
      <c r="D631" s="98">
        <v>59952</v>
      </c>
      <c r="E631" s="99">
        <f>C631-D631</f>
        <v>53552</v>
      </c>
      <c r="F631" s="111">
        <v>1</v>
      </c>
      <c r="G631" s="97" t="s">
        <v>666</v>
      </c>
      <c r="H631" s="98">
        <v>500</v>
      </c>
      <c r="I631" s="112" t="s">
        <v>667</v>
      </c>
    </row>
    <row r="632" spans="1:11" ht="17.25" customHeight="1">
      <c r="A632" s="119"/>
      <c r="C632" s="120"/>
      <c r="D632" s="120"/>
      <c r="E632" s="120"/>
      <c r="F632" s="113"/>
      <c r="G632" s="101" t="s">
        <v>668</v>
      </c>
      <c r="H632" s="105"/>
      <c r="I632" s="95"/>
    </row>
    <row r="633" spans="1:11" ht="17.25" customHeight="1">
      <c r="A633" s="119"/>
      <c r="C633" s="120"/>
      <c r="D633" s="120"/>
      <c r="E633" s="120"/>
      <c r="F633" s="111">
        <v>2</v>
      </c>
      <c r="G633" s="97" t="s">
        <v>665</v>
      </c>
      <c r="H633" s="98">
        <v>113004</v>
      </c>
      <c r="I633" s="112" t="s">
        <v>669</v>
      </c>
    </row>
    <row r="634" spans="1:11" ht="17.25" customHeight="1">
      <c r="A634" s="119"/>
      <c r="C634" s="120"/>
      <c r="D634" s="120"/>
      <c r="E634" s="120"/>
      <c r="F634" s="121"/>
      <c r="H634" s="120"/>
      <c r="I634" s="112" t="s">
        <v>670</v>
      </c>
    </row>
    <row r="635" spans="1:11" ht="17.25" customHeight="1">
      <c r="A635" s="119"/>
      <c r="C635" s="120"/>
      <c r="D635" s="120"/>
      <c r="E635" s="120"/>
      <c r="F635" s="121"/>
      <c r="H635" s="120"/>
      <c r="I635" s="112" t="s">
        <v>671</v>
      </c>
    </row>
    <row r="636" spans="1:11" ht="17.25" customHeight="1">
      <c r="A636" s="119"/>
      <c r="C636" s="120"/>
      <c r="D636" s="120"/>
      <c r="E636" s="120"/>
      <c r="F636" s="121"/>
      <c r="H636" s="120"/>
      <c r="I636" s="112" t="s">
        <v>672</v>
      </c>
    </row>
    <row r="637" spans="1:11" ht="17.25" customHeight="1">
      <c r="A637" s="119"/>
      <c r="C637" s="120"/>
      <c r="D637" s="120"/>
      <c r="E637" s="120"/>
      <c r="F637" s="121"/>
      <c r="H637" s="120"/>
      <c r="I637" s="112" t="s">
        <v>673</v>
      </c>
    </row>
    <row r="638" spans="1:11" ht="17.25" customHeight="1">
      <c r="A638" s="119"/>
      <c r="C638" s="120"/>
      <c r="D638" s="120"/>
      <c r="E638" s="120"/>
      <c r="F638" s="121"/>
      <c r="H638" s="120"/>
      <c r="I638" s="112" t="s">
        <v>674</v>
      </c>
    </row>
    <row r="639" spans="1:11" ht="17.25" customHeight="1">
      <c r="A639" s="119"/>
      <c r="C639" s="120"/>
      <c r="D639" s="120"/>
      <c r="E639" s="120"/>
      <c r="F639" s="121"/>
      <c r="H639" s="120"/>
      <c r="I639" s="112" t="s">
        <v>675</v>
      </c>
    </row>
    <row r="640" spans="1:11" ht="17.25" customHeight="1">
      <c r="A640" s="119"/>
      <c r="C640" s="120"/>
      <c r="D640" s="120"/>
      <c r="E640" s="120"/>
      <c r="F640" s="121"/>
      <c r="H640" s="120"/>
      <c r="I640" s="112" t="s">
        <v>676</v>
      </c>
    </row>
    <row r="641" spans="1:10" ht="17.25" customHeight="1">
      <c r="A641" s="119"/>
      <c r="C641" s="120"/>
      <c r="D641" s="120"/>
      <c r="E641" s="120"/>
      <c r="F641" s="121"/>
      <c r="H641" s="120"/>
      <c r="I641" s="112" t="s">
        <v>677</v>
      </c>
    </row>
    <row r="642" spans="1:10" ht="17.25" customHeight="1">
      <c r="A642" s="119"/>
      <c r="C642" s="120"/>
      <c r="D642" s="120"/>
      <c r="E642" s="120"/>
      <c r="F642" s="121"/>
      <c r="H642" s="120"/>
      <c r="I642" s="112" t="s">
        <v>678</v>
      </c>
    </row>
    <row r="643" spans="1:10" ht="17.25" customHeight="1">
      <c r="A643" s="119"/>
      <c r="C643" s="120"/>
      <c r="D643" s="120"/>
      <c r="E643" s="120"/>
      <c r="F643" s="121"/>
      <c r="H643" s="120"/>
      <c r="I643" s="112" t="s">
        <v>679</v>
      </c>
    </row>
    <row r="644" spans="1:10" ht="17.25" customHeight="1">
      <c r="A644" s="130"/>
      <c r="B644" s="128"/>
      <c r="C644" s="107"/>
      <c r="D644" s="107"/>
      <c r="E644" s="107"/>
      <c r="F644" s="108"/>
      <c r="G644" s="128"/>
      <c r="H644" s="107"/>
      <c r="I644" s="127" t="s">
        <v>680</v>
      </c>
    </row>
    <row r="646" spans="1:10" ht="17.25" customHeight="1">
      <c r="A646" s="116" t="s">
        <v>681</v>
      </c>
      <c r="B646" s="117"/>
      <c r="C646" s="117"/>
      <c r="D646" s="117"/>
      <c r="E646" s="117"/>
      <c r="F646" s="117"/>
      <c r="G646" s="117"/>
      <c r="H646" s="117"/>
      <c r="I646" s="117"/>
      <c r="J646" s="118"/>
    </row>
    <row r="647" spans="1:10" ht="17.25" customHeight="1">
      <c r="A647" s="116" t="s">
        <v>682</v>
      </c>
      <c r="B647" s="117"/>
      <c r="C647" s="117"/>
      <c r="D647" s="117"/>
      <c r="E647" s="117"/>
      <c r="F647" s="117"/>
      <c r="G647" s="117"/>
      <c r="H647" s="117"/>
      <c r="I647" s="117"/>
      <c r="J647" s="118"/>
    </row>
    <row r="648" spans="1:10" ht="17.25" customHeight="1">
      <c r="A648" s="77" t="s">
        <v>648</v>
      </c>
      <c r="E648" s="78" t="s">
        <v>683</v>
      </c>
      <c r="I648" s="81" t="s">
        <v>127</v>
      </c>
    </row>
    <row r="649" spans="1:10" ht="17.25" customHeight="1">
      <c r="A649" s="82"/>
      <c r="B649" s="83"/>
      <c r="C649" s="84"/>
      <c r="D649" s="84"/>
      <c r="E649" s="84"/>
      <c r="F649" s="85" t="s">
        <v>128</v>
      </c>
      <c r="G649" s="86"/>
      <c r="H649" s="87"/>
      <c r="I649" s="88"/>
    </row>
    <row r="650" spans="1:10" ht="17.25" customHeight="1">
      <c r="A650" s="414" t="s">
        <v>129</v>
      </c>
      <c r="B650" s="415"/>
      <c r="C650" s="89" t="s">
        <v>130</v>
      </c>
      <c r="D650" s="90" t="s">
        <v>131</v>
      </c>
      <c r="E650" s="90" t="s">
        <v>132</v>
      </c>
      <c r="F650" s="416" t="s">
        <v>133</v>
      </c>
      <c r="G650" s="417"/>
      <c r="H650" s="420" t="s">
        <v>134</v>
      </c>
      <c r="I650" s="91" t="s">
        <v>135</v>
      </c>
    </row>
    <row r="651" spans="1:10" ht="17.25" customHeight="1">
      <c r="A651" s="92"/>
      <c r="B651" s="93"/>
      <c r="C651" s="94"/>
      <c r="D651" s="94"/>
      <c r="E651" s="94"/>
      <c r="F651" s="418"/>
      <c r="G651" s="419"/>
      <c r="H651" s="421"/>
      <c r="I651" s="95"/>
    </row>
    <row r="652" spans="1:10" ht="17.25" customHeight="1">
      <c r="A652" s="119"/>
      <c r="C652" s="120"/>
      <c r="D652" s="120"/>
      <c r="E652" s="120"/>
      <c r="F652" s="121"/>
      <c r="H652" s="120"/>
      <c r="I652" s="112" t="s">
        <v>684</v>
      </c>
    </row>
    <row r="653" spans="1:10" ht="17.25" customHeight="1">
      <c r="A653" s="119"/>
      <c r="C653" s="120"/>
      <c r="D653" s="120"/>
      <c r="E653" s="120"/>
      <c r="F653" s="121"/>
      <c r="H653" s="120"/>
      <c r="I653" s="112" t="s">
        <v>685</v>
      </c>
    </row>
    <row r="654" spans="1:10" ht="17.25" customHeight="1">
      <c r="A654" s="119"/>
      <c r="C654" s="120"/>
      <c r="D654" s="120"/>
      <c r="E654" s="120"/>
      <c r="F654" s="121"/>
      <c r="H654" s="120"/>
      <c r="I654" s="112" t="s">
        <v>686</v>
      </c>
    </row>
    <row r="655" spans="1:10" ht="17.25" customHeight="1">
      <c r="A655" s="119"/>
      <c r="C655" s="120"/>
      <c r="D655" s="120"/>
      <c r="E655" s="120"/>
      <c r="F655" s="121"/>
      <c r="H655" s="120"/>
      <c r="I655" s="112" t="s">
        <v>687</v>
      </c>
    </row>
    <row r="656" spans="1:10" ht="17.25" customHeight="1">
      <c r="A656" s="119"/>
      <c r="C656" s="120"/>
      <c r="D656" s="120"/>
      <c r="E656" s="120"/>
      <c r="F656" s="121"/>
      <c r="H656" s="120"/>
      <c r="I656" s="112" t="s">
        <v>688</v>
      </c>
    </row>
    <row r="657" spans="1:9" ht="17.25" customHeight="1">
      <c r="A657" s="119"/>
      <c r="C657" s="120"/>
      <c r="D657" s="120"/>
      <c r="E657" s="120"/>
      <c r="F657" s="121"/>
      <c r="H657" s="120"/>
      <c r="I657" s="112" t="s">
        <v>689</v>
      </c>
    </row>
    <row r="658" spans="1:9" ht="17.25" customHeight="1">
      <c r="A658" s="119"/>
      <c r="C658" s="120"/>
      <c r="D658" s="120"/>
      <c r="E658" s="120"/>
      <c r="F658" s="121"/>
      <c r="H658" s="120"/>
      <c r="I658" s="112" t="s">
        <v>690</v>
      </c>
    </row>
    <row r="659" spans="1:9" ht="17.25" customHeight="1">
      <c r="A659" s="119"/>
      <c r="C659" s="120"/>
      <c r="D659" s="120"/>
      <c r="E659" s="120"/>
      <c r="F659" s="121"/>
      <c r="H659" s="120"/>
      <c r="I659" s="112" t="s">
        <v>691</v>
      </c>
    </row>
    <row r="660" spans="1:9" ht="17.25" customHeight="1">
      <c r="A660" s="119"/>
      <c r="C660" s="120"/>
      <c r="D660" s="120"/>
      <c r="E660" s="120"/>
      <c r="F660" s="121"/>
      <c r="H660" s="120"/>
      <c r="I660" s="112" t="s">
        <v>692</v>
      </c>
    </row>
    <row r="661" spans="1:9" ht="17.25" customHeight="1">
      <c r="A661" s="119"/>
      <c r="C661" s="120"/>
      <c r="D661" s="120"/>
      <c r="E661" s="120"/>
      <c r="F661" s="121"/>
      <c r="H661" s="120"/>
      <c r="I661" s="112" t="s">
        <v>693</v>
      </c>
    </row>
    <row r="662" spans="1:9" ht="17.25" customHeight="1">
      <c r="A662" s="119"/>
      <c r="C662" s="120"/>
      <c r="D662" s="120"/>
      <c r="E662" s="120"/>
      <c r="F662" s="121"/>
      <c r="H662" s="120"/>
      <c r="I662" s="112" t="s">
        <v>694</v>
      </c>
    </row>
    <row r="663" spans="1:9" ht="17.25" customHeight="1">
      <c r="A663" s="119"/>
      <c r="C663" s="120"/>
      <c r="D663" s="120"/>
      <c r="E663" s="120"/>
      <c r="F663" s="121"/>
      <c r="H663" s="120"/>
      <c r="I663" s="112" t="s">
        <v>695</v>
      </c>
    </row>
    <row r="664" spans="1:9" ht="17.25" customHeight="1">
      <c r="A664" s="119"/>
      <c r="C664" s="120"/>
      <c r="D664" s="120"/>
      <c r="E664" s="120"/>
      <c r="F664" s="121"/>
      <c r="H664" s="120"/>
      <c r="I664" s="112" t="s">
        <v>696</v>
      </c>
    </row>
    <row r="665" spans="1:9" ht="17.25" customHeight="1">
      <c r="A665" s="119"/>
      <c r="C665" s="120"/>
      <c r="D665" s="120"/>
      <c r="E665" s="120"/>
      <c r="F665" s="121"/>
      <c r="H665" s="120"/>
      <c r="I665" s="112" t="s">
        <v>697</v>
      </c>
    </row>
    <row r="666" spans="1:9" ht="17.25" customHeight="1">
      <c r="A666" s="119"/>
      <c r="C666" s="120"/>
      <c r="D666" s="120"/>
      <c r="E666" s="120"/>
      <c r="F666" s="121"/>
      <c r="H666" s="120"/>
      <c r="I666" s="112" t="s">
        <v>698</v>
      </c>
    </row>
    <row r="667" spans="1:9" ht="17.25" customHeight="1">
      <c r="A667" s="119"/>
      <c r="C667" s="120"/>
      <c r="D667" s="120"/>
      <c r="E667" s="120"/>
      <c r="F667" s="121"/>
      <c r="H667" s="120"/>
      <c r="I667" s="112" t="s">
        <v>699</v>
      </c>
    </row>
    <row r="668" spans="1:9" ht="17.25" customHeight="1">
      <c r="A668" s="119"/>
      <c r="C668" s="120"/>
      <c r="D668" s="120"/>
      <c r="E668" s="120"/>
      <c r="F668" s="121"/>
      <c r="H668" s="120"/>
      <c r="I668" s="112" t="s">
        <v>700</v>
      </c>
    </row>
    <row r="669" spans="1:9" ht="17.25" customHeight="1">
      <c r="A669" s="119"/>
      <c r="C669" s="120"/>
      <c r="D669" s="120"/>
      <c r="E669" s="120"/>
      <c r="F669" s="121"/>
      <c r="H669" s="120"/>
      <c r="I669" s="112" t="s">
        <v>701</v>
      </c>
    </row>
    <row r="670" spans="1:9" ht="17.25" customHeight="1">
      <c r="A670" s="119"/>
      <c r="C670" s="120"/>
      <c r="D670" s="120"/>
      <c r="E670" s="120"/>
      <c r="F670" s="121"/>
      <c r="H670" s="120"/>
      <c r="I670" s="112" t="s">
        <v>702</v>
      </c>
    </row>
    <row r="671" spans="1:9" ht="17.25" customHeight="1">
      <c r="A671" s="119"/>
      <c r="C671" s="120"/>
      <c r="D671" s="120"/>
      <c r="E671" s="120"/>
      <c r="F671" s="121"/>
      <c r="H671" s="120"/>
      <c r="I671" s="112" t="s">
        <v>703</v>
      </c>
    </row>
    <row r="672" spans="1:9" ht="17.25" customHeight="1">
      <c r="A672" s="119"/>
      <c r="C672" s="120"/>
      <c r="D672" s="120"/>
      <c r="E672" s="120"/>
      <c r="F672" s="121"/>
      <c r="H672" s="120"/>
      <c r="I672" s="112" t="s">
        <v>704</v>
      </c>
    </row>
    <row r="673" spans="1:9" ht="17.25" customHeight="1">
      <c r="A673" s="119"/>
      <c r="C673" s="120"/>
      <c r="D673" s="120"/>
      <c r="E673" s="120"/>
      <c r="F673" s="121"/>
      <c r="H673" s="120"/>
      <c r="I673" s="112" t="s">
        <v>705</v>
      </c>
    </row>
    <row r="674" spans="1:9" ht="17.25" customHeight="1">
      <c r="A674" s="119"/>
      <c r="C674" s="120"/>
      <c r="D674" s="120"/>
      <c r="E674" s="120"/>
      <c r="F674" s="121"/>
      <c r="H674" s="120"/>
      <c r="I674" s="112" t="s">
        <v>706</v>
      </c>
    </row>
    <row r="675" spans="1:9" ht="17.25" customHeight="1">
      <c r="A675" s="119"/>
      <c r="C675" s="120"/>
      <c r="D675" s="120"/>
      <c r="E675" s="120"/>
      <c r="F675" s="121"/>
      <c r="H675" s="120"/>
      <c r="I675" s="112" t="s">
        <v>707</v>
      </c>
    </row>
    <row r="676" spans="1:9" ht="17.25" customHeight="1">
      <c r="A676" s="119"/>
      <c r="C676" s="120"/>
      <c r="D676" s="120"/>
      <c r="E676" s="120"/>
      <c r="F676" s="121"/>
      <c r="H676" s="120"/>
      <c r="I676" s="112" t="s">
        <v>708</v>
      </c>
    </row>
    <row r="677" spans="1:9" ht="17.25" customHeight="1">
      <c r="A677" s="119"/>
      <c r="C677" s="120"/>
      <c r="D677" s="120"/>
      <c r="E677" s="120"/>
      <c r="F677" s="121"/>
      <c r="H677" s="120"/>
      <c r="I677" s="112" t="s">
        <v>709</v>
      </c>
    </row>
    <row r="678" spans="1:9" ht="17.25" customHeight="1">
      <c r="A678" s="130"/>
      <c r="B678" s="128"/>
      <c r="C678" s="107"/>
      <c r="D678" s="107"/>
      <c r="E678" s="107"/>
      <c r="F678" s="108"/>
      <c r="G678" s="128"/>
      <c r="H678" s="107"/>
      <c r="I678" s="127" t="s">
        <v>710</v>
      </c>
    </row>
    <row r="682" spans="1:9" ht="17.25" customHeight="1">
      <c r="A682" s="128"/>
      <c r="B682" s="128"/>
      <c r="C682" s="129"/>
      <c r="D682" s="129"/>
      <c r="E682" s="129"/>
      <c r="F682" s="128"/>
      <c r="G682" s="128"/>
      <c r="H682" s="129"/>
      <c r="I682" s="128"/>
    </row>
    <row r="683" spans="1:9" ht="17.25" customHeight="1">
      <c r="A683" s="119"/>
      <c r="C683" s="120"/>
      <c r="D683" s="120"/>
      <c r="E683" s="120"/>
      <c r="F683" s="121"/>
      <c r="H683" s="120"/>
      <c r="I683" s="112" t="s">
        <v>711</v>
      </c>
    </row>
    <row r="684" spans="1:9" ht="17.25" customHeight="1">
      <c r="A684" s="119"/>
      <c r="C684" s="120"/>
      <c r="D684" s="120"/>
      <c r="E684" s="120"/>
      <c r="F684" s="121"/>
      <c r="H684" s="120"/>
      <c r="I684" s="112" t="s">
        <v>712</v>
      </c>
    </row>
    <row r="685" spans="1:9" ht="17.25" customHeight="1">
      <c r="A685" s="119"/>
      <c r="C685" s="120"/>
      <c r="D685" s="120"/>
      <c r="E685" s="120"/>
      <c r="F685" s="121"/>
      <c r="H685" s="120"/>
      <c r="I685" s="112" t="s">
        <v>713</v>
      </c>
    </row>
    <row r="686" spans="1:9" ht="17.25" customHeight="1">
      <c r="A686" s="119"/>
      <c r="C686" s="120"/>
      <c r="D686" s="120"/>
      <c r="E686" s="120"/>
      <c r="F686" s="121"/>
      <c r="H686" s="120"/>
      <c r="I686" s="112" t="s">
        <v>714</v>
      </c>
    </row>
    <row r="687" spans="1:9" ht="17.25" customHeight="1">
      <c r="A687" s="119"/>
      <c r="C687" s="120"/>
      <c r="D687" s="120"/>
      <c r="E687" s="120"/>
      <c r="F687" s="121"/>
      <c r="H687" s="120"/>
      <c r="I687" s="112" t="s">
        <v>715</v>
      </c>
    </row>
    <row r="688" spans="1:9" ht="17.25" customHeight="1">
      <c r="A688" s="119"/>
      <c r="C688" s="120"/>
      <c r="D688" s="120"/>
      <c r="E688" s="120"/>
      <c r="F688" s="121"/>
      <c r="H688" s="120"/>
      <c r="I688" s="112" t="s">
        <v>716</v>
      </c>
    </row>
    <row r="689" spans="1:11" ht="17.25" customHeight="1">
      <c r="A689" s="119"/>
      <c r="C689" s="120"/>
      <c r="D689" s="120"/>
      <c r="E689" s="120"/>
      <c r="F689" s="121"/>
      <c r="H689" s="120"/>
      <c r="I689" s="112" t="s">
        <v>717</v>
      </c>
    </row>
    <row r="690" spans="1:11" ht="17.25" customHeight="1">
      <c r="A690" s="119"/>
      <c r="C690" s="120"/>
      <c r="D690" s="120"/>
      <c r="E690" s="120"/>
      <c r="F690" s="121"/>
      <c r="H690" s="120"/>
      <c r="I690" s="112" t="s">
        <v>718</v>
      </c>
    </row>
    <row r="691" spans="1:11" ht="17.25" customHeight="1">
      <c r="A691" s="119"/>
      <c r="C691" s="120"/>
      <c r="D691" s="120"/>
      <c r="E691" s="120"/>
      <c r="F691" s="121"/>
      <c r="H691" s="120"/>
      <c r="I691" s="112" t="s">
        <v>719</v>
      </c>
    </row>
    <row r="692" spans="1:11" ht="17.25" customHeight="1">
      <c r="A692" s="119"/>
      <c r="C692" s="120"/>
      <c r="D692" s="120"/>
      <c r="E692" s="120"/>
      <c r="F692" s="121"/>
      <c r="H692" s="120"/>
      <c r="I692" s="112" t="s">
        <v>720</v>
      </c>
    </row>
    <row r="693" spans="1:11" ht="17.25" customHeight="1">
      <c r="A693" s="119"/>
      <c r="C693" s="120"/>
      <c r="D693" s="120"/>
      <c r="E693" s="120"/>
      <c r="F693" s="121"/>
      <c r="H693" s="120"/>
      <c r="I693" s="112" t="s">
        <v>721</v>
      </c>
    </row>
    <row r="694" spans="1:11" ht="17.25" customHeight="1">
      <c r="A694" s="119"/>
      <c r="C694" s="120"/>
      <c r="D694" s="120"/>
      <c r="E694" s="120"/>
      <c r="F694" s="121"/>
      <c r="H694" s="120"/>
      <c r="I694" s="112" t="s">
        <v>722</v>
      </c>
    </row>
    <row r="695" spans="1:11" ht="17.25" customHeight="1">
      <c r="A695" s="119"/>
      <c r="C695" s="120"/>
      <c r="D695" s="120"/>
      <c r="E695" s="120"/>
      <c r="F695" s="121"/>
      <c r="H695" s="120"/>
      <c r="I695" s="112" t="s">
        <v>723</v>
      </c>
    </row>
    <row r="696" spans="1:11" ht="17.25" customHeight="1">
      <c r="A696" s="119"/>
      <c r="C696" s="120"/>
      <c r="D696" s="120"/>
      <c r="E696" s="120"/>
      <c r="F696" s="121"/>
      <c r="H696" s="120"/>
      <c r="I696" s="112" t="s">
        <v>724</v>
      </c>
    </row>
    <row r="697" spans="1:11" ht="17.25" customHeight="1">
      <c r="A697" s="119"/>
      <c r="C697" s="120"/>
      <c r="D697" s="120"/>
      <c r="E697" s="120"/>
      <c r="F697" s="121"/>
      <c r="H697" s="120"/>
      <c r="I697" s="112" t="s">
        <v>725</v>
      </c>
    </row>
    <row r="698" spans="1:11" ht="17.25" customHeight="1">
      <c r="A698" s="119"/>
      <c r="C698" s="120"/>
      <c r="D698" s="120"/>
      <c r="E698" s="120"/>
      <c r="F698" s="121"/>
      <c r="H698" s="120"/>
      <c r="I698" s="112" t="s">
        <v>726</v>
      </c>
    </row>
    <row r="699" spans="1:11" ht="17.25" customHeight="1">
      <c r="A699" s="119"/>
      <c r="C699" s="120"/>
      <c r="D699" s="120"/>
      <c r="E699" s="120"/>
      <c r="F699" s="121"/>
      <c r="H699" s="120"/>
      <c r="I699" s="112" t="s">
        <v>727</v>
      </c>
    </row>
    <row r="700" spans="1:11" ht="17.25" customHeight="1">
      <c r="A700" s="119"/>
      <c r="C700" s="120"/>
      <c r="D700" s="120"/>
      <c r="E700" s="120"/>
      <c r="F700" s="121"/>
      <c r="H700" s="120"/>
      <c r="I700" s="112" t="s">
        <v>728</v>
      </c>
    </row>
    <row r="701" spans="1:11" ht="17.25" customHeight="1">
      <c r="A701" s="92"/>
      <c r="B701" s="104"/>
      <c r="C701" s="105"/>
      <c r="D701" s="105"/>
      <c r="E701" s="105"/>
      <c r="F701" s="113"/>
      <c r="G701" s="104"/>
      <c r="H701" s="105"/>
      <c r="I701" s="103" t="s">
        <v>729</v>
      </c>
    </row>
    <row r="702" spans="1:11" ht="17.25" customHeight="1">
      <c r="A702" s="422" t="s">
        <v>142</v>
      </c>
      <c r="B702" s="423"/>
      <c r="C702" s="106">
        <v>113705</v>
      </c>
      <c r="D702" s="106">
        <v>60153</v>
      </c>
      <c r="E702" s="107">
        <f>C702-D702</f>
        <v>53552</v>
      </c>
      <c r="F702" s="108"/>
      <c r="G702" s="109"/>
      <c r="H702" s="107"/>
      <c r="I702" s="110"/>
    </row>
    <row r="704" spans="1:11" ht="17.25" customHeight="1">
      <c r="A704" s="77" t="s">
        <v>730</v>
      </c>
      <c r="B704" s="79"/>
      <c r="E704" s="80" t="s">
        <v>731</v>
      </c>
      <c r="F704" s="79"/>
      <c r="G704" s="79"/>
      <c r="I704" s="81" t="s">
        <v>127</v>
      </c>
      <c r="J704" s="78"/>
      <c r="K704" s="78"/>
    </row>
    <row r="705" spans="1:10" ht="17.25" customHeight="1">
      <c r="A705" s="82"/>
      <c r="B705" s="83"/>
      <c r="C705" s="84"/>
      <c r="D705" s="84"/>
      <c r="E705" s="84"/>
      <c r="F705" s="85" t="s">
        <v>128</v>
      </c>
      <c r="G705" s="86"/>
      <c r="H705" s="87"/>
      <c r="I705" s="88"/>
    </row>
    <row r="706" spans="1:10" ht="17.25" customHeight="1">
      <c r="A706" s="414" t="s">
        <v>129</v>
      </c>
      <c r="B706" s="415"/>
      <c r="C706" s="89" t="s">
        <v>130</v>
      </c>
      <c r="D706" s="90" t="s">
        <v>131</v>
      </c>
      <c r="E706" s="90" t="s">
        <v>132</v>
      </c>
      <c r="F706" s="416" t="s">
        <v>133</v>
      </c>
      <c r="G706" s="417"/>
      <c r="H706" s="420" t="s">
        <v>134</v>
      </c>
      <c r="I706" s="91" t="s">
        <v>135</v>
      </c>
    </row>
    <row r="707" spans="1:10" ht="17.25" customHeight="1">
      <c r="A707" s="92"/>
      <c r="B707" s="93"/>
      <c r="C707" s="94"/>
      <c r="D707" s="94"/>
      <c r="E707" s="94"/>
      <c r="F707" s="418"/>
      <c r="G707" s="419"/>
      <c r="H707" s="421"/>
      <c r="I707" s="95"/>
    </row>
    <row r="708" spans="1:10" ht="17.25" customHeight="1">
      <c r="A708" s="96">
        <v>1</v>
      </c>
      <c r="B708" s="97" t="s">
        <v>732</v>
      </c>
      <c r="C708" s="98">
        <v>23500</v>
      </c>
      <c r="D708" s="98">
        <v>401300</v>
      </c>
      <c r="E708" s="99">
        <f>C708-D708</f>
        <v>-377800</v>
      </c>
      <c r="F708" s="111">
        <v>1</v>
      </c>
      <c r="G708" s="97" t="s">
        <v>733</v>
      </c>
      <c r="H708" s="98">
        <v>23500</v>
      </c>
      <c r="I708" s="112" t="s">
        <v>734</v>
      </c>
    </row>
    <row r="709" spans="1:10" ht="17.25" customHeight="1">
      <c r="A709" s="119"/>
      <c r="C709" s="120"/>
      <c r="D709" s="120"/>
      <c r="E709" s="120"/>
      <c r="F709" s="121"/>
      <c r="H709" s="120"/>
      <c r="I709" s="112" t="s">
        <v>735</v>
      </c>
    </row>
    <row r="710" spans="1:10" ht="17.25" customHeight="1">
      <c r="A710" s="119"/>
      <c r="C710" s="120"/>
      <c r="D710" s="120"/>
      <c r="E710" s="120"/>
      <c r="F710" s="121"/>
      <c r="H710" s="120"/>
      <c r="I710" s="112" t="s">
        <v>736</v>
      </c>
    </row>
    <row r="711" spans="1:10" ht="17.25" customHeight="1">
      <c r="A711" s="92"/>
      <c r="B711" s="104"/>
      <c r="C711" s="105"/>
      <c r="D711" s="105"/>
      <c r="E711" s="105"/>
      <c r="F711" s="113"/>
      <c r="G711" s="104"/>
      <c r="H711" s="105"/>
      <c r="I711" s="103" t="s">
        <v>737</v>
      </c>
    </row>
    <row r="712" spans="1:10" ht="17.25" customHeight="1">
      <c r="A712" s="123">
        <v>2</v>
      </c>
      <c r="B712" s="124" t="s">
        <v>738</v>
      </c>
      <c r="C712" s="106">
        <v>11100</v>
      </c>
      <c r="D712" s="106">
        <v>37300</v>
      </c>
      <c r="E712" s="125">
        <f>C712-D712</f>
        <v>-26200</v>
      </c>
      <c r="F712" s="126">
        <v>1</v>
      </c>
      <c r="G712" s="124" t="s">
        <v>739</v>
      </c>
      <c r="H712" s="106">
        <v>11100</v>
      </c>
      <c r="I712" s="127" t="s">
        <v>740</v>
      </c>
    </row>
    <row r="714" spans="1:10" ht="17.25" customHeight="1">
      <c r="A714" s="116" t="s">
        <v>741</v>
      </c>
      <c r="B714" s="117"/>
      <c r="C714" s="117"/>
      <c r="D714" s="117"/>
      <c r="E714" s="117"/>
      <c r="F714" s="117"/>
      <c r="G714" s="117"/>
      <c r="H714" s="117"/>
      <c r="I714" s="117"/>
      <c r="J714" s="118"/>
    </row>
    <row r="715" spans="1:10" ht="17.25" customHeight="1">
      <c r="A715" s="116" t="s">
        <v>742</v>
      </c>
      <c r="B715" s="117"/>
      <c r="C715" s="117"/>
      <c r="D715" s="117"/>
      <c r="E715" s="117"/>
      <c r="F715" s="117"/>
      <c r="G715" s="117"/>
      <c r="H715" s="117"/>
      <c r="I715" s="117"/>
      <c r="J715" s="118"/>
    </row>
    <row r="716" spans="1:10" ht="17.25" customHeight="1">
      <c r="A716" s="77" t="s">
        <v>743</v>
      </c>
      <c r="E716" s="78" t="s">
        <v>744</v>
      </c>
      <c r="I716" s="81" t="s">
        <v>127</v>
      </c>
    </row>
    <row r="717" spans="1:10" ht="17.25" customHeight="1">
      <c r="A717" s="82"/>
      <c r="B717" s="83"/>
      <c r="C717" s="84"/>
      <c r="D717" s="84"/>
      <c r="E717" s="84"/>
      <c r="F717" s="85" t="s">
        <v>128</v>
      </c>
      <c r="G717" s="86"/>
      <c r="H717" s="87"/>
      <c r="I717" s="88"/>
    </row>
    <row r="718" spans="1:10" ht="17.25" customHeight="1">
      <c r="A718" s="414" t="s">
        <v>129</v>
      </c>
      <c r="B718" s="415"/>
      <c r="C718" s="89" t="s">
        <v>130</v>
      </c>
      <c r="D718" s="90" t="s">
        <v>131</v>
      </c>
      <c r="E718" s="90" t="s">
        <v>132</v>
      </c>
      <c r="F718" s="416" t="s">
        <v>133</v>
      </c>
      <c r="G718" s="417"/>
      <c r="H718" s="420" t="s">
        <v>134</v>
      </c>
      <c r="I718" s="91" t="s">
        <v>135</v>
      </c>
    </row>
    <row r="719" spans="1:10" ht="17.25" customHeight="1">
      <c r="A719" s="92"/>
      <c r="B719" s="93"/>
      <c r="C719" s="94"/>
      <c r="D719" s="94"/>
      <c r="E719" s="94"/>
      <c r="F719" s="418"/>
      <c r="G719" s="419"/>
      <c r="H719" s="421"/>
      <c r="I719" s="95"/>
    </row>
    <row r="720" spans="1:10" ht="17.25" customHeight="1">
      <c r="A720" s="119"/>
      <c r="C720" s="120"/>
      <c r="D720" s="120"/>
      <c r="E720" s="120"/>
      <c r="F720" s="121"/>
      <c r="H720" s="120"/>
      <c r="I720" s="112" t="s">
        <v>745</v>
      </c>
    </row>
    <row r="721" spans="1:9" ht="17.25" customHeight="1">
      <c r="A721" s="119"/>
      <c r="C721" s="120"/>
      <c r="D721" s="120"/>
      <c r="E721" s="120"/>
      <c r="F721" s="121"/>
      <c r="H721" s="120"/>
      <c r="I721" s="112" t="s">
        <v>746</v>
      </c>
    </row>
    <row r="722" spans="1:9" ht="17.25" customHeight="1">
      <c r="A722" s="92"/>
      <c r="B722" s="104"/>
      <c r="C722" s="105"/>
      <c r="D722" s="105"/>
      <c r="E722" s="105"/>
      <c r="F722" s="113"/>
      <c r="G722" s="104"/>
      <c r="H722" s="105"/>
      <c r="I722" s="103" t="s">
        <v>747</v>
      </c>
    </row>
    <row r="723" spans="1:9" ht="17.25" customHeight="1">
      <c r="A723" s="96">
        <v>3</v>
      </c>
      <c r="B723" s="97" t="s">
        <v>748</v>
      </c>
      <c r="C723" s="98">
        <v>24900</v>
      </c>
      <c r="D723" s="98">
        <v>66700</v>
      </c>
      <c r="E723" s="99">
        <f>C723-D723</f>
        <v>-41800</v>
      </c>
      <c r="F723" s="100">
        <v>1</v>
      </c>
      <c r="G723" s="101" t="s">
        <v>749</v>
      </c>
      <c r="H723" s="102">
        <v>13300</v>
      </c>
      <c r="I723" s="103" t="s">
        <v>750</v>
      </c>
    </row>
    <row r="724" spans="1:9" ht="17.25" customHeight="1">
      <c r="A724" s="92"/>
      <c r="B724" s="104"/>
      <c r="C724" s="105"/>
      <c r="D724" s="105"/>
      <c r="E724" s="105"/>
      <c r="F724" s="100">
        <v>2</v>
      </c>
      <c r="G724" s="101" t="s">
        <v>751</v>
      </c>
      <c r="H724" s="102">
        <v>11600</v>
      </c>
      <c r="I724" s="103" t="s">
        <v>752</v>
      </c>
    </row>
    <row r="725" spans="1:9" ht="17.25" customHeight="1">
      <c r="A725" s="96">
        <v>4</v>
      </c>
      <c r="B725" s="97" t="s">
        <v>753</v>
      </c>
      <c r="C725" s="98">
        <v>77500</v>
      </c>
      <c r="D725" s="98">
        <v>75700</v>
      </c>
      <c r="E725" s="99">
        <f>C725-D725</f>
        <v>1800</v>
      </c>
      <c r="F725" s="111">
        <v>1</v>
      </c>
      <c r="G725" s="97" t="s">
        <v>753</v>
      </c>
      <c r="H725" s="98">
        <v>77500</v>
      </c>
      <c r="I725" s="112" t="s">
        <v>754</v>
      </c>
    </row>
    <row r="726" spans="1:9" ht="17.25" customHeight="1">
      <c r="A726" s="119"/>
      <c r="C726" s="120"/>
      <c r="D726" s="120"/>
      <c r="E726" s="120"/>
      <c r="F726" s="121"/>
      <c r="H726" s="120"/>
      <c r="I726" s="112" t="s">
        <v>755</v>
      </c>
    </row>
    <row r="727" spans="1:9" ht="17.25" customHeight="1">
      <c r="A727" s="119"/>
      <c r="C727" s="120"/>
      <c r="D727" s="120"/>
      <c r="E727" s="120"/>
      <c r="F727" s="121"/>
      <c r="H727" s="120"/>
      <c r="I727" s="112" t="s">
        <v>756</v>
      </c>
    </row>
    <row r="728" spans="1:9" ht="17.25" customHeight="1">
      <c r="A728" s="92"/>
      <c r="B728" s="104"/>
      <c r="C728" s="105"/>
      <c r="D728" s="105"/>
      <c r="E728" s="105"/>
      <c r="F728" s="113"/>
      <c r="G728" s="104"/>
      <c r="H728" s="105"/>
      <c r="I728" s="103" t="s">
        <v>757</v>
      </c>
    </row>
    <row r="729" spans="1:9" ht="17.25" customHeight="1">
      <c r="A729" s="96">
        <v>5</v>
      </c>
      <c r="B729" s="97" t="s">
        <v>758</v>
      </c>
      <c r="C729" s="98">
        <v>19500</v>
      </c>
      <c r="D729" s="98">
        <v>31200</v>
      </c>
      <c r="E729" s="99">
        <f>C729-D729</f>
        <v>-11700</v>
      </c>
      <c r="F729" s="111">
        <v>1</v>
      </c>
      <c r="G729" s="97" t="s">
        <v>759</v>
      </c>
      <c r="H729" s="98">
        <v>19500</v>
      </c>
      <c r="I729" s="112" t="s">
        <v>760</v>
      </c>
    </row>
    <row r="730" spans="1:9" ht="17.25" customHeight="1">
      <c r="A730" s="92"/>
      <c r="B730" s="104"/>
      <c r="C730" s="105"/>
      <c r="D730" s="105"/>
      <c r="E730" s="105"/>
      <c r="F730" s="113"/>
      <c r="G730" s="104"/>
      <c r="H730" s="105"/>
      <c r="I730" s="103" t="s">
        <v>761</v>
      </c>
    </row>
    <row r="731" spans="1:9" ht="17.25" customHeight="1">
      <c r="A731" s="96">
        <v>6</v>
      </c>
      <c r="B731" s="97" t="s">
        <v>762</v>
      </c>
      <c r="C731" s="98">
        <v>34900</v>
      </c>
      <c r="D731" s="98">
        <v>23900</v>
      </c>
      <c r="E731" s="99">
        <f>C731-D731</f>
        <v>11000</v>
      </c>
      <c r="F731" s="111">
        <v>1</v>
      </c>
      <c r="G731" s="97" t="s">
        <v>763</v>
      </c>
      <c r="H731" s="98">
        <v>34900</v>
      </c>
      <c r="I731" s="112" t="s">
        <v>764</v>
      </c>
    </row>
    <row r="732" spans="1:9" ht="17.25" customHeight="1">
      <c r="A732" s="119"/>
      <c r="C732" s="120"/>
      <c r="D732" s="120"/>
      <c r="E732" s="120"/>
      <c r="F732" s="121"/>
      <c r="H732" s="120"/>
      <c r="I732" s="112" t="s">
        <v>765</v>
      </c>
    </row>
    <row r="733" spans="1:9" ht="17.25" customHeight="1">
      <c r="A733" s="92"/>
      <c r="B733" s="104"/>
      <c r="C733" s="105"/>
      <c r="D733" s="105"/>
      <c r="E733" s="105"/>
      <c r="F733" s="113"/>
      <c r="G733" s="104"/>
      <c r="H733" s="105"/>
      <c r="I733" s="103" t="s">
        <v>766</v>
      </c>
    </row>
    <row r="734" spans="1:9" ht="17.25" customHeight="1">
      <c r="A734" s="92"/>
      <c r="B734" s="101" t="s">
        <v>767</v>
      </c>
      <c r="C734" s="102">
        <v>0</v>
      </c>
      <c r="D734" s="102">
        <v>30000</v>
      </c>
      <c r="E734" s="115">
        <f>C734-D734</f>
        <v>-30000</v>
      </c>
      <c r="F734" s="113"/>
      <c r="G734" s="104"/>
      <c r="H734" s="105"/>
      <c r="I734" s="103" t="s">
        <v>638</v>
      </c>
    </row>
    <row r="735" spans="1:9" ht="17.25" customHeight="1">
      <c r="A735" s="422" t="s">
        <v>142</v>
      </c>
      <c r="B735" s="423"/>
      <c r="C735" s="106">
        <v>191400</v>
      </c>
      <c r="D735" s="106">
        <v>666100</v>
      </c>
      <c r="E735" s="107">
        <f>C735-D735</f>
        <v>-474700</v>
      </c>
      <c r="F735" s="108"/>
      <c r="G735" s="109"/>
      <c r="H735" s="107"/>
      <c r="I735" s="110"/>
    </row>
  </sheetData>
  <mergeCells count="177">
    <mergeCell ref="A735:B735"/>
    <mergeCell ref="A702:B702"/>
    <mergeCell ref="A706:B706"/>
    <mergeCell ref="F706:G707"/>
    <mergeCell ref="H706:H707"/>
    <mergeCell ref="A718:B718"/>
    <mergeCell ref="F718:G719"/>
    <mergeCell ref="H718:H719"/>
    <mergeCell ref="A623:B623"/>
    <mergeCell ref="A627:B627"/>
    <mergeCell ref="F627:G628"/>
    <mergeCell ref="H627:H628"/>
    <mergeCell ref="A650:B650"/>
    <mergeCell ref="F650:G651"/>
    <mergeCell ref="H650:H651"/>
    <mergeCell ref="A600:B600"/>
    <mergeCell ref="A604:B604"/>
    <mergeCell ref="F604:G605"/>
    <mergeCell ref="H604:H605"/>
    <mergeCell ref="A610:B610"/>
    <mergeCell ref="A617:B617"/>
    <mergeCell ref="F617:G618"/>
    <mergeCell ref="H617:H618"/>
    <mergeCell ref="A585:B585"/>
    <mergeCell ref="A589:B589"/>
    <mergeCell ref="F589:G590"/>
    <mergeCell ref="H589:H590"/>
    <mergeCell ref="A593:B593"/>
    <mergeCell ref="A597:B597"/>
    <mergeCell ref="F597:G598"/>
    <mergeCell ref="H597:H598"/>
    <mergeCell ref="A555:B555"/>
    <mergeCell ref="A559:B559"/>
    <mergeCell ref="F559:G560"/>
    <mergeCell ref="H559:H560"/>
    <mergeCell ref="A572:B572"/>
    <mergeCell ref="A582:B582"/>
    <mergeCell ref="F582:G583"/>
    <mergeCell ref="H582:H583"/>
    <mergeCell ref="A534:B534"/>
    <mergeCell ref="A538:B538"/>
    <mergeCell ref="F538:G539"/>
    <mergeCell ref="H538:H539"/>
    <mergeCell ref="A547:B547"/>
    <mergeCell ref="A551:B551"/>
    <mergeCell ref="F551:G552"/>
    <mergeCell ref="H551:H552"/>
    <mergeCell ref="A514:B514"/>
    <mergeCell ref="F514:G515"/>
    <mergeCell ref="H514:H515"/>
    <mergeCell ref="A527:B527"/>
    <mergeCell ref="A531:B531"/>
    <mergeCell ref="F531:G532"/>
    <mergeCell ref="H531:H532"/>
    <mergeCell ref="A473:B473"/>
    <mergeCell ref="A481:B481"/>
    <mergeCell ref="F481:G482"/>
    <mergeCell ref="H481:H482"/>
    <mergeCell ref="A498:B498"/>
    <mergeCell ref="A502:B502"/>
    <mergeCell ref="F502:G503"/>
    <mergeCell ref="H502:H503"/>
    <mergeCell ref="A378:B378"/>
    <mergeCell ref="F378:G379"/>
    <mergeCell ref="H378:H379"/>
    <mergeCell ref="A446:B446"/>
    <mergeCell ref="F446:G447"/>
    <mergeCell ref="H446:H447"/>
    <mergeCell ref="A333:B333"/>
    <mergeCell ref="A345:B345"/>
    <mergeCell ref="F345:G346"/>
    <mergeCell ref="H345:H346"/>
    <mergeCell ref="A358:B358"/>
    <mergeCell ref="A362:B362"/>
    <mergeCell ref="F362:G363"/>
    <mergeCell ref="H362:H363"/>
    <mergeCell ref="A310:B310"/>
    <mergeCell ref="F310:G311"/>
    <mergeCell ref="H310:H311"/>
    <mergeCell ref="A321:B321"/>
    <mergeCell ref="A325:B325"/>
    <mergeCell ref="F325:G326"/>
    <mergeCell ref="H325:H326"/>
    <mergeCell ref="A263:B263"/>
    <mergeCell ref="A267:B267"/>
    <mergeCell ref="F267:G268"/>
    <mergeCell ref="H267:H268"/>
    <mergeCell ref="A283:B283"/>
    <mergeCell ref="A287:B287"/>
    <mergeCell ref="F287:G288"/>
    <mergeCell ref="H287:H288"/>
    <mergeCell ref="A242:B242"/>
    <mergeCell ref="F242:G243"/>
    <mergeCell ref="H242:H243"/>
    <mergeCell ref="A245:B245"/>
    <mergeCell ref="A249:B249"/>
    <mergeCell ref="F249:G250"/>
    <mergeCell ref="H249:H250"/>
    <mergeCell ref="A162:B162"/>
    <mergeCell ref="A174:B174"/>
    <mergeCell ref="F174:G175"/>
    <mergeCell ref="H174:H175"/>
    <mergeCell ref="A191:B191"/>
    <mergeCell ref="A195:B195"/>
    <mergeCell ref="F195:G196"/>
    <mergeCell ref="H195:H196"/>
    <mergeCell ref="A146:B146"/>
    <mergeCell ref="A150:B150"/>
    <mergeCell ref="F150:G151"/>
    <mergeCell ref="H150:H151"/>
    <mergeCell ref="A154:B154"/>
    <mergeCell ref="A158:B158"/>
    <mergeCell ref="F158:G159"/>
    <mergeCell ref="H158:H159"/>
    <mergeCell ref="A123:B123"/>
    <mergeCell ref="A127:B127"/>
    <mergeCell ref="F127:G128"/>
    <mergeCell ref="H127:H128"/>
    <mergeCell ref="A131:B131"/>
    <mergeCell ref="A141:B141"/>
    <mergeCell ref="F141:G142"/>
    <mergeCell ref="H141:H142"/>
    <mergeCell ref="A109:B109"/>
    <mergeCell ref="A113:B113"/>
    <mergeCell ref="F113:G114"/>
    <mergeCell ref="H113:H114"/>
    <mergeCell ref="A116:B116"/>
    <mergeCell ref="A120:B120"/>
    <mergeCell ref="F120:G121"/>
    <mergeCell ref="H120:H121"/>
    <mergeCell ref="A90:B90"/>
    <mergeCell ref="A94:B94"/>
    <mergeCell ref="F94:G95"/>
    <mergeCell ref="H94:H95"/>
    <mergeCell ref="A98:B98"/>
    <mergeCell ref="A106:B106"/>
    <mergeCell ref="F106:G107"/>
    <mergeCell ref="H106:H107"/>
    <mergeCell ref="A76:B76"/>
    <mergeCell ref="A80:B80"/>
    <mergeCell ref="F80:G81"/>
    <mergeCell ref="H80:H81"/>
    <mergeCell ref="A83:B83"/>
    <mergeCell ref="A87:B87"/>
    <mergeCell ref="F87:G88"/>
    <mergeCell ref="H87:H88"/>
    <mergeCell ref="A56:B56"/>
    <mergeCell ref="A60:B60"/>
    <mergeCell ref="F60:G61"/>
    <mergeCell ref="H60:H61"/>
    <mergeCell ref="A63:B63"/>
    <mergeCell ref="A73:B73"/>
    <mergeCell ref="F73:G74"/>
    <mergeCell ref="H73:H74"/>
    <mergeCell ref="A49:B49"/>
    <mergeCell ref="A53:B53"/>
    <mergeCell ref="F53:G54"/>
    <mergeCell ref="H53:H54"/>
    <mergeCell ref="A22:B22"/>
    <mergeCell ref="A26:B26"/>
    <mergeCell ref="F26:G27"/>
    <mergeCell ref="H26:H27"/>
    <mergeCell ref="A31:B31"/>
    <mergeCell ref="A38:B38"/>
    <mergeCell ref="F38:G39"/>
    <mergeCell ref="H38:H39"/>
    <mergeCell ref="A6:B6"/>
    <mergeCell ref="F6:G7"/>
    <mergeCell ref="H6:H7"/>
    <mergeCell ref="A12:B12"/>
    <mergeCell ref="A16:B16"/>
    <mergeCell ref="F16:G17"/>
    <mergeCell ref="H16:H17"/>
    <mergeCell ref="A41:B41"/>
    <mergeCell ref="A45:B45"/>
    <mergeCell ref="F45:G46"/>
    <mergeCell ref="H45:H46"/>
  </mergeCells>
  <phoneticPr fontId="1"/>
  <printOptions horizontalCentered="1" gridLinesSet="0"/>
  <pageMargins left="0" right="0" top="0.35433070866141736" bottom="0.35433070866141736" header="0" footer="0"/>
  <pageSetup paperSize="9" pageOrder="overThenDown"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A22D-2FA7-49C2-B2BD-1FB0E1D67154}">
  <sheetPr codeName="Sheet6"/>
  <dimension ref="A3:P2829"/>
  <sheetViews>
    <sheetView view="pageBreakPreview" zoomScaleNormal="100" zoomScaleSheetLayoutView="100" workbookViewId="0"/>
  </sheetViews>
  <sheetFormatPr defaultColWidth="9" defaultRowHeight="17.25" customHeight="1"/>
  <cols>
    <col min="1" max="1" width="2.5" style="77" customWidth="1"/>
    <col min="2" max="2" width="10.125" style="77" customWidth="1"/>
    <col min="3" max="9" width="9.875" style="77" customWidth="1"/>
    <col min="10" max="10" width="2.5" style="77" customWidth="1"/>
    <col min="11" max="11" width="10.125" style="77" customWidth="1"/>
    <col min="12" max="12" width="9.875" style="77" customWidth="1"/>
    <col min="13" max="13" width="37.625" style="77" customWidth="1"/>
    <col min="14" max="15" width="9" style="77"/>
    <col min="16" max="16" width="9" style="131"/>
    <col min="17" max="16384" width="9" style="77"/>
  </cols>
  <sheetData>
    <row r="3" spans="1:16" ht="17.25" customHeight="1">
      <c r="A3" s="77" t="s">
        <v>776</v>
      </c>
    </row>
    <row r="4" spans="1:16" ht="17.25" customHeight="1">
      <c r="A4" s="77" t="s">
        <v>777</v>
      </c>
      <c r="B4" s="79"/>
      <c r="C4" s="78"/>
      <c r="D4" s="78"/>
      <c r="E4" s="78"/>
      <c r="F4" s="78" t="s">
        <v>778</v>
      </c>
      <c r="G4" s="78"/>
      <c r="H4" s="78"/>
      <c r="I4" s="78"/>
      <c r="K4" s="78"/>
      <c r="L4" s="78"/>
      <c r="M4" s="81" t="s">
        <v>779</v>
      </c>
      <c r="P4" s="77"/>
    </row>
    <row r="5" spans="1:16" ht="17.25" customHeight="1">
      <c r="A5" s="424"/>
      <c r="B5" s="425"/>
      <c r="C5" s="132"/>
      <c r="D5" s="133"/>
      <c r="E5" s="132"/>
      <c r="F5" s="426" t="s">
        <v>780</v>
      </c>
      <c r="G5" s="404"/>
      <c r="H5" s="404"/>
      <c r="I5" s="405"/>
      <c r="J5" s="85" t="s">
        <v>128</v>
      </c>
      <c r="K5" s="85"/>
      <c r="L5" s="87"/>
      <c r="M5" s="88"/>
      <c r="P5" s="77"/>
    </row>
    <row r="6" spans="1:16" ht="17.25" customHeight="1">
      <c r="A6" s="414" t="s">
        <v>129</v>
      </c>
      <c r="B6" s="427"/>
      <c r="C6" s="134" t="s">
        <v>781</v>
      </c>
      <c r="D6" s="135" t="s">
        <v>782</v>
      </c>
      <c r="E6" s="134" t="s">
        <v>111</v>
      </c>
      <c r="F6" s="428" t="s">
        <v>783</v>
      </c>
      <c r="G6" s="428"/>
      <c r="H6" s="428"/>
      <c r="I6" s="136" t="s">
        <v>784</v>
      </c>
      <c r="J6" s="429" t="s">
        <v>785</v>
      </c>
      <c r="K6" s="430"/>
      <c r="L6" s="433" t="s">
        <v>786</v>
      </c>
      <c r="M6" s="137" t="s">
        <v>787</v>
      </c>
      <c r="P6" s="77"/>
    </row>
    <row r="7" spans="1:16" ht="17.25" customHeight="1">
      <c r="A7" s="435"/>
      <c r="B7" s="436"/>
      <c r="C7" s="138"/>
      <c r="D7" s="139"/>
      <c r="E7" s="138"/>
      <c r="F7" s="140" t="s">
        <v>119</v>
      </c>
      <c r="G7" s="141" t="s">
        <v>120</v>
      </c>
      <c r="H7" s="140" t="s">
        <v>121</v>
      </c>
      <c r="I7" s="142" t="s">
        <v>122</v>
      </c>
      <c r="J7" s="431"/>
      <c r="K7" s="432"/>
      <c r="L7" s="434"/>
      <c r="M7" s="95"/>
      <c r="P7" s="77"/>
    </row>
    <row r="8" spans="1:16" ht="17.25" customHeight="1">
      <c r="A8" s="96">
        <v>1</v>
      </c>
      <c r="B8" s="97" t="s">
        <v>788</v>
      </c>
      <c r="C8" s="98">
        <v>103725</v>
      </c>
      <c r="D8" s="98">
        <v>99133</v>
      </c>
      <c r="E8" s="143">
        <f>C8-D8</f>
        <v>4592</v>
      </c>
      <c r="F8" s="144">
        <v>0</v>
      </c>
      <c r="G8" s="144">
        <v>0</v>
      </c>
      <c r="H8" s="144">
        <v>120</v>
      </c>
      <c r="I8" s="145">
        <v>103605</v>
      </c>
      <c r="J8" s="100">
        <v>1</v>
      </c>
      <c r="K8" s="101" t="s">
        <v>789</v>
      </c>
      <c r="L8" s="102">
        <v>41400</v>
      </c>
      <c r="M8" s="103" t="s">
        <v>790</v>
      </c>
    </row>
    <row r="9" spans="1:16" ht="17.25" customHeight="1">
      <c r="A9" s="119"/>
      <c r="C9" s="121"/>
      <c r="D9" s="121"/>
      <c r="E9" s="121"/>
      <c r="F9" s="121"/>
      <c r="G9" s="121"/>
      <c r="H9" s="121"/>
      <c r="I9" s="121"/>
      <c r="J9" s="100">
        <v>2</v>
      </c>
      <c r="K9" s="101" t="s">
        <v>791</v>
      </c>
      <c r="L9" s="102">
        <v>13826</v>
      </c>
      <c r="M9" s="103" t="s">
        <v>792</v>
      </c>
    </row>
    <row r="10" spans="1:16" ht="17.25" customHeight="1">
      <c r="A10" s="119"/>
      <c r="C10" s="121"/>
      <c r="D10" s="121"/>
      <c r="E10" s="121"/>
      <c r="F10" s="121"/>
      <c r="G10" s="121"/>
      <c r="H10" s="121"/>
      <c r="I10" s="121"/>
      <c r="J10" s="111">
        <v>3</v>
      </c>
      <c r="K10" s="97" t="s">
        <v>793</v>
      </c>
      <c r="L10" s="98">
        <v>22526</v>
      </c>
      <c r="M10" s="112" t="s">
        <v>794</v>
      </c>
    </row>
    <row r="11" spans="1:16" ht="17.25" customHeight="1">
      <c r="A11" s="119"/>
      <c r="C11" s="121"/>
      <c r="D11" s="121"/>
      <c r="E11" s="121"/>
      <c r="F11" s="121"/>
      <c r="G11" s="121"/>
      <c r="H11" s="121"/>
      <c r="I11" s="121"/>
      <c r="J11" s="121"/>
      <c r="L11" s="121"/>
      <c r="M11" s="112" t="s">
        <v>795</v>
      </c>
    </row>
    <row r="12" spans="1:16" ht="17.25" customHeight="1">
      <c r="A12" s="119"/>
      <c r="C12" s="121"/>
      <c r="D12" s="121"/>
      <c r="E12" s="121"/>
      <c r="F12" s="121"/>
      <c r="G12" s="121"/>
      <c r="H12" s="121"/>
      <c r="I12" s="121"/>
      <c r="J12" s="113"/>
      <c r="K12" s="104"/>
      <c r="L12" s="113"/>
      <c r="M12" s="103" t="s">
        <v>796</v>
      </c>
    </row>
    <row r="13" spans="1:16" ht="17.25" customHeight="1">
      <c r="A13" s="119"/>
      <c r="C13" s="121"/>
      <c r="D13" s="121"/>
      <c r="E13" s="121"/>
      <c r="F13" s="121"/>
      <c r="G13" s="121"/>
      <c r="H13" s="121"/>
      <c r="I13" s="121"/>
      <c r="J13" s="111">
        <v>4</v>
      </c>
      <c r="K13" s="97" t="s">
        <v>797</v>
      </c>
      <c r="L13" s="98">
        <v>15698</v>
      </c>
      <c r="M13" s="112" t="s">
        <v>798</v>
      </c>
    </row>
    <row r="14" spans="1:16" ht="17.25" customHeight="1">
      <c r="A14" s="119"/>
      <c r="C14" s="121"/>
      <c r="D14" s="121"/>
      <c r="E14" s="121"/>
      <c r="F14" s="121"/>
      <c r="G14" s="121"/>
      <c r="H14" s="121"/>
      <c r="I14" s="121"/>
      <c r="J14" s="113"/>
      <c r="K14" s="104"/>
      <c r="L14" s="113"/>
      <c r="M14" s="103" t="s">
        <v>799</v>
      </c>
    </row>
    <row r="15" spans="1:16" ht="17.25" customHeight="1">
      <c r="A15" s="119"/>
      <c r="C15" s="121"/>
      <c r="D15" s="121"/>
      <c r="E15" s="121"/>
      <c r="F15" s="121"/>
      <c r="G15" s="121"/>
      <c r="H15" s="121"/>
      <c r="I15" s="121"/>
      <c r="J15" s="100">
        <v>7</v>
      </c>
      <c r="K15" s="101" t="s">
        <v>800</v>
      </c>
      <c r="L15" s="102">
        <v>68</v>
      </c>
      <c r="M15" s="103" t="s">
        <v>801</v>
      </c>
    </row>
    <row r="16" spans="1:16" ht="17.25" customHeight="1">
      <c r="A16" s="119"/>
      <c r="C16" s="121"/>
      <c r="D16" s="121"/>
      <c r="E16" s="121"/>
      <c r="F16" s="121"/>
      <c r="G16" s="121"/>
      <c r="H16" s="121"/>
      <c r="I16" s="121"/>
      <c r="J16" s="111">
        <v>8</v>
      </c>
      <c r="K16" s="97" t="s">
        <v>802</v>
      </c>
      <c r="L16" s="98">
        <v>2693</v>
      </c>
      <c r="M16" s="112" t="s">
        <v>803</v>
      </c>
    </row>
    <row r="17" spans="1:16" ht="17.25" customHeight="1">
      <c r="A17" s="119"/>
      <c r="C17" s="121"/>
      <c r="D17" s="121"/>
      <c r="E17" s="121"/>
      <c r="F17" s="121"/>
      <c r="G17" s="121"/>
      <c r="H17" s="121"/>
      <c r="I17" s="121"/>
      <c r="J17" s="113"/>
      <c r="K17" s="104"/>
      <c r="L17" s="113"/>
      <c r="M17" s="103" t="s">
        <v>804</v>
      </c>
    </row>
    <row r="18" spans="1:16" ht="17.25" customHeight="1">
      <c r="A18" s="119"/>
      <c r="C18" s="121"/>
      <c r="D18" s="121"/>
      <c r="E18" s="121"/>
      <c r="F18" s="121"/>
      <c r="G18" s="121"/>
      <c r="H18" s="121"/>
      <c r="I18" s="121"/>
      <c r="J18" s="100">
        <v>9</v>
      </c>
      <c r="K18" s="101" t="s">
        <v>805</v>
      </c>
      <c r="L18" s="102">
        <v>400</v>
      </c>
      <c r="M18" s="103" t="s">
        <v>806</v>
      </c>
    </row>
    <row r="19" spans="1:16" ht="17.25" customHeight="1">
      <c r="A19" s="119"/>
      <c r="C19" s="121"/>
      <c r="D19" s="121"/>
      <c r="E19" s="121"/>
      <c r="F19" s="121"/>
      <c r="G19" s="121"/>
      <c r="H19" s="121"/>
      <c r="I19" s="121"/>
      <c r="J19" s="111">
        <v>10</v>
      </c>
      <c r="K19" s="97" t="s">
        <v>807</v>
      </c>
      <c r="L19" s="98">
        <v>1963</v>
      </c>
      <c r="M19" s="112" t="s">
        <v>808</v>
      </c>
    </row>
    <row r="20" spans="1:16" ht="17.25" customHeight="1">
      <c r="A20" s="119"/>
      <c r="C20" s="121"/>
      <c r="D20" s="121"/>
      <c r="E20" s="121"/>
      <c r="F20" s="121"/>
      <c r="G20" s="121"/>
      <c r="H20" s="121"/>
      <c r="I20" s="121"/>
      <c r="J20" s="121"/>
      <c r="L20" s="121"/>
      <c r="M20" s="112" t="s">
        <v>809</v>
      </c>
    </row>
    <row r="21" spans="1:16" ht="17.25" customHeight="1">
      <c r="A21" s="119"/>
      <c r="C21" s="121"/>
      <c r="D21" s="121"/>
      <c r="E21" s="121"/>
      <c r="F21" s="121"/>
      <c r="G21" s="121"/>
      <c r="H21" s="121"/>
      <c r="I21" s="121"/>
      <c r="J21" s="113"/>
      <c r="K21" s="104"/>
      <c r="L21" s="113"/>
      <c r="M21" s="103" t="s">
        <v>810</v>
      </c>
    </row>
    <row r="22" spans="1:16" ht="17.25" customHeight="1">
      <c r="A22" s="119"/>
      <c r="C22" s="121"/>
      <c r="D22" s="121"/>
      <c r="E22" s="121"/>
      <c r="F22" s="121"/>
      <c r="G22" s="121"/>
      <c r="H22" s="121"/>
      <c r="I22" s="121"/>
      <c r="J22" s="111">
        <v>11</v>
      </c>
      <c r="K22" s="97" t="s">
        <v>811</v>
      </c>
      <c r="L22" s="98">
        <v>1317</v>
      </c>
      <c r="M22" s="112" t="s">
        <v>812</v>
      </c>
    </row>
    <row r="23" spans="1:16" ht="17.25" customHeight="1">
      <c r="A23" s="119"/>
      <c r="C23" s="121"/>
      <c r="D23" s="121"/>
      <c r="E23" s="121"/>
      <c r="F23" s="121"/>
      <c r="G23" s="121"/>
      <c r="H23" s="121"/>
      <c r="I23" s="121"/>
      <c r="J23" s="121"/>
      <c r="L23" s="121"/>
      <c r="M23" s="112" t="s">
        <v>813</v>
      </c>
    </row>
    <row r="24" spans="1:16" ht="17.25" customHeight="1">
      <c r="A24" s="119"/>
      <c r="C24" s="121"/>
      <c r="D24" s="121"/>
      <c r="E24" s="121"/>
      <c r="F24" s="121"/>
      <c r="G24" s="121"/>
      <c r="H24" s="121"/>
      <c r="I24" s="121"/>
      <c r="J24" s="121"/>
      <c r="L24" s="121"/>
      <c r="M24" s="112" t="s">
        <v>814</v>
      </c>
    </row>
    <row r="25" spans="1:16" ht="17.25" customHeight="1">
      <c r="A25" s="119"/>
      <c r="C25" s="121"/>
      <c r="D25" s="121"/>
      <c r="E25" s="121"/>
      <c r="F25" s="121"/>
      <c r="G25" s="121"/>
      <c r="H25" s="121"/>
      <c r="I25" s="121"/>
      <c r="J25" s="113"/>
      <c r="K25" s="104"/>
      <c r="L25" s="113"/>
      <c r="M25" s="103" t="s">
        <v>815</v>
      </c>
    </row>
    <row r="26" spans="1:16" ht="17.25" customHeight="1">
      <c r="A26" s="119"/>
      <c r="C26" s="121"/>
      <c r="D26" s="121"/>
      <c r="E26" s="121"/>
      <c r="F26" s="121"/>
      <c r="G26" s="121"/>
      <c r="H26" s="121"/>
      <c r="I26" s="121"/>
      <c r="J26" s="100">
        <v>12</v>
      </c>
      <c r="K26" s="101" t="s">
        <v>816</v>
      </c>
      <c r="L26" s="102">
        <v>517</v>
      </c>
      <c r="M26" s="103" t="s">
        <v>817</v>
      </c>
    </row>
    <row r="27" spans="1:16" ht="17.25" customHeight="1">
      <c r="A27" s="119"/>
      <c r="C27" s="121"/>
      <c r="D27" s="121"/>
      <c r="E27" s="121"/>
      <c r="F27" s="121"/>
      <c r="G27" s="121"/>
      <c r="H27" s="121"/>
      <c r="I27" s="121"/>
      <c r="J27" s="111">
        <v>13</v>
      </c>
      <c r="K27" s="97" t="s">
        <v>818</v>
      </c>
      <c r="L27" s="98">
        <v>1410</v>
      </c>
      <c r="M27" s="112" t="s">
        <v>819</v>
      </c>
    </row>
    <row r="28" spans="1:16" ht="17.25" customHeight="1">
      <c r="A28" s="119"/>
      <c r="C28" s="121"/>
      <c r="D28" s="121"/>
      <c r="E28" s="121"/>
      <c r="F28" s="121"/>
      <c r="G28" s="121"/>
      <c r="H28" s="121"/>
      <c r="I28" s="121"/>
      <c r="J28" s="113"/>
      <c r="K28" s="101" t="s">
        <v>820</v>
      </c>
      <c r="L28" s="113"/>
      <c r="M28" s="103" t="s">
        <v>821</v>
      </c>
    </row>
    <row r="29" spans="1:16" ht="17.25" customHeight="1">
      <c r="A29" s="119"/>
      <c r="C29" s="121"/>
      <c r="D29" s="121"/>
      <c r="E29" s="121"/>
      <c r="F29" s="121"/>
      <c r="G29" s="121"/>
      <c r="H29" s="121"/>
      <c r="I29" s="121"/>
      <c r="J29" s="111">
        <v>18</v>
      </c>
      <c r="K29" s="97" t="s">
        <v>822</v>
      </c>
      <c r="L29" s="98">
        <v>1907</v>
      </c>
      <c r="M29" s="112" t="s">
        <v>823</v>
      </c>
    </row>
    <row r="30" spans="1:16" ht="17.25" customHeight="1">
      <c r="A30" s="119"/>
      <c r="C30" s="121"/>
      <c r="D30" s="121"/>
      <c r="E30" s="121"/>
      <c r="F30" s="121"/>
      <c r="G30" s="121"/>
      <c r="H30" s="121"/>
      <c r="I30" s="121"/>
      <c r="J30" s="121"/>
      <c r="K30" s="97" t="s">
        <v>824</v>
      </c>
      <c r="L30" s="121"/>
      <c r="M30" s="112" t="s">
        <v>825</v>
      </c>
    </row>
    <row r="31" spans="1:16" ht="17.25" customHeight="1">
      <c r="A31" s="92"/>
      <c r="B31" s="104"/>
      <c r="C31" s="113"/>
      <c r="D31" s="113"/>
      <c r="E31" s="113"/>
      <c r="F31" s="113"/>
      <c r="G31" s="113"/>
      <c r="H31" s="113"/>
      <c r="I31" s="113"/>
      <c r="J31" s="113"/>
      <c r="K31" s="104"/>
      <c r="L31" s="113"/>
      <c r="M31" s="103" t="s">
        <v>826</v>
      </c>
    </row>
    <row r="32" spans="1:16" ht="17.25" customHeight="1">
      <c r="A32" s="422" t="s">
        <v>142</v>
      </c>
      <c r="B32" s="423"/>
      <c r="C32" s="106">
        <v>103725</v>
      </c>
      <c r="D32" s="106">
        <v>99133</v>
      </c>
      <c r="E32" s="146">
        <f>C32-D32</f>
        <v>4592</v>
      </c>
      <c r="F32" s="147">
        <v>0</v>
      </c>
      <c r="G32" s="147">
        <v>0</v>
      </c>
      <c r="H32" s="147">
        <v>120</v>
      </c>
      <c r="I32" s="148">
        <v>103605</v>
      </c>
      <c r="J32" s="108"/>
      <c r="K32" s="128"/>
      <c r="L32" s="146"/>
      <c r="M32" s="110"/>
      <c r="P32" s="77"/>
    </row>
    <row r="34" spans="1:16" ht="17.25" customHeight="1">
      <c r="A34" s="389" t="s">
        <v>827</v>
      </c>
      <c r="B34" s="389"/>
      <c r="C34" s="389"/>
      <c r="D34" s="389"/>
      <c r="E34" s="389"/>
      <c r="F34" s="389"/>
      <c r="G34" s="389"/>
      <c r="H34" s="389"/>
      <c r="I34" s="389"/>
      <c r="J34" s="389"/>
      <c r="K34" s="389"/>
      <c r="L34" s="389"/>
      <c r="M34" s="389"/>
      <c r="P34" s="77"/>
    </row>
    <row r="35" spans="1:16" ht="17.25" customHeight="1">
      <c r="A35" s="389" t="s">
        <v>828</v>
      </c>
      <c r="B35" s="389"/>
      <c r="C35" s="389"/>
      <c r="D35" s="389"/>
      <c r="E35" s="389"/>
      <c r="F35" s="389"/>
      <c r="G35" s="389"/>
      <c r="H35" s="389"/>
      <c r="I35" s="389"/>
      <c r="J35" s="389"/>
      <c r="K35" s="389"/>
      <c r="L35" s="389"/>
      <c r="M35" s="389"/>
      <c r="P35" s="77"/>
    </row>
    <row r="36" spans="1:16" ht="17.25" customHeight="1">
      <c r="A36" s="77" t="s">
        <v>829</v>
      </c>
      <c r="F36" s="77" t="s">
        <v>830</v>
      </c>
      <c r="M36" s="81" t="s">
        <v>779</v>
      </c>
    </row>
    <row r="37" spans="1:16" ht="17.25" customHeight="1">
      <c r="A37" s="424"/>
      <c r="B37" s="425"/>
      <c r="C37" s="132"/>
      <c r="D37" s="133"/>
      <c r="E37" s="132"/>
      <c r="F37" s="426" t="s">
        <v>780</v>
      </c>
      <c r="G37" s="404"/>
      <c r="H37" s="404"/>
      <c r="I37" s="405"/>
      <c r="J37" s="85" t="s">
        <v>128</v>
      </c>
      <c r="K37" s="85"/>
      <c r="L37" s="87"/>
      <c r="M37" s="88"/>
      <c r="P37" s="77"/>
    </row>
    <row r="38" spans="1:16" ht="17.25" customHeight="1">
      <c r="A38" s="414" t="s">
        <v>129</v>
      </c>
      <c r="B38" s="427"/>
      <c r="C38" s="134" t="s">
        <v>781</v>
      </c>
      <c r="D38" s="135" t="s">
        <v>782</v>
      </c>
      <c r="E38" s="134" t="s">
        <v>111</v>
      </c>
      <c r="F38" s="428" t="s">
        <v>783</v>
      </c>
      <c r="G38" s="428"/>
      <c r="H38" s="428"/>
      <c r="I38" s="136" t="s">
        <v>784</v>
      </c>
      <c r="J38" s="429" t="s">
        <v>785</v>
      </c>
      <c r="K38" s="430"/>
      <c r="L38" s="433" t="s">
        <v>786</v>
      </c>
      <c r="M38" s="137" t="s">
        <v>787</v>
      </c>
      <c r="P38" s="77"/>
    </row>
    <row r="39" spans="1:16" ht="17.25" customHeight="1">
      <c r="A39" s="435"/>
      <c r="B39" s="436"/>
      <c r="C39" s="138"/>
      <c r="D39" s="139"/>
      <c r="E39" s="138"/>
      <c r="F39" s="140" t="s">
        <v>119</v>
      </c>
      <c r="G39" s="141" t="s">
        <v>120</v>
      </c>
      <c r="H39" s="140" t="s">
        <v>121</v>
      </c>
      <c r="I39" s="142" t="s">
        <v>122</v>
      </c>
      <c r="J39" s="431"/>
      <c r="K39" s="432"/>
      <c r="L39" s="434"/>
      <c r="M39" s="95"/>
      <c r="P39" s="77"/>
    </row>
    <row r="40" spans="1:16" ht="17.25" customHeight="1">
      <c r="A40" s="96">
        <v>1</v>
      </c>
      <c r="B40" s="97" t="s">
        <v>831</v>
      </c>
      <c r="C40" s="98">
        <v>398844</v>
      </c>
      <c r="D40" s="98">
        <v>409770</v>
      </c>
      <c r="E40" s="143">
        <f>C40-D40</f>
        <v>-10926</v>
      </c>
      <c r="F40" s="144">
        <v>1776</v>
      </c>
      <c r="G40" s="144">
        <v>0</v>
      </c>
      <c r="H40" s="144">
        <v>5235</v>
      </c>
      <c r="I40" s="145">
        <v>391833</v>
      </c>
      <c r="J40" s="111">
        <v>1</v>
      </c>
      <c r="K40" s="97" t="s">
        <v>789</v>
      </c>
      <c r="L40" s="98">
        <v>8905</v>
      </c>
      <c r="M40" s="112" t="s">
        <v>832</v>
      </c>
    </row>
    <row r="41" spans="1:16" ht="17.25" customHeight="1">
      <c r="A41" s="119"/>
      <c r="C41" s="121"/>
      <c r="D41" s="121"/>
      <c r="E41" s="121"/>
      <c r="F41" s="121"/>
      <c r="G41" s="121"/>
      <c r="H41" s="121"/>
      <c r="I41" s="121"/>
      <c r="J41" s="121"/>
      <c r="L41" s="121"/>
      <c r="M41" s="112" t="s">
        <v>833</v>
      </c>
    </row>
    <row r="42" spans="1:16" ht="17.25" customHeight="1">
      <c r="A42" s="119"/>
      <c r="C42" s="121"/>
      <c r="D42" s="121"/>
      <c r="E42" s="121"/>
      <c r="F42" s="121"/>
      <c r="G42" s="121"/>
      <c r="H42" s="121"/>
      <c r="I42" s="121"/>
      <c r="J42" s="113"/>
      <c r="K42" s="104"/>
      <c r="L42" s="113"/>
      <c r="M42" s="103" t="s">
        <v>834</v>
      </c>
    </row>
    <row r="43" spans="1:16" ht="17.25" customHeight="1">
      <c r="A43" s="119"/>
      <c r="C43" s="121"/>
      <c r="D43" s="121"/>
      <c r="E43" s="121"/>
      <c r="F43" s="121"/>
      <c r="G43" s="121"/>
      <c r="H43" s="121"/>
      <c r="I43" s="121"/>
      <c r="J43" s="111">
        <v>2</v>
      </c>
      <c r="K43" s="97" t="s">
        <v>791</v>
      </c>
      <c r="L43" s="98">
        <v>175424</v>
      </c>
      <c r="M43" s="112" t="s">
        <v>835</v>
      </c>
    </row>
    <row r="44" spans="1:16" ht="17.25" customHeight="1">
      <c r="A44" s="119"/>
      <c r="C44" s="121"/>
      <c r="D44" s="121"/>
      <c r="E44" s="121"/>
      <c r="F44" s="121"/>
      <c r="G44" s="121"/>
      <c r="H44" s="121"/>
      <c r="I44" s="121"/>
      <c r="J44" s="113"/>
      <c r="K44" s="104"/>
      <c r="L44" s="113"/>
      <c r="M44" s="103" t="s">
        <v>836</v>
      </c>
    </row>
    <row r="45" spans="1:16" ht="17.25" customHeight="1">
      <c r="A45" s="119"/>
      <c r="C45" s="121"/>
      <c r="D45" s="121"/>
      <c r="E45" s="121"/>
      <c r="F45" s="121"/>
      <c r="G45" s="121"/>
      <c r="H45" s="121"/>
      <c r="I45" s="121"/>
      <c r="J45" s="111">
        <v>3</v>
      </c>
      <c r="K45" s="97" t="s">
        <v>793</v>
      </c>
      <c r="L45" s="98">
        <v>131968</v>
      </c>
      <c r="M45" s="112" t="s">
        <v>837</v>
      </c>
    </row>
    <row r="46" spans="1:16" ht="17.25" customHeight="1">
      <c r="A46" s="119"/>
      <c r="C46" s="121"/>
      <c r="D46" s="121"/>
      <c r="E46" s="121"/>
      <c r="F46" s="121"/>
      <c r="G46" s="121"/>
      <c r="H46" s="121"/>
      <c r="I46" s="121"/>
      <c r="J46" s="121"/>
      <c r="L46" s="121"/>
      <c r="M46" s="112" t="s">
        <v>838</v>
      </c>
    </row>
    <row r="47" spans="1:16" ht="17.25" customHeight="1">
      <c r="A47" s="119"/>
      <c r="C47" s="121"/>
      <c r="D47" s="121"/>
      <c r="E47" s="121"/>
      <c r="F47" s="121"/>
      <c r="G47" s="121"/>
      <c r="H47" s="121"/>
      <c r="I47" s="121"/>
      <c r="J47" s="121"/>
      <c r="L47" s="121"/>
      <c r="M47" s="112" t="s">
        <v>839</v>
      </c>
    </row>
    <row r="48" spans="1:16" ht="17.25" customHeight="1">
      <c r="A48" s="119"/>
      <c r="C48" s="121"/>
      <c r="D48" s="121"/>
      <c r="E48" s="121"/>
      <c r="F48" s="121"/>
      <c r="G48" s="121"/>
      <c r="H48" s="121"/>
      <c r="I48" s="121"/>
      <c r="J48" s="113"/>
      <c r="K48" s="104"/>
      <c r="L48" s="113"/>
      <c r="M48" s="103" t="s">
        <v>840</v>
      </c>
    </row>
    <row r="49" spans="1:13" ht="17.25" customHeight="1">
      <c r="A49" s="119"/>
      <c r="C49" s="121"/>
      <c r="D49" s="121"/>
      <c r="E49" s="121"/>
      <c r="F49" s="121"/>
      <c r="G49" s="121"/>
      <c r="H49" s="121"/>
      <c r="I49" s="121"/>
      <c r="J49" s="111">
        <v>4</v>
      </c>
      <c r="K49" s="97" t="s">
        <v>797</v>
      </c>
      <c r="L49" s="98">
        <v>58544</v>
      </c>
      <c r="M49" s="112" t="s">
        <v>841</v>
      </c>
    </row>
    <row r="50" spans="1:13" ht="17.25" customHeight="1">
      <c r="A50" s="119"/>
      <c r="C50" s="121"/>
      <c r="D50" s="121"/>
      <c r="E50" s="121"/>
      <c r="F50" s="121"/>
      <c r="G50" s="121"/>
      <c r="H50" s="121"/>
      <c r="I50" s="121"/>
      <c r="J50" s="121"/>
      <c r="L50" s="121"/>
      <c r="M50" s="112" t="s">
        <v>842</v>
      </c>
    </row>
    <row r="51" spans="1:13" ht="17.25" customHeight="1">
      <c r="A51" s="119"/>
      <c r="C51" s="121"/>
      <c r="D51" s="121"/>
      <c r="E51" s="121"/>
      <c r="F51" s="121"/>
      <c r="G51" s="121"/>
      <c r="H51" s="121"/>
      <c r="I51" s="121"/>
      <c r="J51" s="121"/>
      <c r="L51" s="121"/>
      <c r="M51" s="112" t="s">
        <v>843</v>
      </c>
    </row>
    <row r="52" spans="1:13" ht="17.25" customHeight="1">
      <c r="A52" s="119"/>
      <c r="C52" s="121"/>
      <c r="D52" s="121"/>
      <c r="E52" s="121"/>
      <c r="F52" s="121"/>
      <c r="G52" s="121"/>
      <c r="H52" s="121"/>
      <c r="I52" s="121"/>
      <c r="J52" s="113"/>
      <c r="K52" s="104"/>
      <c r="L52" s="113"/>
      <c r="M52" s="103" t="s">
        <v>844</v>
      </c>
    </row>
    <row r="53" spans="1:13" ht="17.25" customHeight="1">
      <c r="A53" s="119"/>
      <c r="C53" s="121"/>
      <c r="D53" s="121"/>
      <c r="E53" s="121"/>
      <c r="F53" s="121"/>
      <c r="G53" s="121"/>
      <c r="H53" s="121"/>
      <c r="I53" s="121"/>
      <c r="J53" s="111">
        <v>7</v>
      </c>
      <c r="K53" s="97" t="s">
        <v>800</v>
      </c>
      <c r="L53" s="98">
        <v>185</v>
      </c>
      <c r="M53" s="112" t="s">
        <v>845</v>
      </c>
    </row>
    <row r="54" spans="1:13" ht="17.25" customHeight="1">
      <c r="A54" s="119"/>
      <c r="C54" s="121"/>
      <c r="D54" s="121"/>
      <c r="E54" s="121"/>
      <c r="F54" s="121"/>
      <c r="G54" s="121"/>
      <c r="H54" s="121"/>
      <c r="I54" s="121"/>
      <c r="J54" s="121"/>
      <c r="L54" s="121"/>
      <c r="M54" s="112" t="s">
        <v>846</v>
      </c>
    </row>
    <row r="55" spans="1:13" ht="17.25" customHeight="1">
      <c r="A55" s="119"/>
      <c r="C55" s="121"/>
      <c r="D55" s="121"/>
      <c r="E55" s="121"/>
      <c r="F55" s="121"/>
      <c r="G55" s="121"/>
      <c r="H55" s="121"/>
      <c r="I55" s="121"/>
      <c r="J55" s="121"/>
      <c r="L55" s="121"/>
      <c r="M55" s="112" t="s">
        <v>847</v>
      </c>
    </row>
    <row r="56" spans="1:13" ht="17.25" customHeight="1">
      <c r="A56" s="119"/>
      <c r="C56" s="121"/>
      <c r="D56" s="121"/>
      <c r="E56" s="121"/>
      <c r="F56" s="121"/>
      <c r="G56" s="121"/>
      <c r="H56" s="121"/>
      <c r="I56" s="121"/>
      <c r="J56" s="113"/>
      <c r="K56" s="104"/>
      <c r="L56" s="113"/>
      <c r="M56" s="103" t="s">
        <v>848</v>
      </c>
    </row>
    <row r="57" spans="1:13" ht="17.25" customHeight="1">
      <c r="A57" s="119"/>
      <c r="C57" s="121"/>
      <c r="D57" s="121"/>
      <c r="E57" s="121"/>
      <c r="F57" s="121"/>
      <c r="G57" s="121"/>
      <c r="H57" s="121"/>
      <c r="I57" s="121"/>
      <c r="J57" s="111">
        <v>8</v>
      </c>
      <c r="K57" s="97" t="s">
        <v>802</v>
      </c>
      <c r="L57" s="98">
        <v>1545</v>
      </c>
      <c r="M57" s="112" t="s">
        <v>849</v>
      </c>
    </row>
    <row r="58" spans="1:13" ht="17.25" customHeight="1">
      <c r="A58" s="119"/>
      <c r="C58" s="121"/>
      <c r="D58" s="121"/>
      <c r="E58" s="121"/>
      <c r="F58" s="121"/>
      <c r="G58" s="121"/>
      <c r="H58" s="121"/>
      <c r="I58" s="121"/>
      <c r="J58" s="121"/>
      <c r="L58" s="121"/>
      <c r="M58" s="112" t="s">
        <v>850</v>
      </c>
    </row>
    <row r="59" spans="1:13" ht="17.25" customHeight="1">
      <c r="A59" s="119"/>
      <c r="C59" s="121"/>
      <c r="D59" s="121"/>
      <c r="E59" s="121"/>
      <c r="F59" s="121"/>
      <c r="G59" s="121"/>
      <c r="H59" s="121"/>
      <c r="I59" s="121"/>
      <c r="J59" s="113"/>
      <c r="K59" s="104"/>
      <c r="L59" s="113"/>
      <c r="M59" s="103" t="s">
        <v>851</v>
      </c>
    </row>
    <row r="60" spans="1:13" ht="17.25" customHeight="1">
      <c r="A60" s="119"/>
      <c r="C60" s="121"/>
      <c r="D60" s="121"/>
      <c r="E60" s="121"/>
      <c r="F60" s="121"/>
      <c r="G60" s="121"/>
      <c r="H60" s="121"/>
      <c r="I60" s="121"/>
      <c r="J60" s="111">
        <v>9</v>
      </c>
      <c r="K60" s="97" t="s">
        <v>805</v>
      </c>
      <c r="L60" s="98">
        <v>1750</v>
      </c>
      <c r="M60" s="112" t="s">
        <v>852</v>
      </c>
    </row>
    <row r="61" spans="1:13" ht="17.25" customHeight="1">
      <c r="A61" s="119"/>
      <c r="C61" s="121"/>
      <c r="D61" s="121"/>
      <c r="E61" s="121"/>
      <c r="F61" s="121"/>
      <c r="G61" s="121"/>
      <c r="H61" s="121"/>
      <c r="I61" s="121"/>
      <c r="J61" s="113"/>
      <c r="K61" s="104"/>
      <c r="L61" s="113"/>
      <c r="M61" s="103" t="s">
        <v>853</v>
      </c>
    </row>
    <row r="62" spans="1:13" ht="17.25" customHeight="1">
      <c r="A62" s="119"/>
      <c r="C62" s="121"/>
      <c r="D62" s="121"/>
      <c r="E62" s="121"/>
      <c r="F62" s="121"/>
      <c r="G62" s="121"/>
      <c r="H62" s="121"/>
      <c r="I62" s="121"/>
      <c r="J62" s="111">
        <v>10</v>
      </c>
      <c r="K62" s="97" t="s">
        <v>807</v>
      </c>
      <c r="L62" s="98">
        <v>2731</v>
      </c>
      <c r="M62" s="112" t="s">
        <v>854</v>
      </c>
    </row>
    <row r="63" spans="1:13" ht="17.25" customHeight="1">
      <c r="A63" s="119"/>
      <c r="C63" s="121"/>
      <c r="D63" s="121"/>
      <c r="E63" s="121"/>
      <c r="F63" s="121"/>
      <c r="G63" s="121"/>
      <c r="H63" s="121"/>
      <c r="I63" s="121"/>
      <c r="J63" s="121"/>
      <c r="L63" s="121"/>
      <c r="M63" s="112" t="s">
        <v>855</v>
      </c>
    </row>
    <row r="64" spans="1:13" ht="17.25" customHeight="1">
      <c r="A64" s="119"/>
      <c r="C64" s="121"/>
      <c r="D64" s="121"/>
      <c r="E64" s="121"/>
      <c r="F64" s="121"/>
      <c r="G64" s="121"/>
      <c r="H64" s="121"/>
      <c r="I64" s="121"/>
      <c r="J64" s="121"/>
      <c r="L64" s="121"/>
      <c r="M64" s="112" t="s">
        <v>856</v>
      </c>
    </row>
    <row r="65" spans="1:13" ht="17.25" customHeight="1">
      <c r="A65" s="119"/>
      <c r="C65" s="121"/>
      <c r="D65" s="121"/>
      <c r="E65" s="121"/>
      <c r="F65" s="121"/>
      <c r="G65" s="121"/>
      <c r="H65" s="121"/>
      <c r="I65" s="121"/>
      <c r="J65" s="113"/>
      <c r="K65" s="104"/>
      <c r="L65" s="113"/>
      <c r="M65" s="103" t="s">
        <v>857</v>
      </c>
    </row>
    <row r="66" spans="1:13" ht="17.25" customHeight="1">
      <c r="A66" s="130"/>
      <c r="B66" s="128"/>
      <c r="C66" s="108"/>
      <c r="D66" s="108"/>
      <c r="E66" s="108"/>
      <c r="F66" s="108"/>
      <c r="G66" s="108"/>
      <c r="H66" s="108"/>
      <c r="I66" s="108"/>
      <c r="J66" s="126">
        <v>11</v>
      </c>
      <c r="K66" s="124" t="s">
        <v>811</v>
      </c>
      <c r="L66" s="106">
        <v>3461</v>
      </c>
      <c r="M66" s="127" t="s">
        <v>858</v>
      </c>
    </row>
    <row r="70" spans="1:13" ht="17.25" customHeight="1">
      <c r="A70" s="128"/>
      <c r="B70" s="128"/>
      <c r="C70" s="128"/>
      <c r="D70" s="128"/>
      <c r="E70" s="128"/>
      <c r="F70" s="128"/>
      <c r="G70" s="128"/>
      <c r="H70" s="128"/>
      <c r="I70" s="128"/>
      <c r="J70" s="128"/>
      <c r="K70" s="128"/>
      <c r="L70" s="128"/>
      <c r="M70" s="128"/>
    </row>
    <row r="71" spans="1:13" ht="17.25" customHeight="1">
      <c r="A71" s="119"/>
      <c r="C71" s="121"/>
      <c r="D71" s="121"/>
      <c r="E71" s="121"/>
      <c r="F71" s="121"/>
      <c r="G71" s="121"/>
      <c r="H71" s="121"/>
      <c r="I71" s="121"/>
      <c r="J71" s="121"/>
      <c r="L71" s="121"/>
      <c r="M71" s="112" t="s">
        <v>859</v>
      </c>
    </row>
    <row r="72" spans="1:13" ht="17.25" customHeight="1">
      <c r="A72" s="119"/>
      <c r="C72" s="121"/>
      <c r="D72" s="121"/>
      <c r="E72" s="121"/>
      <c r="F72" s="121"/>
      <c r="G72" s="121"/>
      <c r="H72" s="121"/>
      <c r="I72" s="121"/>
      <c r="J72" s="121"/>
      <c r="L72" s="121"/>
      <c r="M72" s="112" t="s">
        <v>860</v>
      </c>
    </row>
    <row r="73" spans="1:13" ht="17.25" customHeight="1">
      <c r="A73" s="119"/>
      <c r="C73" s="121"/>
      <c r="D73" s="121"/>
      <c r="E73" s="121"/>
      <c r="F73" s="121"/>
      <c r="G73" s="121"/>
      <c r="H73" s="121"/>
      <c r="I73" s="121"/>
      <c r="J73" s="113"/>
      <c r="K73" s="104"/>
      <c r="L73" s="113"/>
      <c r="M73" s="103" t="s">
        <v>861</v>
      </c>
    </row>
    <row r="74" spans="1:13" ht="17.25" customHeight="1">
      <c r="A74" s="119"/>
      <c r="C74" s="121"/>
      <c r="D74" s="121"/>
      <c r="E74" s="121"/>
      <c r="F74" s="121"/>
      <c r="G74" s="121"/>
      <c r="H74" s="121"/>
      <c r="I74" s="121"/>
      <c r="J74" s="111">
        <v>12</v>
      </c>
      <c r="K74" s="97" t="s">
        <v>816</v>
      </c>
      <c r="L74" s="98">
        <v>6168</v>
      </c>
      <c r="M74" s="112" t="s">
        <v>862</v>
      </c>
    </row>
    <row r="75" spans="1:13" ht="17.25" customHeight="1">
      <c r="A75" s="119"/>
      <c r="C75" s="121"/>
      <c r="D75" s="121"/>
      <c r="E75" s="121"/>
      <c r="F75" s="121"/>
      <c r="G75" s="121"/>
      <c r="H75" s="121"/>
      <c r="I75" s="121"/>
      <c r="J75" s="121"/>
      <c r="L75" s="121"/>
      <c r="M75" s="112" t="s">
        <v>863</v>
      </c>
    </row>
    <row r="76" spans="1:13" ht="17.25" customHeight="1">
      <c r="A76" s="119"/>
      <c r="C76" s="121"/>
      <c r="D76" s="121"/>
      <c r="E76" s="121"/>
      <c r="F76" s="121"/>
      <c r="G76" s="121"/>
      <c r="H76" s="121"/>
      <c r="I76" s="121"/>
      <c r="J76" s="121"/>
      <c r="L76" s="121"/>
      <c r="M76" s="112" t="s">
        <v>864</v>
      </c>
    </row>
    <row r="77" spans="1:13" ht="17.25" customHeight="1">
      <c r="A77" s="119"/>
      <c r="C77" s="121"/>
      <c r="D77" s="121"/>
      <c r="E77" s="121"/>
      <c r="F77" s="121"/>
      <c r="G77" s="121"/>
      <c r="H77" s="121"/>
      <c r="I77" s="121"/>
      <c r="J77" s="121"/>
      <c r="L77" s="121"/>
      <c r="M77" s="112" t="s">
        <v>865</v>
      </c>
    </row>
    <row r="78" spans="1:13" ht="17.25" customHeight="1">
      <c r="A78" s="119"/>
      <c r="C78" s="121"/>
      <c r="D78" s="121"/>
      <c r="E78" s="121"/>
      <c r="F78" s="121"/>
      <c r="G78" s="121"/>
      <c r="H78" s="121"/>
      <c r="I78" s="121"/>
      <c r="J78" s="121"/>
      <c r="L78" s="121"/>
      <c r="M78" s="112" t="s">
        <v>866</v>
      </c>
    </row>
    <row r="79" spans="1:13" ht="17.25" customHeight="1">
      <c r="A79" s="119"/>
      <c r="C79" s="121"/>
      <c r="D79" s="121"/>
      <c r="E79" s="121"/>
      <c r="F79" s="121"/>
      <c r="G79" s="121"/>
      <c r="H79" s="121"/>
      <c r="I79" s="121"/>
      <c r="J79" s="121"/>
      <c r="L79" s="121"/>
      <c r="M79" s="112" t="s">
        <v>867</v>
      </c>
    </row>
    <row r="80" spans="1:13" ht="17.25" customHeight="1">
      <c r="A80" s="119"/>
      <c r="C80" s="121"/>
      <c r="D80" s="121"/>
      <c r="E80" s="121"/>
      <c r="F80" s="121"/>
      <c r="G80" s="121"/>
      <c r="H80" s="121"/>
      <c r="I80" s="121"/>
      <c r="J80" s="113"/>
      <c r="K80" s="104"/>
      <c r="L80" s="113"/>
      <c r="M80" s="103" t="s">
        <v>868</v>
      </c>
    </row>
    <row r="81" spans="1:13" ht="17.25" customHeight="1">
      <c r="A81" s="119"/>
      <c r="C81" s="121"/>
      <c r="D81" s="121"/>
      <c r="E81" s="121"/>
      <c r="F81" s="121"/>
      <c r="G81" s="121"/>
      <c r="H81" s="121"/>
      <c r="I81" s="121"/>
      <c r="J81" s="111">
        <v>13</v>
      </c>
      <c r="K81" s="97" t="s">
        <v>818</v>
      </c>
      <c r="L81" s="98">
        <v>53</v>
      </c>
      <c r="M81" s="112" t="s">
        <v>869</v>
      </c>
    </row>
    <row r="82" spans="1:13" ht="17.25" customHeight="1">
      <c r="A82" s="119"/>
      <c r="C82" s="121"/>
      <c r="D82" s="121"/>
      <c r="E82" s="121"/>
      <c r="F82" s="121"/>
      <c r="G82" s="121"/>
      <c r="H82" s="121"/>
      <c r="I82" s="121"/>
      <c r="J82" s="113"/>
      <c r="K82" s="101" t="s">
        <v>820</v>
      </c>
      <c r="L82" s="113"/>
      <c r="M82" s="103" t="s">
        <v>870</v>
      </c>
    </row>
    <row r="83" spans="1:13" ht="17.25" customHeight="1">
      <c r="A83" s="119"/>
      <c r="C83" s="121"/>
      <c r="D83" s="121"/>
      <c r="E83" s="121"/>
      <c r="F83" s="121"/>
      <c r="G83" s="121"/>
      <c r="H83" s="121"/>
      <c r="I83" s="121"/>
      <c r="J83" s="111">
        <v>18</v>
      </c>
      <c r="K83" s="97" t="s">
        <v>822</v>
      </c>
      <c r="L83" s="98">
        <v>7310</v>
      </c>
      <c r="M83" s="112" t="s">
        <v>871</v>
      </c>
    </row>
    <row r="84" spans="1:13" ht="17.25" customHeight="1">
      <c r="A84" s="119"/>
      <c r="C84" s="121"/>
      <c r="D84" s="121"/>
      <c r="E84" s="121"/>
      <c r="F84" s="121"/>
      <c r="G84" s="121"/>
      <c r="H84" s="121"/>
      <c r="I84" s="121"/>
      <c r="J84" s="121"/>
      <c r="K84" s="97" t="s">
        <v>824</v>
      </c>
      <c r="L84" s="121"/>
      <c r="M84" s="112" t="s">
        <v>872</v>
      </c>
    </row>
    <row r="85" spans="1:13" ht="17.25" customHeight="1">
      <c r="A85" s="119"/>
      <c r="C85" s="121"/>
      <c r="D85" s="121"/>
      <c r="E85" s="121"/>
      <c r="F85" s="121"/>
      <c r="G85" s="121"/>
      <c r="H85" s="121"/>
      <c r="I85" s="121"/>
      <c r="J85" s="121"/>
      <c r="L85" s="121"/>
      <c r="M85" s="112" t="s">
        <v>873</v>
      </c>
    </row>
    <row r="86" spans="1:13" ht="17.25" customHeight="1">
      <c r="A86" s="119"/>
      <c r="C86" s="121"/>
      <c r="D86" s="121"/>
      <c r="E86" s="121"/>
      <c r="F86" s="121"/>
      <c r="G86" s="121"/>
      <c r="H86" s="121"/>
      <c r="I86" s="121"/>
      <c r="J86" s="121"/>
      <c r="L86" s="121"/>
      <c r="M86" s="112" t="s">
        <v>874</v>
      </c>
    </row>
    <row r="87" spans="1:13" ht="17.25" customHeight="1">
      <c r="A87" s="119"/>
      <c r="C87" s="121"/>
      <c r="D87" s="121"/>
      <c r="E87" s="121"/>
      <c r="F87" s="121"/>
      <c r="G87" s="121"/>
      <c r="H87" s="121"/>
      <c r="I87" s="121"/>
      <c r="J87" s="121"/>
      <c r="L87" s="121"/>
      <c r="M87" s="112" t="s">
        <v>875</v>
      </c>
    </row>
    <row r="88" spans="1:13" ht="17.25" customHeight="1">
      <c r="A88" s="119"/>
      <c r="C88" s="121"/>
      <c r="D88" s="121"/>
      <c r="E88" s="121"/>
      <c r="F88" s="121"/>
      <c r="G88" s="121"/>
      <c r="H88" s="121"/>
      <c r="I88" s="121"/>
      <c r="J88" s="121"/>
      <c r="L88" s="121"/>
      <c r="M88" s="112" t="s">
        <v>876</v>
      </c>
    </row>
    <row r="89" spans="1:13" ht="17.25" customHeight="1">
      <c r="A89" s="119"/>
      <c r="C89" s="121"/>
      <c r="D89" s="121"/>
      <c r="E89" s="121"/>
      <c r="F89" s="121"/>
      <c r="G89" s="121"/>
      <c r="H89" s="121"/>
      <c r="I89" s="121"/>
      <c r="J89" s="121"/>
      <c r="L89" s="121"/>
      <c r="M89" s="112" t="s">
        <v>877</v>
      </c>
    </row>
    <row r="90" spans="1:13" ht="17.25" customHeight="1">
      <c r="A90" s="119"/>
      <c r="C90" s="121"/>
      <c r="D90" s="121"/>
      <c r="E90" s="121"/>
      <c r="F90" s="121"/>
      <c r="G90" s="121"/>
      <c r="H90" s="121"/>
      <c r="I90" s="121"/>
      <c r="J90" s="121"/>
      <c r="L90" s="121"/>
      <c r="M90" s="112" t="s">
        <v>878</v>
      </c>
    </row>
    <row r="91" spans="1:13" ht="17.25" customHeight="1">
      <c r="A91" s="119"/>
      <c r="C91" s="121"/>
      <c r="D91" s="121"/>
      <c r="E91" s="121"/>
      <c r="F91" s="121"/>
      <c r="G91" s="121"/>
      <c r="H91" s="121"/>
      <c r="I91" s="121"/>
      <c r="J91" s="121"/>
      <c r="L91" s="121"/>
      <c r="M91" s="112" t="s">
        <v>879</v>
      </c>
    </row>
    <row r="92" spans="1:13" ht="17.25" customHeight="1">
      <c r="A92" s="119"/>
      <c r="C92" s="121"/>
      <c r="D92" s="121"/>
      <c r="E92" s="121"/>
      <c r="F92" s="121"/>
      <c r="G92" s="121"/>
      <c r="H92" s="121"/>
      <c r="I92" s="121"/>
      <c r="J92" s="121"/>
      <c r="L92" s="121"/>
      <c r="M92" s="112" t="s">
        <v>880</v>
      </c>
    </row>
    <row r="93" spans="1:13" ht="17.25" customHeight="1">
      <c r="A93" s="119"/>
      <c r="C93" s="121"/>
      <c r="D93" s="121"/>
      <c r="E93" s="121"/>
      <c r="F93" s="121"/>
      <c r="G93" s="121"/>
      <c r="H93" s="121"/>
      <c r="I93" s="121"/>
      <c r="J93" s="121"/>
      <c r="L93" s="121"/>
      <c r="M93" s="112" t="s">
        <v>881</v>
      </c>
    </row>
    <row r="94" spans="1:13" ht="17.25" customHeight="1">
      <c r="A94" s="119"/>
      <c r="C94" s="121"/>
      <c r="D94" s="121"/>
      <c r="E94" s="121"/>
      <c r="F94" s="121"/>
      <c r="G94" s="121"/>
      <c r="H94" s="121"/>
      <c r="I94" s="121"/>
      <c r="J94" s="121"/>
      <c r="L94" s="121"/>
      <c r="M94" s="112" t="s">
        <v>882</v>
      </c>
    </row>
    <row r="95" spans="1:13" ht="17.25" customHeight="1">
      <c r="A95" s="119"/>
      <c r="C95" s="121"/>
      <c r="D95" s="121"/>
      <c r="E95" s="121"/>
      <c r="F95" s="121"/>
      <c r="G95" s="121"/>
      <c r="H95" s="121"/>
      <c r="I95" s="121"/>
      <c r="J95" s="121"/>
      <c r="L95" s="121"/>
      <c r="M95" s="112" t="s">
        <v>883</v>
      </c>
    </row>
    <row r="96" spans="1:13" ht="17.25" customHeight="1">
      <c r="A96" s="119"/>
      <c r="C96" s="121"/>
      <c r="D96" s="121"/>
      <c r="E96" s="121"/>
      <c r="F96" s="121"/>
      <c r="G96" s="121"/>
      <c r="H96" s="121"/>
      <c r="I96" s="121"/>
      <c r="J96" s="121"/>
      <c r="L96" s="121"/>
      <c r="M96" s="112" t="s">
        <v>884</v>
      </c>
    </row>
    <row r="97" spans="1:16" ht="17.25" customHeight="1">
      <c r="A97" s="119"/>
      <c r="C97" s="121"/>
      <c r="D97" s="121"/>
      <c r="E97" s="121"/>
      <c r="F97" s="121"/>
      <c r="G97" s="121"/>
      <c r="H97" s="121"/>
      <c r="I97" s="121"/>
      <c r="J97" s="121"/>
      <c r="L97" s="121"/>
      <c r="M97" s="112" t="s">
        <v>885</v>
      </c>
    </row>
    <row r="98" spans="1:16" ht="17.25" customHeight="1">
      <c r="A98" s="119"/>
      <c r="C98" s="121"/>
      <c r="D98" s="121"/>
      <c r="E98" s="121"/>
      <c r="F98" s="121"/>
      <c r="G98" s="121"/>
      <c r="H98" s="121"/>
      <c r="I98" s="121"/>
      <c r="J98" s="121"/>
      <c r="L98" s="121"/>
      <c r="M98" s="112" t="s">
        <v>886</v>
      </c>
    </row>
    <row r="99" spans="1:16" ht="17.25" customHeight="1">
      <c r="A99" s="130"/>
      <c r="B99" s="128"/>
      <c r="C99" s="108"/>
      <c r="D99" s="108"/>
      <c r="E99" s="108"/>
      <c r="F99" s="108"/>
      <c r="G99" s="108"/>
      <c r="H99" s="108"/>
      <c r="I99" s="108"/>
      <c r="J99" s="108"/>
      <c r="K99" s="128"/>
      <c r="L99" s="108"/>
      <c r="M99" s="127" t="s">
        <v>887</v>
      </c>
    </row>
    <row r="102" spans="1:16" ht="17.25" customHeight="1">
      <c r="A102" s="389" t="s">
        <v>888</v>
      </c>
      <c r="B102" s="389"/>
      <c r="C102" s="389"/>
      <c r="D102" s="389"/>
      <c r="E102" s="389"/>
      <c r="F102" s="389"/>
      <c r="G102" s="389"/>
      <c r="H102" s="389"/>
      <c r="I102" s="389"/>
      <c r="J102" s="389"/>
      <c r="K102" s="389"/>
      <c r="L102" s="389"/>
      <c r="M102" s="389"/>
      <c r="P102" s="77"/>
    </row>
    <row r="103" spans="1:16" ht="17.25" customHeight="1">
      <c r="A103" s="389" t="s">
        <v>889</v>
      </c>
      <c r="B103" s="389"/>
      <c r="C103" s="389"/>
      <c r="D103" s="389"/>
      <c r="E103" s="389"/>
      <c r="F103" s="389"/>
      <c r="G103" s="389"/>
      <c r="H103" s="389"/>
      <c r="I103" s="389"/>
      <c r="J103" s="389"/>
      <c r="K103" s="389"/>
      <c r="L103" s="389"/>
      <c r="M103" s="389"/>
      <c r="P103" s="77"/>
    </row>
    <row r="104" spans="1:16" ht="17.25" customHeight="1">
      <c r="A104" s="77" t="s">
        <v>829</v>
      </c>
      <c r="F104" s="77" t="s">
        <v>830</v>
      </c>
      <c r="M104" s="81" t="s">
        <v>779</v>
      </c>
    </row>
    <row r="105" spans="1:16" ht="17.25" customHeight="1">
      <c r="A105" s="424"/>
      <c r="B105" s="425"/>
      <c r="C105" s="132"/>
      <c r="D105" s="133"/>
      <c r="E105" s="132"/>
      <c r="F105" s="426" t="s">
        <v>780</v>
      </c>
      <c r="G105" s="404"/>
      <c r="H105" s="404"/>
      <c r="I105" s="405"/>
      <c r="J105" s="85" t="s">
        <v>128</v>
      </c>
      <c r="K105" s="85"/>
      <c r="L105" s="87"/>
      <c r="M105" s="88"/>
      <c r="P105" s="77"/>
    </row>
    <row r="106" spans="1:16" ht="17.25" customHeight="1">
      <c r="A106" s="414" t="s">
        <v>129</v>
      </c>
      <c r="B106" s="427"/>
      <c r="C106" s="134" t="s">
        <v>781</v>
      </c>
      <c r="D106" s="135" t="s">
        <v>782</v>
      </c>
      <c r="E106" s="134" t="s">
        <v>111</v>
      </c>
      <c r="F106" s="428" t="s">
        <v>783</v>
      </c>
      <c r="G106" s="428"/>
      <c r="H106" s="428"/>
      <c r="I106" s="136" t="s">
        <v>784</v>
      </c>
      <c r="J106" s="429" t="s">
        <v>785</v>
      </c>
      <c r="K106" s="430"/>
      <c r="L106" s="433" t="s">
        <v>786</v>
      </c>
      <c r="M106" s="137" t="s">
        <v>787</v>
      </c>
      <c r="P106" s="77"/>
    </row>
    <row r="107" spans="1:16" ht="17.25" customHeight="1">
      <c r="A107" s="435"/>
      <c r="B107" s="436"/>
      <c r="C107" s="138"/>
      <c r="D107" s="139"/>
      <c r="E107" s="138"/>
      <c r="F107" s="140" t="s">
        <v>119</v>
      </c>
      <c r="G107" s="141" t="s">
        <v>120</v>
      </c>
      <c r="H107" s="140" t="s">
        <v>121</v>
      </c>
      <c r="I107" s="142" t="s">
        <v>122</v>
      </c>
      <c r="J107" s="431"/>
      <c r="K107" s="432"/>
      <c r="L107" s="434"/>
      <c r="M107" s="95"/>
      <c r="P107" s="77"/>
    </row>
    <row r="108" spans="1:16" ht="17.25" customHeight="1">
      <c r="A108" s="119"/>
      <c r="C108" s="121"/>
      <c r="D108" s="121"/>
      <c r="E108" s="121"/>
      <c r="F108" s="121"/>
      <c r="G108" s="121"/>
      <c r="H108" s="121"/>
      <c r="I108" s="121"/>
      <c r="J108" s="111">
        <v>21</v>
      </c>
      <c r="K108" s="97" t="s">
        <v>890</v>
      </c>
      <c r="L108" s="98">
        <v>800</v>
      </c>
      <c r="M108" s="112" t="s">
        <v>891</v>
      </c>
    </row>
    <row r="109" spans="1:16" ht="17.25" customHeight="1">
      <c r="A109" s="92"/>
      <c r="B109" s="104"/>
      <c r="C109" s="113"/>
      <c r="D109" s="113"/>
      <c r="E109" s="113"/>
      <c r="F109" s="113"/>
      <c r="G109" s="113"/>
      <c r="H109" s="113"/>
      <c r="I109" s="113"/>
      <c r="J109" s="113"/>
      <c r="K109" s="101" t="s">
        <v>892</v>
      </c>
      <c r="L109" s="113"/>
      <c r="M109" s="95"/>
    </row>
    <row r="110" spans="1:16" ht="17.25" customHeight="1">
      <c r="A110" s="96">
        <v>2</v>
      </c>
      <c r="B110" s="97" t="s">
        <v>893</v>
      </c>
      <c r="C110" s="98">
        <v>16985</v>
      </c>
      <c r="D110" s="98">
        <v>16872</v>
      </c>
      <c r="E110" s="143">
        <f>C110-D110</f>
        <v>113</v>
      </c>
      <c r="F110" s="144">
        <v>0</v>
      </c>
      <c r="G110" s="144">
        <v>0</v>
      </c>
      <c r="H110" s="144">
        <v>226</v>
      </c>
      <c r="I110" s="145">
        <v>16759</v>
      </c>
      <c r="J110" s="111">
        <v>10</v>
      </c>
      <c r="K110" s="97" t="s">
        <v>807</v>
      </c>
      <c r="L110" s="98">
        <v>5795</v>
      </c>
      <c r="M110" s="112" t="s">
        <v>894</v>
      </c>
    </row>
    <row r="111" spans="1:16" ht="17.25" customHeight="1">
      <c r="A111" s="119"/>
      <c r="C111" s="121"/>
      <c r="D111" s="121"/>
      <c r="E111" s="121"/>
      <c r="F111" s="121"/>
      <c r="G111" s="121"/>
      <c r="H111" s="121"/>
      <c r="I111" s="121"/>
      <c r="J111" s="113"/>
      <c r="K111" s="104"/>
      <c r="L111" s="113"/>
      <c r="M111" s="103" t="s">
        <v>895</v>
      </c>
    </row>
    <row r="112" spans="1:16" ht="17.25" customHeight="1">
      <c r="A112" s="119"/>
      <c r="C112" s="121"/>
      <c r="D112" s="121"/>
      <c r="E112" s="121"/>
      <c r="F112" s="121"/>
      <c r="G112" s="121"/>
      <c r="H112" s="121"/>
      <c r="I112" s="121"/>
      <c r="J112" s="100">
        <v>11</v>
      </c>
      <c r="K112" s="101" t="s">
        <v>811</v>
      </c>
      <c r="L112" s="102">
        <v>160</v>
      </c>
      <c r="M112" s="103" t="s">
        <v>896</v>
      </c>
    </row>
    <row r="113" spans="1:13" ht="17.25" customHeight="1">
      <c r="A113" s="119"/>
      <c r="C113" s="121"/>
      <c r="D113" s="121"/>
      <c r="E113" s="121"/>
      <c r="F113" s="121"/>
      <c r="G113" s="121"/>
      <c r="H113" s="121"/>
      <c r="I113" s="121"/>
      <c r="J113" s="111">
        <v>12</v>
      </c>
      <c r="K113" s="97" t="s">
        <v>816</v>
      </c>
      <c r="L113" s="98">
        <v>8705</v>
      </c>
      <c r="M113" s="112" t="s">
        <v>897</v>
      </c>
    </row>
    <row r="114" spans="1:13" ht="17.25" customHeight="1">
      <c r="A114" s="119"/>
      <c r="C114" s="121"/>
      <c r="D114" s="121"/>
      <c r="E114" s="121"/>
      <c r="F114" s="121"/>
      <c r="G114" s="121"/>
      <c r="H114" s="121"/>
      <c r="I114" s="121"/>
      <c r="J114" s="121"/>
      <c r="L114" s="121"/>
      <c r="M114" s="112" t="s">
        <v>898</v>
      </c>
    </row>
    <row r="115" spans="1:13" ht="17.25" customHeight="1">
      <c r="A115" s="119"/>
      <c r="C115" s="121"/>
      <c r="D115" s="121"/>
      <c r="E115" s="121"/>
      <c r="F115" s="121"/>
      <c r="G115" s="121"/>
      <c r="H115" s="121"/>
      <c r="I115" s="121"/>
      <c r="J115" s="121"/>
      <c r="L115" s="121"/>
      <c r="M115" s="112" t="s">
        <v>899</v>
      </c>
    </row>
    <row r="116" spans="1:13" ht="17.25" customHeight="1">
      <c r="A116" s="119"/>
      <c r="C116" s="121"/>
      <c r="D116" s="121"/>
      <c r="E116" s="121"/>
      <c r="F116" s="121"/>
      <c r="G116" s="121"/>
      <c r="H116" s="121"/>
      <c r="I116" s="121"/>
      <c r="J116" s="121"/>
      <c r="L116" s="121"/>
      <c r="M116" s="112" t="s">
        <v>900</v>
      </c>
    </row>
    <row r="117" spans="1:13" ht="17.25" customHeight="1">
      <c r="A117" s="119"/>
      <c r="C117" s="121"/>
      <c r="D117" s="121"/>
      <c r="E117" s="121"/>
      <c r="F117" s="121"/>
      <c r="G117" s="121"/>
      <c r="H117" s="121"/>
      <c r="I117" s="121"/>
      <c r="J117" s="121"/>
      <c r="L117" s="121"/>
      <c r="M117" s="112" t="s">
        <v>901</v>
      </c>
    </row>
    <row r="118" spans="1:13" ht="17.25" customHeight="1">
      <c r="A118" s="119"/>
      <c r="C118" s="121"/>
      <c r="D118" s="121"/>
      <c r="E118" s="121"/>
      <c r="F118" s="121"/>
      <c r="G118" s="121"/>
      <c r="H118" s="121"/>
      <c r="I118" s="121"/>
      <c r="J118" s="121"/>
      <c r="L118" s="121"/>
      <c r="M118" s="112" t="s">
        <v>902</v>
      </c>
    </row>
    <row r="119" spans="1:13" ht="17.25" customHeight="1">
      <c r="A119" s="119"/>
      <c r="C119" s="121"/>
      <c r="D119" s="121"/>
      <c r="E119" s="121"/>
      <c r="F119" s="121"/>
      <c r="G119" s="121"/>
      <c r="H119" s="121"/>
      <c r="I119" s="121"/>
      <c r="J119" s="121"/>
      <c r="L119" s="121"/>
      <c r="M119" s="112" t="s">
        <v>903</v>
      </c>
    </row>
    <row r="120" spans="1:13" ht="17.25" customHeight="1">
      <c r="A120" s="119"/>
      <c r="C120" s="121"/>
      <c r="D120" s="121"/>
      <c r="E120" s="121"/>
      <c r="F120" s="121"/>
      <c r="G120" s="121"/>
      <c r="H120" s="121"/>
      <c r="I120" s="121"/>
      <c r="J120" s="121"/>
      <c r="L120" s="121"/>
      <c r="M120" s="112" t="s">
        <v>904</v>
      </c>
    </row>
    <row r="121" spans="1:13" ht="17.25" customHeight="1">
      <c r="A121" s="119"/>
      <c r="C121" s="121"/>
      <c r="D121" s="121"/>
      <c r="E121" s="121"/>
      <c r="F121" s="121"/>
      <c r="G121" s="121"/>
      <c r="H121" s="121"/>
      <c r="I121" s="121"/>
      <c r="J121" s="113"/>
      <c r="K121" s="104"/>
      <c r="L121" s="113"/>
      <c r="M121" s="103" t="s">
        <v>905</v>
      </c>
    </row>
    <row r="122" spans="1:13" ht="17.25" customHeight="1">
      <c r="A122" s="119"/>
      <c r="C122" s="121"/>
      <c r="D122" s="121"/>
      <c r="E122" s="121"/>
      <c r="F122" s="121"/>
      <c r="G122" s="121"/>
      <c r="H122" s="121"/>
      <c r="I122" s="121"/>
      <c r="J122" s="111">
        <v>13</v>
      </c>
      <c r="K122" s="97" t="s">
        <v>818</v>
      </c>
      <c r="L122" s="98">
        <v>2310</v>
      </c>
      <c r="M122" s="112" t="s">
        <v>906</v>
      </c>
    </row>
    <row r="123" spans="1:13" ht="17.25" customHeight="1">
      <c r="A123" s="119"/>
      <c r="C123" s="121"/>
      <c r="D123" s="121"/>
      <c r="E123" s="121"/>
      <c r="F123" s="121"/>
      <c r="G123" s="121"/>
      <c r="H123" s="121"/>
      <c r="I123" s="121"/>
      <c r="J123" s="121"/>
      <c r="K123" s="97" t="s">
        <v>820</v>
      </c>
      <c r="L123" s="121"/>
      <c r="M123" s="112" t="s">
        <v>907</v>
      </c>
    </row>
    <row r="124" spans="1:13" ht="17.25" customHeight="1">
      <c r="A124" s="119"/>
      <c r="C124" s="121"/>
      <c r="D124" s="121"/>
      <c r="E124" s="121"/>
      <c r="F124" s="121"/>
      <c r="G124" s="121"/>
      <c r="H124" s="121"/>
      <c r="I124" s="121"/>
      <c r="J124" s="113"/>
      <c r="K124" s="104"/>
      <c r="L124" s="113"/>
      <c r="M124" s="103" t="s">
        <v>908</v>
      </c>
    </row>
    <row r="125" spans="1:13" ht="17.25" customHeight="1">
      <c r="A125" s="119"/>
      <c r="C125" s="121"/>
      <c r="D125" s="121"/>
      <c r="E125" s="121"/>
      <c r="F125" s="121"/>
      <c r="G125" s="121"/>
      <c r="H125" s="121"/>
      <c r="I125" s="121"/>
      <c r="J125" s="111">
        <v>18</v>
      </c>
      <c r="K125" s="97" t="s">
        <v>822</v>
      </c>
      <c r="L125" s="98">
        <v>15</v>
      </c>
      <c r="M125" s="112" t="s">
        <v>909</v>
      </c>
    </row>
    <row r="126" spans="1:13" ht="17.25" customHeight="1">
      <c r="A126" s="92"/>
      <c r="B126" s="104"/>
      <c r="C126" s="113"/>
      <c r="D126" s="113"/>
      <c r="E126" s="113"/>
      <c r="F126" s="113"/>
      <c r="G126" s="113"/>
      <c r="H126" s="113"/>
      <c r="I126" s="113"/>
      <c r="J126" s="113"/>
      <c r="K126" s="101" t="s">
        <v>824</v>
      </c>
      <c r="L126" s="113"/>
      <c r="M126" s="95"/>
    </row>
    <row r="127" spans="1:13" ht="17.25" customHeight="1">
      <c r="A127" s="96">
        <v>3</v>
      </c>
      <c r="B127" s="97" t="s">
        <v>910</v>
      </c>
      <c r="C127" s="98">
        <v>4449</v>
      </c>
      <c r="D127" s="98">
        <v>4448</v>
      </c>
      <c r="E127" s="143">
        <f>C127-D127</f>
        <v>1</v>
      </c>
      <c r="F127" s="121"/>
      <c r="G127" s="121"/>
      <c r="H127" s="121"/>
      <c r="I127" s="145">
        <v>4449</v>
      </c>
      <c r="J127" s="100">
        <v>10</v>
      </c>
      <c r="K127" s="101" t="s">
        <v>807</v>
      </c>
      <c r="L127" s="102">
        <v>71</v>
      </c>
      <c r="M127" s="103" t="s">
        <v>911</v>
      </c>
    </row>
    <row r="128" spans="1:13" ht="17.25" customHeight="1">
      <c r="A128" s="119"/>
      <c r="C128" s="121"/>
      <c r="D128" s="121"/>
      <c r="E128" s="121"/>
      <c r="F128" s="121"/>
      <c r="G128" s="121"/>
      <c r="H128" s="121"/>
      <c r="I128" s="121"/>
      <c r="J128" s="111">
        <v>12</v>
      </c>
      <c r="K128" s="97" t="s">
        <v>816</v>
      </c>
      <c r="L128" s="98">
        <v>4378</v>
      </c>
      <c r="M128" s="112" t="s">
        <v>912</v>
      </c>
    </row>
    <row r="129" spans="1:13" ht="17.25" customHeight="1">
      <c r="A129" s="92"/>
      <c r="B129" s="104"/>
      <c r="C129" s="113"/>
      <c r="D129" s="113"/>
      <c r="E129" s="113"/>
      <c r="F129" s="113"/>
      <c r="G129" s="113"/>
      <c r="H129" s="113"/>
      <c r="I129" s="113"/>
      <c r="J129" s="113"/>
      <c r="K129" s="104"/>
      <c r="L129" s="113"/>
      <c r="M129" s="103" t="s">
        <v>913</v>
      </c>
    </row>
    <row r="130" spans="1:13" ht="17.25" customHeight="1">
      <c r="A130" s="96">
        <v>4</v>
      </c>
      <c r="B130" s="97" t="s">
        <v>914</v>
      </c>
      <c r="C130" s="98">
        <v>3922</v>
      </c>
      <c r="D130" s="98">
        <v>3110</v>
      </c>
      <c r="E130" s="143">
        <f>C130-D130</f>
        <v>812</v>
      </c>
      <c r="F130" s="121"/>
      <c r="G130" s="121"/>
      <c r="H130" s="121"/>
      <c r="I130" s="145">
        <v>3922</v>
      </c>
      <c r="J130" s="100">
        <v>8</v>
      </c>
      <c r="K130" s="101" t="s">
        <v>802</v>
      </c>
      <c r="L130" s="102">
        <v>51</v>
      </c>
      <c r="M130" s="103" t="s">
        <v>915</v>
      </c>
    </row>
    <row r="131" spans="1:13" ht="17.25" customHeight="1">
      <c r="A131" s="119"/>
      <c r="C131" s="121"/>
      <c r="D131" s="121"/>
      <c r="E131" s="121"/>
      <c r="F131" s="121"/>
      <c r="G131" s="121"/>
      <c r="H131" s="121"/>
      <c r="I131" s="121"/>
      <c r="J131" s="111">
        <v>10</v>
      </c>
      <c r="K131" s="97" t="s">
        <v>807</v>
      </c>
      <c r="L131" s="98">
        <v>588</v>
      </c>
      <c r="M131" s="112" t="s">
        <v>916</v>
      </c>
    </row>
    <row r="132" spans="1:13" ht="17.25" customHeight="1">
      <c r="A132" s="119"/>
      <c r="C132" s="121"/>
      <c r="D132" s="121"/>
      <c r="E132" s="121"/>
      <c r="F132" s="121"/>
      <c r="G132" s="121"/>
      <c r="H132" s="121"/>
      <c r="I132" s="121"/>
      <c r="J132" s="113"/>
      <c r="K132" s="104"/>
      <c r="L132" s="113"/>
      <c r="M132" s="103" t="s">
        <v>917</v>
      </c>
    </row>
    <row r="133" spans="1:13" ht="17.25" customHeight="1">
      <c r="A133" s="119"/>
      <c r="C133" s="121"/>
      <c r="D133" s="121"/>
      <c r="E133" s="121"/>
      <c r="F133" s="121"/>
      <c r="G133" s="121"/>
      <c r="H133" s="121"/>
      <c r="I133" s="121"/>
      <c r="J133" s="111">
        <v>11</v>
      </c>
      <c r="K133" s="97" t="s">
        <v>811</v>
      </c>
      <c r="L133" s="98">
        <v>3237</v>
      </c>
      <c r="M133" s="112" t="s">
        <v>918</v>
      </c>
    </row>
    <row r="134" spans="1:13" ht="17.25" customHeight="1">
      <c r="A134" s="130"/>
      <c r="B134" s="128"/>
      <c r="C134" s="108"/>
      <c r="D134" s="108"/>
      <c r="E134" s="108"/>
      <c r="F134" s="108"/>
      <c r="G134" s="108"/>
      <c r="H134" s="108"/>
      <c r="I134" s="108"/>
      <c r="J134" s="108"/>
      <c r="K134" s="128"/>
      <c r="L134" s="108"/>
      <c r="M134" s="127" t="s">
        <v>919</v>
      </c>
    </row>
    <row r="138" spans="1:13" ht="17.25" customHeight="1">
      <c r="A138" s="128"/>
      <c r="B138" s="128"/>
      <c r="C138" s="128"/>
      <c r="D138" s="128"/>
      <c r="E138" s="128"/>
      <c r="F138" s="128"/>
      <c r="G138" s="128"/>
      <c r="H138" s="128"/>
      <c r="I138" s="128"/>
      <c r="J138" s="128"/>
      <c r="K138" s="128"/>
      <c r="L138" s="128"/>
      <c r="M138" s="128"/>
    </row>
    <row r="139" spans="1:13" ht="17.25" customHeight="1">
      <c r="A139" s="119"/>
      <c r="C139" s="121"/>
      <c r="D139" s="121"/>
      <c r="E139" s="121"/>
      <c r="F139" s="121"/>
      <c r="G139" s="121"/>
      <c r="H139" s="121"/>
      <c r="I139" s="121"/>
      <c r="J139" s="111">
        <v>13</v>
      </c>
      <c r="K139" s="97" t="s">
        <v>818</v>
      </c>
      <c r="L139" s="98">
        <v>6</v>
      </c>
      <c r="M139" s="112" t="s">
        <v>920</v>
      </c>
    </row>
    <row r="140" spans="1:13" ht="17.25" customHeight="1">
      <c r="A140" s="119"/>
      <c r="C140" s="121"/>
      <c r="D140" s="121"/>
      <c r="E140" s="121"/>
      <c r="F140" s="121"/>
      <c r="G140" s="121"/>
      <c r="H140" s="121"/>
      <c r="I140" s="121"/>
      <c r="J140" s="113"/>
      <c r="K140" s="101" t="s">
        <v>820</v>
      </c>
      <c r="L140" s="113"/>
      <c r="M140" s="95"/>
    </row>
    <row r="141" spans="1:13" ht="17.25" customHeight="1">
      <c r="A141" s="119"/>
      <c r="C141" s="121"/>
      <c r="D141" s="121"/>
      <c r="E141" s="121"/>
      <c r="F141" s="121"/>
      <c r="G141" s="121"/>
      <c r="H141" s="121"/>
      <c r="I141" s="121"/>
      <c r="J141" s="111">
        <v>18</v>
      </c>
      <c r="K141" s="97" t="s">
        <v>822</v>
      </c>
      <c r="L141" s="98">
        <v>40</v>
      </c>
      <c r="M141" s="112" t="s">
        <v>921</v>
      </c>
    </row>
    <row r="142" spans="1:13" ht="17.25" customHeight="1">
      <c r="A142" s="92"/>
      <c r="B142" s="104"/>
      <c r="C142" s="113"/>
      <c r="D142" s="113"/>
      <c r="E142" s="113"/>
      <c r="F142" s="113"/>
      <c r="G142" s="113"/>
      <c r="H142" s="113"/>
      <c r="I142" s="113"/>
      <c r="J142" s="113"/>
      <c r="K142" s="101" t="s">
        <v>824</v>
      </c>
      <c r="L142" s="113"/>
      <c r="M142" s="95"/>
    </row>
    <row r="143" spans="1:13" ht="17.25" customHeight="1">
      <c r="A143" s="96">
        <v>5</v>
      </c>
      <c r="B143" s="97" t="s">
        <v>922</v>
      </c>
      <c r="C143" s="98">
        <v>96799</v>
      </c>
      <c r="D143" s="98">
        <v>99533</v>
      </c>
      <c r="E143" s="143">
        <f>C143-D143</f>
        <v>-2734</v>
      </c>
      <c r="F143" s="144">
        <v>0</v>
      </c>
      <c r="G143" s="144">
        <v>3300</v>
      </c>
      <c r="H143" s="144">
        <v>8355</v>
      </c>
      <c r="I143" s="145">
        <v>85144</v>
      </c>
      <c r="J143" s="100">
        <v>7</v>
      </c>
      <c r="K143" s="101" t="s">
        <v>800</v>
      </c>
      <c r="L143" s="102">
        <v>72</v>
      </c>
      <c r="M143" s="103" t="s">
        <v>923</v>
      </c>
    </row>
    <row r="144" spans="1:13" ht="17.25" customHeight="1">
      <c r="A144" s="119"/>
      <c r="C144" s="121"/>
      <c r="D144" s="121"/>
      <c r="E144" s="121"/>
      <c r="F144" s="121"/>
      <c r="G144" s="121"/>
      <c r="H144" s="121"/>
      <c r="I144" s="121"/>
      <c r="J144" s="111">
        <v>10</v>
      </c>
      <c r="K144" s="97" t="s">
        <v>807</v>
      </c>
      <c r="L144" s="98">
        <v>38239</v>
      </c>
      <c r="M144" s="112" t="s">
        <v>924</v>
      </c>
    </row>
    <row r="145" spans="1:13" ht="17.25" customHeight="1">
      <c r="A145" s="119"/>
      <c r="C145" s="121"/>
      <c r="D145" s="121"/>
      <c r="E145" s="121"/>
      <c r="F145" s="121"/>
      <c r="G145" s="121"/>
      <c r="H145" s="121"/>
      <c r="I145" s="121"/>
      <c r="J145" s="121"/>
      <c r="L145" s="121"/>
      <c r="M145" s="112" t="s">
        <v>925</v>
      </c>
    </row>
    <row r="146" spans="1:13" ht="17.25" customHeight="1">
      <c r="A146" s="119"/>
      <c r="C146" s="121"/>
      <c r="D146" s="121"/>
      <c r="E146" s="121"/>
      <c r="F146" s="121"/>
      <c r="G146" s="121"/>
      <c r="H146" s="121"/>
      <c r="I146" s="121"/>
      <c r="J146" s="121"/>
      <c r="L146" s="121"/>
      <c r="M146" s="112" t="s">
        <v>926</v>
      </c>
    </row>
    <row r="147" spans="1:13" ht="17.25" customHeight="1">
      <c r="A147" s="119"/>
      <c r="C147" s="121"/>
      <c r="D147" s="121"/>
      <c r="E147" s="121"/>
      <c r="F147" s="121"/>
      <c r="G147" s="121"/>
      <c r="H147" s="121"/>
      <c r="I147" s="121"/>
      <c r="J147" s="121"/>
      <c r="L147" s="121"/>
      <c r="M147" s="112" t="s">
        <v>927</v>
      </c>
    </row>
    <row r="148" spans="1:13" ht="17.25" customHeight="1">
      <c r="A148" s="119"/>
      <c r="C148" s="121"/>
      <c r="D148" s="121"/>
      <c r="E148" s="121"/>
      <c r="F148" s="121"/>
      <c r="G148" s="121"/>
      <c r="H148" s="121"/>
      <c r="I148" s="121"/>
      <c r="J148" s="113"/>
      <c r="K148" s="104"/>
      <c r="L148" s="113"/>
      <c r="M148" s="103" t="s">
        <v>928</v>
      </c>
    </row>
    <row r="149" spans="1:13" ht="17.25" customHeight="1">
      <c r="A149" s="119"/>
      <c r="C149" s="121"/>
      <c r="D149" s="121"/>
      <c r="E149" s="121"/>
      <c r="F149" s="121"/>
      <c r="G149" s="121"/>
      <c r="H149" s="121"/>
      <c r="I149" s="121"/>
      <c r="J149" s="111">
        <v>11</v>
      </c>
      <c r="K149" s="97" t="s">
        <v>811</v>
      </c>
      <c r="L149" s="98">
        <v>7883</v>
      </c>
      <c r="M149" s="112" t="s">
        <v>929</v>
      </c>
    </row>
    <row r="150" spans="1:13" ht="17.25" customHeight="1">
      <c r="A150" s="119"/>
      <c r="C150" s="121"/>
      <c r="D150" s="121"/>
      <c r="E150" s="121"/>
      <c r="F150" s="121"/>
      <c r="G150" s="121"/>
      <c r="H150" s="121"/>
      <c r="I150" s="121"/>
      <c r="J150" s="121"/>
      <c r="L150" s="121"/>
      <c r="M150" s="112" t="s">
        <v>930</v>
      </c>
    </row>
    <row r="151" spans="1:13" ht="17.25" customHeight="1">
      <c r="A151" s="119"/>
      <c r="C151" s="121"/>
      <c r="D151" s="121"/>
      <c r="E151" s="121"/>
      <c r="F151" s="121"/>
      <c r="G151" s="121"/>
      <c r="H151" s="121"/>
      <c r="I151" s="121"/>
      <c r="J151" s="121"/>
      <c r="L151" s="121"/>
      <c r="M151" s="112" t="s">
        <v>931</v>
      </c>
    </row>
    <row r="152" spans="1:13" ht="17.25" customHeight="1">
      <c r="A152" s="119"/>
      <c r="C152" s="121"/>
      <c r="D152" s="121"/>
      <c r="E152" s="121"/>
      <c r="F152" s="121"/>
      <c r="G152" s="121"/>
      <c r="H152" s="121"/>
      <c r="I152" s="121"/>
      <c r="J152" s="113"/>
      <c r="K152" s="104"/>
      <c r="L152" s="113"/>
      <c r="M152" s="103" t="s">
        <v>932</v>
      </c>
    </row>
    <row r="153" spans="1:13" ht="17.25" customHeight="1">
      <c r="A153" s="119"/>
      <c r="C153" s="121"/>
      <c r="D153" s="121"/>
      <c r="E153" s="121"/>
      <c r="F153" s="121"/>
      <c r="G153" s="121"/>
      <c r="H153" s="121"/>
      <c r="I153" s="121"/>
      <c r="J153" s="111">
        <v>12</v>
      </c>
      <c r="K153" s="97" t="s">
        <v>816</v>
      </c>
      <c r="L153" s="98">
        <v>24050</v>
      </c>
      <c r="M153" s="112" t="s">
        <v>933</v>
      </c>
    </row>
    <row r="154" spans="1:13" ht="17.25" customHeight="1">
      <c r="A154" s="119"/>
      <c r="C154" s="121"/>
      <c r="D154" s="121"/>
      <c r="E154" s="121"/>
      <c r="F154" s="121"/>
      <c r="G154" s="121"/>
      <c r="H154" s="121"/>
      <c r="I154" s="121"/>
      <c r="J154" s="121"/>
      <c r="L154" s="121"/>
      <c r="M154" s="112" t="s">
        <v>934</v>
      </c>
    </row>
    <row r="155" spans="1:13" ht="17.25" customHeight="1">
      <c r="A155" s="119"/>
      <c r="C155" s="121"/>
      <c r="D155" s="121"/>
      <c r="E155" s="121"/>
      <c r="F155" s="121"/>
      <c r="G155" s="121"/>
      <c r="H155" s="121"/>
      <c r="I155" s="121"/>
      <c r="J155" s="121"/>
      <c r="L155" s="121"/>
      <c r="M155" s="112" t="s">
        <v>935</v>
      </c>
    </row>
    <row r="156" spans="1:13" ht="17.25" customHeight="1">
      <c r="A156" s="119"/>
      <c r="C156" s="121"/>
      <c r="D156" s="121"/>
      <c r="E156" s="121"/>
      <c r="F156" s="121"/>
      <c r="G156" s="121"/>
      <c r="H156" s="121"/>
      <c r="I156" s="121"/>
      <c r="J156" s="121"/>
      <c r="L156" s="121"/>
      <c r="M156" s="112" t="s">
        <v>936</v>
      </c>
    </row>
    <row r="157" spans="1:13" ht="17.25" customHeight="1">
      <c r="A157" s="119"/>
      <c r="C157" s="121"/>
      <c r="D157" s="121"/>
      <c r="E157" s="121"/>
      <c r="F157" s="121"/>
      <c r="G157" s="121"/>
      <c r="H157" s="121"/>
      <c r="I157" s="121"/>
      <c r="J157" s="121"/>
      <c r="L157" s="121"/>
      <c r="M157" s="112" t="s">
        <v>937</v>
      </c>
    </row>
    <row r="158" spans="1:13" ht="17.25" customHeight="1">
      <c r="A158" s="119"/>
      <c r="C158" s="121"/>
      <c r="D158" s="121"/>
      <c r="E158" s="121"/>
      <c r="F158" s="121"/>
      <c r="G158" s="121"/>
      <c r="H158" s="121"/>
      <c r="I158" s="121"/>
      <c r="J158" s="121"/>
      <c r="L158" s="121"/>
      <c r="M158" s="112" t="s">
        <v>938</v>
      </c>
    </row>
    <row r="159" spans="1:13" ht="17.25" customHeight="1">
      <c r="A159" s="119"/>
      <c r="C159" s="121"/>
      <c r="D159" s="121"/>
      <c r="E159" s="121"/>
      <c r="F159" s="121"/>
      <c r="G159" s="121"/>
      <c r="H159" s="121"/>
      <c r="I159" s="121"/>
      <c r="J159" s="121"/>
      <c r="L159" s="121"/>
      <c r="M159" s="112" t="s">
        <v>939</v>
      </c>
    </row>
    <row r="160" spans="1:13" ht="17.25" customHeight="1">
      <c r="A160" s="119"/>
      <c r="C160" s="121"/>
      <c r="D160" s="121"/>
      <c r="E160" s="121"/>
      <c r="F160" s="121"/>
      <c r="G160" s="121"/>
      <c r="H160" s="121"/>
      <c r="I160" s="121"/>
      <c r="J160" s="121"/>
      <c r="L160" s="121"/>
      <c r="M160" s="112" t="s">
        <v>940</v>
      </c>
    </row>
    <row r="161" spans="1:16" ht="17.25" customHeight="1">
      <c r="A161" s="119"/>
      <c r="C161" s="121"/>
      <c r="D161" s="121"/>
      <c r="E161" s="121"/>
      <c r="F161" s="121"/>
      <c r="G161" s="121"/>
      <c r="H161" s="121"/>
      <c r="I161" s="121"/>
      <c r="J161" s="121"/>
      <c r="L161" s="121"/>
      <c r="M161" s="112" t="s">
        <v>941</v>
      </c>
    </row>
    <row r="162" spans="1:16" ht="17.25" customHeight="1">
      <c r="A162" s="119"/>
      <c r="C162" s="121"/>
      <c r="D162" s="121"/>
      <c r="E162" s="121"/>
      <c r="F162" s="121"/>
      <c r="G162" s="121"/>
      <c r="H162" s="121"/>
      <c r="I162" s="121"/>
      <c r="J162" s="121"/>
      <c r="L162" s="121"/>
      <c r="M162" s="112" t="s">
        <v>942</v>
      </c>
    </row>
    <row r="163" spans="1:16" ht="17.25" customHeight="1">
      <c r="A163" s="119"/>
      <c r="C163" s="121"/>
      <c r="D163" s="121"/>
      <c r="E163" s="121"/>
      <c r="F163" s="121"/>
      <c r="G163" s="121"/>
      <c r="H163" s="121"/>
      <c r="I163" s="121"/>
      <c r="J163" s="121"/>
      <c r="L163" s="121"/>
      <c r="M163" s="112" t="s">
        <v>943</v>
      </c>
    </row>
    <row r="164" spans="1:16" ht="17.25" customHeight="1">
      <c r="A164" s="119"/>
      <c r="C164" s="121"/>
      <c r="D164" s="121"/>
      <c r="E164" s="121"/>
      <c r="F164" s="121"/>
      <c r="G164" s="121"/>
      <c r="H164" s="121"/>
      <c r="I164" s="121"/>
      <c r="J164" s="121"/>
      <c r="L164" s="121"/>
      <c r="M164" s="112" t="s">
        <v>944</v>
      </c>
    </row>
    <row r="165" spans="1:16" ht="17.25" customHeight="1">
      <c r="A165" s="119"/>
      <c r="C165" s="121"/>
      <c r="D165" s="121"/>
      <c r="E165" s="121"/>
      <c r="F165" s="121"/>
      <c r="G165" s="121"/>
      <c r="H165" s="121"/>
      <c r="I165" s="121"/>
      <c r="J165" s="121"/>
      <c r="L165" s="121"/>
      <c r="M165" s="112" t="s">
        <v>945</v>
      </c>
    </row>
    <row r="166" spans="1:16" ht="17.25" customHeight="1">
      <c r="A166" s="119"/>
      <c r="C166" s="121"/>
      <c r="D166" s="121"/>
      <c r="E166" s="121"/>
      <c r="F166" s="121"/>
      <c r="G166" s="121"/>
      <c r="H166" s="121"/>
      <c r="I166" s="121"/>
      <c r="J166" s="121"/>
      <c r="L166" s="121"/>
      <c r="M166" s="112" t="s">
        <v>946</v>
      </c>
    </row>
    <row r="167" spans="1:16" ht="17.25" customHeight="1">
      <c r="A167" s="119"/>
      <c r="C167" s="121"/>
      <c r="D167" s="121"/>
      <c r="E167" s="121"/>
      <c r="F167" s="121"/>
      <c r="G167" s="121"/>
      <c r="H167" s="121"/>
      <c r="I167" s="121"/>
      <c r="J167" s="121"/>
      <c r="L167" s="121"/>
      <c r="M167" s="112" t="s">
        <v>947</v>
      </c>
    </row>
    <row r="168" spans="1:16" ht="17.25" customHeight="1">
      <c r="A168" s="130"/>
      <c r="B168" s="128"/>
      <c r="C168" s="108"/>
      <c r="D168" s="108"/>
      <c r="E168" s="108"/>
      <c r="F168" s="108"/>
      <c r="G168" s="108"/>
      <c r="H168" s="108"/>
      <c r="I168" s="108"/>
      <c r="J168" s="108"/>
      <c r="K168" s="128"/>
      <c r="L168" s="108"/>
      <c r="M168" s="127" t="s">
        <v>948</v>
      </c>
    </row>
    <row r="170" spans="1:16" ht="17.25" customHeight="1">
      <c r="A170" s="389" t="s">
        <v>949</v>
      </c>
      <c r="B170" s="389"/>
      <c r="C170" s="389"/>
      <c r="D170" s="389"/>
      <c r="E170" s="389"/>
      <c r="F170" s="389"/>
      <c r="G170" s="389"/>
      <c r="H170" s="389"/>
      <c r="I170" s="389"/>
      <c r="J170" s="389"/>
      <c r="K170" s="389"/>
      <c r="L170" s="389"/>
      <c r="M170" s="389"/>
      <c r="P170" s="77"/>
    </row>
    <row r="171" spans="1:16" ht="17.25" customHeight="1">
      <c r="A171" s="389" t="s">
        <v>950</v>
      </c>
      <c r="B171" s="389"/>
      <c r="C171" s="389"/>
      <c r="D171" s="389"/>
      <c r="E171" s="389"/>
      <c r="F171" s="389"/>
      <c r="G171" s="389"/>
      <c r="H171" s="389"/>
      <c r="I171" s="389"/>
      <c r="J171" s="389"/>
      <c r="K171" s="389"/>
      <c r="L171" s="389"/>
      <c r="M171" s="389"/>
      <c r="P171" s="77"/>
    </row>
    <row r="172" spans="1:16" ht="17.25" customHeight="1">
      <c r="A172" s="77" t="s">
        <v>829</v>
      </c>
      <c r="F172" s="77" t="s">
        <v>830</v>
      </c>
      <c r="M172" s="81" t="s">
        <v>779</v>
      </c>
    </row>
    <row r="173" spans="1:16" ht="17.25" customHeight="1">
      <c r="A173" s="424"/>
      <c r="B173" s="425"/>
      <c r="C173" s="132"/>
      <c r="D173" s="133"/>
      <c r="E173" s="132"/>
      <c r="F173" s="426" t="s">
        <v>780</v>
      </c>
      <c r="G173" s="404"/>
      <c r="H173" s="404"/>
      <c r="I173" s="405"/>
      <c r="J173" s="85" t="s">
        <v>128</v>
      </c>
      <c r="K173" s="85"/>
      <c r="L173" s="87"/>
      <c r="M173" s="88"/>
      <c r="P173" s="77"/>
    </row>
    <row r="174" spans="1:16" ht="17.25" customHeight="1">
      <c r="A174" s="414" t="s">
        <v>129</v>
      </c>
      <c r="B174" s="427"/>
      <c r="C174" s="134" t="s">
        <v>781</v>
      </c>
      <c r="D174" s="135" t="s">
        <v>782</v>
      </c>
      <c r="E174" s="134" t="s">
        <v>111</v>
      </c>
      <c r="F174" s="428" t="s">
        <v>783</v>
      </c>
      <c r="G174" s="428"/>
      <c r="H174" s="428"/>
      <c r="I174" s="136" t="s">
        <v>784</v>
      </c>
      <c r="J174" s="429" t="s">
        <v>785</v>
      </c>
      <c r="K174" s="430"/>
      <c r="L174" s="433" t="s">
        <v>786</v>
      </c>
      <c r="M174" s="137" t="s">
        <v>787</v>
      </c>
      <c r="P174" s="77"/>
    </row>
    <row r="175" spans="1:16" ht="17.25" customHeight="1">
      <c r="A175" s="435"/>
      <c r="B175" s="436"/>
      <c r="C175" s="138"/>
      <c r="D175" s="139"/>
      <c r="E175" s="138"/>
      <c r="F175" s="140" t="s">
        <v>119</v>
      </c>
      <c r="G175" s="141" t="s">
        <v>120</v>
      </c>
      <c r="H175" s="140" t="s">
        <v>121</v>
      </c>
      <c r="I175" s="142" t="s">
        <v>122</v>
      </c>
      <c r="J175" s="431"/>
      <c r="K175" s="432"/>
      <c r="L175" s="434"/>
      <c r="M175" s="95"/>
      <c r="P175" s="77"/>
    </row>
    <row r="176" spans="1:16" ht="17.25" customHeight="1">
      <c r="A176" s="119"/>
      <c r="C176" s="121"/>
      <c r="D176" s="121"/>
      <c r="E176" s="121"/>
      <c r="F176" s="121"/>
      <c r="G176" s="121"/>
      <c r="H176" s="121"/>
      <c r="I176" s="121"/>
      <c r="J176" s="121"/>
      <c r="L176" s="121"/>
      <c r="M176" s="112" t="s">
        <v>951</v>
      </c>
    </row>
    <row r="177" spans="1:13" ht="17.25" customHeight="1">
      <c r="A177" s="119"/>
      <c r="C177" s="121"/>
      <c r="D177" s="121"/>
      <c r="E177" s="121"/>
      <c r="F177" s="121"/>
      <c r="G177" s="121"/>
      <c r="H177" s="121"/>
      <c r="I177" s="121"/>
      <c r="J177" s="113"/>
      <c r="K177" s="104"/>
      <c r="L177" s="113"/>
      <c r="M177" s="103" t="s">
        <v>952</v>
      </c>
    </row>
    <row r="178" spans="1:13" ht="17.25" customHeight="1">
      <c r="A178" s="119"/>
      <c r="C178" s="121"/>
      <c r="D178" s="121"/>
      <c r="E178" s="121"/>
      <c r="F178" s="121"/>
      <c r="G178" s="121"/>
      <c r="H178" s="121"/>
      <c r="I178" s="121"/>
      <c r="J178" s="111">
        <v>13</v>
      </c>
      <c r="K178" s="97" t="s">
        <v>818</v>
      </c>
      <c r="L178" s="98">
        <v>14971</v>
      </c>
      <c r="M178" s="112" t="s">
        <v>953</v>
      </c>
    </row>
    <row r="179" spans="1:13" ht="17.25" customHeight="1">
      <c r="A179" s="119"/>
      <c r="C179" s="121"/>
      <c r="D179" s="121"/>
      <c r="E179" s="121"/>
      <c r="F179" s="121"/>
      <c r="G179" s="121"/>
      <c r="H179" s="121"/>
      <c r="I179" s="121"/>
      <c r="J179" s="121"/>
      <c r="K179" s="97" t="s">
        <v>820</v>
      </c>
      <c r="L179" s="121"/>
      <c r="M179" s="112" t="s">
        <v>954</v>
      </c>
    </row>
    <row r="180" spans="1:13" ht="17.25" customHeight="1">
      <c r="A180" s="119"/>
      <c r="C180" s="121"/>
      <c r="D180" s="121"/>
      <c r="E180" s="121"/>
      <c r="F180" s="121"/>
      <c r="G180" s="121"/>
      <c r="H180" s="121"/>
      <c r="I180" s="121"/>
      <c r="J180" s="121"/>
      <c r="L180" s="121"/>
      <c r="M180" s="112" t="s">
        <v>955</v>
      </c>
    </row>
    <row r="181" spans="1:13" ht="17.25" customHeight="1">
      <c r="A181" s="119"/>
      <c r="C181" s="121"/>
      <c r="D181" s="121"/>
      <c r="E181" s="121"/>
      <c r="F181" s="121"/>
      <c r="G181" s="121"/>
      <c r="H181" s="121"/>
      <c r="I181" s="121"/>
      <c r="J181" s="121"/>
      <c r="L181" s="121"/>
      <c r="M181" s="112" t="s">
        <v>956</v>
      </c>
    </row>
    <row r="182" spans="1:13" ht="17.25" customHeight="1">
      <c r="A182" s="119"/>
      <c r="C182" s="121"/>
      <c r="D182" s="121"/>
      <c r="E182" s="121"/>
      <c r="F182" s="121"/>
      <c r="G182" s="121"/>
      <c r="H182" s="121"/>
      <c r="I182" s="121"/>
      <c r="J182" s="121"/>
      <c r="L182" s="121"/>
      <c r="M182" s="112" t="s">
        <v>957</v>
      </c>
    </row>
    <row r="183" spans="1:13" ht="17.25" customHeight="1">
      <c r="A183" s="119"/>
      <c r="C183" s="121"/>
      <c r="D183" s="121"/>
      <c r="E183" s="121"/>
      <c r="F183" s="121"/>
      <c r="G183" s="121"/>
      <c r="H183" s="121"/>
      <c r="I183" s="121"/>
      <c r="J183" s="121"/>
      <c r="L183" s="121"/>
      <c r="M183" s="112" t="s">
        <v>958</v>
      </c>
    </row>
    <row r="184" spans="1:13" ht="17.25" customHeight="1">
      <c r="A184" s="119"/>
      <c r="C184" s="121"/>
      <c r="D184" s="121"/>
      <c r="E184" s="121"/>
      <c r="F184" s="121"/>
      <c r="G184" s="121"/>
      <c r="H184" s="121"/>
      <c r="I184" s="121"/>
      <c r="J184" s="121"/>
      <c r="L184" s="121"/>
      <c r="M184" s="112" t="s">
        <v>959</v>
      </c>
    </row>
    <row r="185" spans="1:13" ht="17.25" customHeight="1">
      <c r="A185" s="119"/>
      <c r="C185" s="121"/>
      <c r="D185" s="121"/>
      <c r="E185" s="121"/>
      <c r="F185" s="121"/>
      <c r="G185" s="121"/>
      <c r="H185" s="121"/>
      <c r="I185" s="121"/>
      <c r="J185" s="121"/>
      <c r="L185" s="121"/>
      <c r="M185" s="112" t="s">
        <v>960</v>
      </c>
    </row>
    <row r="186" spans="1:13" ht="17.25" customHeight="1">
      <c r="A186" s="119"/>
      <c r="C186" s="121"/>
      <c r="D186" s="121"/>
      <c r="E186" s="121"/>
      <c r="F186" s="121"/>
      <c r="G186" s="121"/>
      <c r="H186" s="121"/>
      <c r="I186" s="121"/>
      <c r="J186" s="121"/>
      <c r="L186" s="121"/>
      <c r="M186" s="112" t="s">
        <v>961</v>
      </c>
    </row>
    <row r="187" spans="1:13" ht="17.25" customHeight="1">
      <c r="A187" s="119"/>
      <c r="C187" s="121"/>
      <c r="D187" s="121"/>
      <c r="E187" s="121"/>
      <c r="F187" s="121"/>
      <c r="G187" s="121"/>
      <c r="H187" s="121"/>
      <c r="I187" s="121"/>
      <c r="J187" s="121"/>
      <c r="L187" s="121"/>
      <c r="M187" s="112" t="s">
        <v>962</v>
      </c>
    </row>
    <row r="188" spans="1:13" ht="17.25" customHeight="1">
      <c r="A188" s="119"/>
      <c r="C188" s="121"/>
      <c r="D188" s="121"/>
      <c r="E188" s="121"/>
      <c r="F188" s="121"/>
      <c r="G188" s="121"/>
      <c r="H188" s="121"/>
      <c r="I188" s="121"/>
      <c r="J188" s="113"/>
      <c r="K188" s="104"/>
      <c r="L188" s="113"/>
      <c r="M188" s="103" t="s">
        <v>963</v>
      </c>
    </row>
    <row r="189" spans="1:13" ht="17.25" customHeight="1">
      <c r="A189" s="119"/>
      <c r="C189" s="121"/>
      <c r="D189" s="121"/>
      <c r="E189" s="121"/>
      <c r="F189" s="121"/>
      <c r="G189" s="121"/>
      <c r="H189" s="121"/>
      <c r="I189" s="121"/>
      <c r="J189" s="100">
        <v>14</v>
      </c>
      <c r="K189" s="101" t="s">
        <v>964</v>
      </c>
      <c r="L189" s="102">
        <v>3707</v>
      </c>
      <c r="M189" s="103" t="s">
        <v>965</v>
      </c>
    </row>
    <row r="190" spans="1:13" ht="17.25" customHeight="1">
      <c r="A190" s="119"/>
      <c r="C190" s="121"/>
      <c r="D190" s="121"/>
      <c r="E190" s="121"/>
      <c r="F190" s="121"/>
      <c r="G190" s="121"/>
      <c r="H190" s="121"/>
      <c r="I190" s="121"/>
      <c r="J190" s="111">
        <v>17</v>
      </c>
      <c r="K190" s="97" t="s">
        <v>966</v>
      </c>
      <c r="L190" s="98">
        <v>4870</v>
      </c>
      <c r="M190" s="112" t="s">
        <v>967</v>
      </c>
    </row>
    <row r="191" spans="1:13" ht="17.25" customHeight="1">
      <c r="A191" s="119"/>
      <c r="C191" s="121"/>
      <c r="D191" s="121"/>
      <c r="E191" s="121"/>
      <c r="F191" s="121"/>
      <c r="G191" s="121"/>
      <c r="H191" s="121"/>
      <c r="I191" s="121"/>
      <c r="J191" s="113"/>
      <c r="K191" s="104"/>
      <c r="L191" s="113"/>
      <c r="M191" s="103" t="s">
        <v>968</v>
      </c>
    </row>
    <row r="192" spans="1:13" ht="17.25" customHeight="1">
      <c r="A192" s="119"/>
      <c r="C192" s="121"/>
      <c r="D192" s="121"/>
      <c r="E192" s="121"/>
      <c r="F192" s="121"/>
      <c r="G192" s="121"/>
      <c r="H192" s="121"/>
      <c r="I192" s="121"/>
      <c r="J192" s="111">
        <v>18</v>
      </c>
      <c r="K192" s="97" t="s">
        <v>822</v>
      </c>
      <c r="L192" s="98">
        <v>2475</v>
      </c>
      <c r="M192" s="112" t="s">
        <v>969</v>
      </c>
    </row>
    <row r="193" spans="1:13" ht="17.25" customHeight="1">
      <c r="A193" s="119"/>
      <c r="C193" s="121"/>
      <c r="D193" s="121"/>
      <c r="E193" s="121"/>
      <c r="F193" s="121"/>
      <c r="G193" s="121"/>
      <c r="H193" s="121"/>
      <c r="I193" s="121"/>
      <c r="J193" s="121"/>
      <c r="K193" s="97" t="s">
        <v>824</v>
      </c>
      <c r="L193" s="121"/>
      <c r="M193" s="112" t="s">
        <v>970</v>
      </c>
    </row>
    <row r="194" spans="1:13" ht="17.25" customHeight="1">
      <c r="A194" s="119"/>
      <c r="C194" s="121"/>
      <c r="D194" s="121"/>
      <c r="E194" s="121"/>
      <c r="F194" s="121"/>
      <c r="G194" s="121"/>
      <c r="H194" s="121"/>
      <c r="I194" s="121"/>
      <c r="J194" s="113"/>
      <c r="K194" s="104"/>
      <c r="L194" s="113"/>
      <c r="M194" s="103" t="s">
        <v>971</v>
      </c>
    </row>
    <row r="195" spans="1:13" ht="17.25" customHeight="1">
      <c r="A195" s="92"/>
      <c r="B195" s="104"/>
      <c r="C195" s="113"/>
      <c r="D195" s="113"/>
      <c r="E195" s="113"/>
      <c r="F195" s="113"/>
      <c r="G195" s="113"/>
      <c r="H195" s="113"/>
      <c r="I195" s="113"/>
      <c r="J195" s="100">
        <v>26</v>
      </c>
      <c r="K195" s="101" t="s">
        <v>972</v>
      </c>
      <c r="L195" s="102">
        <v>532</v>
      </c>
      <c r="M195" s="103" t="s">
        <v>973</v>
      </c>
    </row>
    <row r="196" spans="1:13" ht="17.25" customHeight="1">
      <c r="A196" s="96">
        <v>6</v>
      </c>
      <c r="B196" s="97" t="s">
        <v>974</v>
      </c>
      <c r="C196" s="98">
        <v>995386</v>
      </c>
      <c r="D196" s="98">
        <v>1027308</v>
      </c>
      <c r="E196" s="143">
        <f>C196-D196</f>
        <v>-31922</v>
      </c>
      <c r="F196" s="144">
        <v>171747</v>
      </c>
      <c r="G196" s="144">
        <v>11800</v>
      </c>
      <c r="H196" s="144">
        <v>559695</v>
      </c>
      <c r="I196" s="145">
        <v>252144</v>
      </c>
      <c r="J196" s="111">
        <v>1</v>
      </c>
      <c r="K196" s="97" t="s">
        <v>789</v>
      </c>
      <c r="L196" s="98">
        <v>4162</v>
      </c>
      <c r="M196" s="112" t="s">
        <v>975</v>
      </c>
    </row>
    <row r="197" spans="1:13" ht="17.25" customHeight="1">
      <c r="A197" s="119"/>
      <c r="C197" s="121"/>
      <c r="D197" s="121"/>
      <c r="E197" s="121"/>
      <c r="F197" s="121"/>
      <c r="G197" s="121"/>
      <c r="H197" s="121"/>
      <c r="I197" s="121"/>
      <c r="J197" s="113"/>
      <c r="K197" s="104"/>
      <c r="L197" s="113"/>
      <c r="M197" s="103" t="s">
        <v>976</v>
      </c>
    </row>
    <row r="198" spans="1:13" ht="17.25" customHeight="1">
      <c r="A198" s="119"/>
      <c r="C198" s="121"/>
      <c r="D198" s="121"/>
      <c r="E198" s="121"/>
      <c r="F198" s="121"/>
      <c r="G198" s="121"/>
      <c r="H198" s="121"/>
      <c r="I198" s="121"/>
      <c r="J198" s="100">
        <v>3</v>
      </c>
      <c r="K198" s="101" t="s">
        <v>793</v>
      </c>
      <c r="L198" s="102">
        <v>1383</v>
      </c>
      <c r="M198" s="103" t="s">
        <v>977</v>
      </c>
    </row>
    <row r="199" spans="1:13" ht="17.25" customHeight="1">
      <c r="A199" s="119"/>
      <c r="C199" s="121"/>
      <c r="D199" s="121"/>
      <c r="E199" s="121"/>
      <c r="F199" s="121"/>
      <c r="G199" s="121"/>
      <c r="H199" s="121"/>
      <c r="I199" s="121"/>
      <c r="J199" s="111">
        <v>4</v>
      </c>
      <c r="K199" s="97" t="s">
        <v>797</v>
      </c>
      <c r="L199" s="98">
        <v>946</v>
      </c>
      <c r="M199" s="112" t="s">
        <v>978</v>
      </c>
    </row>
    <row r="200" spans="1:13" ht="17.25" customHeight="1">
      <c r="A200" s="119"/>
      <c r="C200" s="121"/>
      <c r="D200" s="121"/>
      <c r="E200" s="121"/>
      <c r="F200" s="121"/>
      <c r="G200" s="121"/>
      <c r="H200" s="121"/>
      <c r="I200" s="121"/>
      <c r="J200" s="113"/>
      <c r="K200" s="104"/>
      <c r="L200" s="113"/>
      <c r="M200" s="103" t="s">
        <v>979</v>
      </c>
    </row>
    <row r="201" spans="1:13" ht="17.25" customHeight="1">
      <c r="A201" s="119"/>
      <c r="C201" s="121"/>
      <c r="D201" s="121"/>
      <c r="E201" s="121"/>
      <c r="F201" s="121"/>
      <c r="G201" s="121"/>
      <c r="H201" s="121"/>
      <c r="I201" s="121"/>
      <c r="J201" s="111">
        <v>7</v>
      </c>
      <c r="K201" s="97" t="s">
        <v>800</v>
      </c>
      <c r="L201" s="98">
        <v>330</v>
      </c>
      <c r="M201" s="112" t="s">
        <v>980</v>
      </c>
    </row>
    <row r="202" spans="1:13" ht="17.25" customHeight="1">
      <c r="A202" s="130"/>
      <c r="B202" s="128"/>
      <c r="C202" s="108"/>
      <c r="D202" s="108"/>
      <c r="E202" s="108"/>
      <c r="F202" s="108"/>
      <c r="G202" s="108"/>
      <c r="H202" s="108"/>
      <c r="I202" s="108"/>
      <c r="J202" s="108"/>
      <c r="K202" s="128"/>
      <c r="L202" s="108"/>
      <c r="M202" s="127" t="s">
        <v>981</v>
      </c>
    </row>
    <row r="206" spans="1:13" ht="17.25" customHeight="1">
      <c r="A206" s="128"/>
      <c r="B206" s="128"/>
      <c r="C206" s="128"/>
      <c r="D206" s="128"/>
      <c r="E206" s="128"/>
      <c r="F206" s="128"/>
      <c r="G206" s="128"/>
      <c r="H206" s="128"/>
      <c r="I206" s="128"/>
      <c r="J206" s="128"/>
      <c r="K206" s="128"/>
      <c r="L206" s="128"/>
      <c r="M206" s="128"/>
    </row>
    <row r="207" spans="1:13" ht="17.25" customHeight="1">
      <c r="A207" s="119"/>
      <c r="C207" s="121"/>
      <c r="D207" s="121"/>
      <c r="E207" s="121"/>
      <c r="F207" s="121"/>
      <c r="G207" s="121"/>
      <c r="H207" s="121"/>
      <c r="I207" s="121"/>
      <c r="J207" s="111">
        <v>8</v>
      </c>
      <c r="K207" s="97" t="s">
        <v>802</v>
      </c>
      <c r="L207" s="98">
        <v>819</v>
      </c>
      <c r="M207" s="112" t="s">
        <v>982</v>
      </c>
    </row>
    <row r="208" spans="1:13" ht="17.25" customHeight="1">
      <c r="A208" s="119"/>
      <c r="C208" s="121"/>
      <c r="D208" s="121"/>
      <c r="E208" s="121"/>
      <c r="F208" s="121"/>
      <c r="G208" s="121"/>
      <c r="H208" s="121"/>
      <c r="I208" s="121"/>
      <c r="J208" s="113"/>
      <c r="K208" s="104"/>
      <c r="L208" s="113"/>
      <c r="M208" s="103" t="s">
        <v>983</v>
      </c>
    </row>
    <row r="209" spans="1:13" ht="17.25" customHeight="1">
      <c r="A209" s="119"/>
      <c r="C209" s="121"/>
      <c r="D209" s="121"/>
      <c r="E209" s="121"/>
      <c r="F209" s="121"/>
      <c r="G209" s="121"/>
      <c r="H209" s="121"/>
      <c r="I209" s="121"/>
      <c r="J209" s="111">
        <v>10</v>
      </c>
      <c r="K209" s="97" t="s">
        <v>807</v>
      </c>
      <c r="L209" s="98">
        <v>5191</v>
      </c>
      <c r="M209" s="112" t="s">
        <v>984</v>
      </c>
    </row>
    <row r="210" spans="1:13" ht="17.25" customHeight="1">
      <c r="A210" s="119"/>
      <c r="C210" s="121"/>
      <c r="D210" s="121"/>
      <c r="E210" s="121"/>
      <c r="F210" s="121"/>
      <c r="G210" s="121"/>
      <c r="H210" s="121"/>
      <c r="I210" s="121"/>
      <c r="J210" s="121"/>
      <c r="L210" s="121"/>
      <c r="M210" s="112" t="s">
        <v>985</v>
      </c>
    </row>
    <row r="211" spans="1:13" ht="17.25" customHeight="1">
      <c r="A211" s="119"/>
      <c r="C211" s="121"/>
      <c r="D211" s="121"/>
      <c r="E211" s="121"/>
      <c r="F211" s="121"/>
      <c r="G211" s="121"/>
      <c r="H211" s="121"/>
      <c r="I211" s="121"/>
      <c r="J211" s="121"/>
      <c r="L211" s="121"/>
      <c r="M211" s="112" t="s">
        <v>986</v>
      </c>
    </row>
    <row r="212" spans="1:13" ht="17.25" customHeight="1">
      <c r="A212" s="119"/>
      <c r="C212" s="121"/>
      <c r="D212" s="121"/>
      <c r="E212" s="121"/>
      <c r="F212" s="121"/>
      <c r="G212" s="121"/>
      <c r="H212" s="121"/>
      <c r="I212" s="121"/>
      <c r="J212" s="121"/>
      <c r="L212" s="121"/>
      <c r="M212" s="112" t="s">
        <v>987</v>
      </c>
    </row>
    <row r="213" spans="1:13" ht="17.25" customHeight="1">
      <c r="A213" s="119"/>
      <c r="C213" s="121"/>
      <c r="D213" s="121"/>
      <c r="E213" s="121"/>
      <c r="F213" s="121"/>
      <c r="G213" s="121"/>
      <c r="H213" s="121"/>
      <c r="I213" s="121"/>
      <c r="J213" s="113"/>
      <c r="K213" s="104"/>
      <c r="L213" s="113"/>
      <c r="M213" s="103" t="s">
        <v>988</v>
      </c>
    </row>
    <row r="214" spans="1:13" ht="17.25" customHeight="1">
      <c r="A214" s="119"/>
      <c r="C214" s="121"/>
      <c r="D214" s="121"/>
      <c r="E214" s="121"/>
      <c r="F214" s="121"/>
      <c r="G214" s="121"/>
      <c r="H214" s="121"/>
      <c r="I214" s="121"/>
      <c r="J214" s="111">
        <v>11</v>
      </c>
      <c r="K214" s="97" t="s">
        <v>811</v>
      </c>
      <c r="L214" s="98">
        <v>6067</v>
      </c>
      <c r="M214" s="112" t="s">
        <v>989</v>
      </c>
    </row>
    <row r="215" spans="1:13" ht="17.25" customHeight="1">
      <c r="A215" s="119"/>
      <c r="C215" s="121"/>
      <c r="D215" s="121"/>
      <c r="E215" s="121"/>
      <c r="F215" s="121"/>
      <c r="G215" s="121"/>
      <c r="H215" s="121"/>
      <c r="I215" s="121"/>
      <c r="J215" s="121"/>
      <c r="L215" s="121"/>
      <c r="M215" s="112" t="s">
        <v>990</v>
      </c>
    </row>
    <row r="216" spans="1:13" ht="17.25" customHeight="1">
      <c r="A216" s="119"/>
      <c r="C216" s="121"/>
      <c r="D216" s="121"/>
      <c r="E216" s="121"/>
      <c r="F216" s="121"/>
      <c r="G216" s="121"/>
      <c r="H216" s="121"/>
      <c r="I216" s="121"/>
      <c r="J216" s="121"/>
      <c r="L216" s="121"/>
      <c r="M216" s="112" t="s">
        <v>991</v>
      </c>
    </row>
    <row r="217" spans="1:13" ht="17.25" customHeight="1">
      <c r="A217" s="119"/>
      <c r="C217" s="121"/>
      <c r="D217" s="121"/>
      <c r="E217" s="121"/>
      <c r="F217" s="121"/>
      <c r="G217" s="121"/>
      <c r="H217" s="121"/>
      <c r="I217" s="121"/>
      <c r="J217" s="121"/>
      <c r="L217" s="121"/>
      <c r="M217" s="112" t="s">
        <v>992</v>
      </c>
    </row>
    <row r="218" spans="1:13" ht="17.25" customHeight="1">
      <c r="A218" s="119"/>
      <c r="C218" s="121"/>
      <c r="D218" s="121"/>
      <c r="E218" s="121"/>
      <c r="F218" s="121"/>
      <c r="G218" s="121"/>
      <c r="H218" s="121"/>
      <c r="I218" s="121"/>
      <c r="J218" s="113"/>
      <c r="K218" s="104"/>
      <c r="L218" s="113"/>
      <c r="M218" s="103" t="s">
        <v>993</v>
      </c>
    </row>
    <row r="219" spans="1:13" ht="17.25" customHeight="1">
      <c r="A219" s="119"/>
      <c r="C219" s="121"/>
      <c r="D219" s="121"/>
      <c r="E219" s="121"/>
      <c r="F219" s="121"/>
      <c r="G219" s="121"/>
      <c r="H219" s="121"/>
      <c r="I219" s="121"/>
      <c r="J219" s="111">
        <v>12</v>
      </c>
      <c r="K219" s="97" t="s">
        <v>816</v>
      </c>
      <c r="L219" s="98">
        <v>512326</v>
      </c>
      <c r="M219" s="112" t="s">
        <v>994</v>
      </c>
    </row>
    <row r="220" spans="1:13" ht="17.25" customHeight="1">
      <c r="A220" s="119"/>
      <c r="C220" s="121"/>
      <c r="D220" s="121"/>
      <c r="E220" s="121"/>
      <c r="F220" s="121"/>
      <c r="G220" s="121"/>
      <c r="H220" s="121"/>
      <c r="I220" s="121"/>
      <c r="J220" s="121"/>
      <c r="L220" s="121"/>
      <c r="M220" s="112" t="s">
        <v>995</v>
      </c>
    </row>
    <row r="221" spans="1:13" ht="17.25" customHeight="1">
      <c r="A221" s="119"/>
      <c r="C221" s="121"/>
      <c r="D221" s="121"/>
      <c r="E221" s="121"/>
      <c r="F221" s="121"/>
      <c r="G221" s="121"/>
      <c r="H221" s="121"/>
      <c r="I221" s="121"/>
      <c r="J221" s="121"/>
      <c r="L221" s="121"/>
      <c r="M221" s="112" t="s">
        <v>996</v>
      </c>
    </row>
    <row r="222" spans="1:13" ht="17.25" customHeight="1">
      <c r="A222" s="119"/>
      <c r="C222" s="121"/>
      <c r="D222" s="121"/>
      <c r="E222" s="121"/>
      <c r="F222" s="121"/>
      <c r="G222" s="121"/>
      <c r="H222" s="121"/>
      <c r="I222" s="121"/>
      <c r="J222" s="121"/>
      <c r="L222" s="121"/>
      <c r="M222" s="112" t="s">
        <v>997</v>
      </c>
    </row>
    <row r="223" spans="1:13" ht="17.25" customHeight="1">
      <c r="A223" s="119"/>
      <c r="C223" s="121"/>
      <c r="D223" s="121"/>
      <c r="E223" s="121"/>
      <c r="F223" s="121"/>
      <c r="G223" s="121"/>
      <c r="H223" s="121"/>
      <c r="I223" s="121"/>
      <c r="J223" s="121"/>
      <c r="L223" s="121"/>
      <c r="M223" s="112" t="s">
        <v>998</v>
      </c>
    </row>
    <row r="224" spans="1:13" ht="17.25" customHeight="1">
      <c r="A224" s="119"/>
      <c r="C224" s="121"/>
      <c r="D224" s="121"/>
      <c r="E224" s="121"/>
      <c r="F224" s="121"/>
      <c r="G224" s="121"/>
      <c r="H224" s="121"/>
      <c r="I224" s="121"/>
      <c r="J224" s="121"/>
      <c r="L224" s="121"/>
      <c r="M224" s="112" t="s">
        <v>999</v>
      </c>
    </row>
    <row r="225" spans="1:16" ht="17.25" customHeight="1">
      <c r="A225" s="119"/>
      <c r="C225" s="121"/>
      <c r="D225" s="121"/>
      <c r="E225" s="121"/>
      <c r="F225" s="121"/>
      <c r="G225" s="121"/>
      <c r="H225" s="121"/>
      <c r="I225" s="121"/>
      <c r="J225" s="121"/>
      <c r="L225" s="121"/>
      <c r="M225" s="112" t="s">
        <v>1000</v>
      </c>
    </row>
    <row r="226" spans="1:16" ht="17.25" customHeight="1">
      <c r="A226" s="119"/>
      <c r="C226" s="121"/>
      <c r="D226" s="121"/>
      <c r="E226" s="121"/>
      <c r="F226" s="121"/>
      <c r="G226" s="121"/>
      <c r="H226" s="121"/>
      <c r="I226" s="121"/>
      <c r="J226" s="121"/>
      <c r="L226" s="121"/>
      <c r="M226" s="112" t="s">
        <v>1001</v>
      </c>
    </row>
    <row r="227" spans="1:16" ht="17.25" customHeight="1">
      <c r="A227" s="119"/>
      <c r="C227" s="121"/>
      <c r="D227" s="121"/>
      <c r="E227" s="121"/>
      <c r="F227" s="121"/>
      <c r="G227" s="121"/>
      <c r="H227" s="121"/>
      <c r="I227" s="121"/>
      <c r="J227" s="121"/>
      <c r="L227" s="121"/>
      <c r="M227" s="112" t="s">
        <v>1002</v>
      </c>
    </row>
    <row r="228" spans="1:16" ht="17.25" customHeight="1">
      <c r="A228" s="119"/>
      <c r="C228" s="121"/>
      <c r="D228" s="121"/>
      <c r="E228" s="121"/>
      <c r="F228" s="121"/>
      <c r="G228" s="121"/>
      <c r="H228" s="121"/>
      <c r="I228" s="121"/>
      <c r="J228" s="121"/>
      <c r="L228" s="121"/>
      <c r="M228" s="112" t="s">
        <v>1003</v>
      </c>
    </row>
    <row r="229" spans="1:16" ht="17.25" customHeight="1">
      <c r="A229" s="119"/>
      <c r="C229" s="121"/>
      <c r="D229" s="121"/>
      <c r="E229" s="121"/>
      <c r="F229" s="121"/>
      <c r="G229" s="121"/>
      <c r="H229" s="121"/>
      <c r="I229" s="121"/>
      <c r="J229" s="121"/>
      <c r="L229" s="121"/>
      <c r="M229" s="112" t="s">
        <v>1004</v>
      </c>
    </row>
    <row r="230" spans="1:16" ht="17.25" customHeight="1">
      <c r="A230" s="119"/>
      <c r="C230" s="121"/>
      <c r="D230" s="121"/>
      <c r="E230" s="121"/>
      <c r="F230" s="121"/>
      <c r="G230" s="121"/>
      <c r="H230" s="121"/>
      <c r="I230" s="121"/>
      <c r="J230" s="121"/>
      <c r="L230" s="121"/>
      <c r="M230" s="112" t="s">
        <v>1005</v>
      </c>
    </row>
    <row r="231" spans="1:16" ht="17.25" customHeight="1">
      <c r="A231" s="119"/>
      <c r="C231" s="121"/>
      <c r="D231" s="121"/>
      <c r="E231" s="121"/>
      <c r="F231" s="121"/>
      <c r="G231" s="121"/>
      <c r="H231" s="121"/>
      <c r="I231" s="121"/>
      <c r="J231" s="121"/>
      <c r="L231" s="121"/>
      <c r="M231" s="112" t="s">
        <v>1006</v>
      </c>
    </row>
    <row r="232" spans="1:16" ht="17.25" customHeight="1">
      <c r="A232" s="119"/>
      <c r="C232" s="121"/>
      <c r="D232" s="121"/>
      <c r="E232" s="121"/>
      <c r="F232" s="121"/>
      <c r="G232" s="121"/>
      <c r="H232" s="121"/>
      <c r="I232" s="121"/>
      <c r="J232" s="121"/>
      <c r="L232" s="121"/>
      <c r="M232" s="112" t="s">
        <v>1007</v>
      </c>
    </row>
    <row r="233" spans="1:16" ht="17.25" customHeight="1">
      <c r="A233" s="119"/>
      <c r="C233" s="121"/>
      <c r="D233" s="121"/>
      <c r="E233" s="121"/>
      <c r="F233" s="121"/>
      <c r="G233" s="121"/>
      <c r="H233" s="121"/>
      <c r="I233" s="121"/>
      <c r="J233" s="121"/>
      <c r="L233" s="121"/>
      <c r="M233" s="112" t="s">
        <v>1008</v>
      </c>
    </row>
    <row r="234" spans="1:16" ht="17.25" customHeight="1">
      <c r="A234" s="119"/>
      <c r="C234" s="121"/>
      <c r="D234" s="121"/>
      <c r="E234" s="121"/>
      <c r="F234" s="121"/>
      <c r="G234" s="121"/>
      <c r="H234" s="121"/>
      <c r="I234" s="121"/>
      <c r="J234" s="121"/>
      <c r="L234" s="121"/>
      <c r="M234" s="112" t="s">
        <v>1009</v>
      </c>
    </row>
    <row r="235" spans="1:16" ht="17.25" customHeight="1">
      <c r="A235" s="119"/>
      <c r="C235" s="121"/>
      <c r="D235" s="121"/>
      <c r="E235" s="121"/>
      <c r="F235" s="121"/>
      <c r="G235" s="121"/>
      <c r="H235" s="121"/>
      <c r="I235" s="121"/>
      <c r="J235" s="121"/>
      <c r="L235" s="121"/>
      <c r="M235" s="112" t="s">
        <v>1010</v>
      </c>
    </row>
    <row r="236" spans="1:16" ht="17.25" customHeight="1">
      <c r="A236" s="130"/>
      <c r="B236" s="128"/>
      <c r="C236" s="108"/>
      <c r="D236" s="108"/>
      <c r="E236" s="108"/>
      <c r="F236" s="108"/>
      <c r="G236" s="108"/>
      <c r="H236" s="108"/>
      <c r="I236" s="108"/>
      <c r="J236" s="108"/>
      <c r="K236" s="128"/>
      <c r="L236" s="108"/>
      <c r="M236" s="127" t="s">
        <v>1011</v>
      </c>
    </row>
    <row r="238" spans="1:16" ht="17.25" customHeight="1">
      <c r="A238" s="389" t="s">
        <v>1012</v>
      </c>
      <c r="B238" s="389"/>
      <c r="C238" s="389"/>
      <c r="D238" s="389"/>
      <c r="E238" s="389"/>
      <c r="F238" s="389"/>
      <c r="G238" s="389"/>
      <c r="H238" s="389"/>
      <c r="I238" s="389"/>
      <c r="J238" s="389"/>
      <c r="K238" s="389"/>
      <c r="L238" s="389"/>
      <c r="M238" s="389"/>
      <c r="P238" s="77"/>
    </row>
    <row r="239" spans="1:16" ht="17.25" customHeight="1">
      <c r="A239" s="389" t="s">
        <v>1013</v>
      </c>
      <c r="B239" s="389"/>
      <c r="C239" s="389"/>
      <c r="D239" s="389"/>
      <c r="E239" s="389"/>
      <c r="F239" s="389"/>
      <c r="G239" s="389"/>
      <c r="H239" s="389"/>
      <c r="I239" s="389"/>
      <c r="J239" s="389"/>
      <c r="K239" s="389"/>
      <c r="L239" s="389"/>
      <c r="M239" s="389"/>
      <c r="P239" s="77"/>
    </row>
    <row r="240" spans="1:16" ht="17.25" customHeight="1">
      <c r="A240" s="77" t="s">
        <v>829</v>
      </c>
      <c r="F240" s="77" t="s">
        <v>830</v>
      </c>
      <c r="M240" s="81" t="s">
        <v>779</v>
      </c>
    </row>
    <row r="241" spans="1:16" ht="17.25" customHeight="1">
      <c r="A241" s="424"/>
      <c r="B241" s="425"/>
      <c r="C241" s="132"/>
      <c r="D241" s="133"/>
      <c r="E241" s="132"/>
      <c r="F241" s="426" t="s">
        <v>780</v>
      </c>
      <c r="G241" s="404"/>
      <c r="H241" s="404"/>
      <c r="I241" s="405"/>
      <c r="J241" s="85" t="s">
        <v>128</v>
      </c>
      <c r="K241" s="85"/>
      <c r="L241" s="87"/>
      <c r="M241" s="88"/>
      <c r="P241" s="77"/>
    </row>
    <row r="242" spans="1:16" ht="17.25" customHeight="1">
      <c r="A242" s="414" t="s">
        <v>129</v>
      </c>
      <c r="B242" s="427"/>
      <c r="C242" s="134" t="s">
        <v>781</v>
      </c>
      <c r="D242" s="135" t="s">
        <v>782</v>
      </c>
      <c r="E242" s="134" t="s">
        <v>111</v>
      </c>
      <c r="F242" s="428" t="s">
        <v>783</v>
      </c>
      <c r="G242" s="428"/>
      <c r="H242" s="428"/>
      <c r="I242" s="136" t="s">
        <v>784</v>
      </c>
      <c r="J242" s="429" t="s">
        <v>785</v>
      </c>
      <c r="K242" s="430"/>
      <c r="L242" s="433" t="s">
        <v>786</v>
      </c>
      <c r="M242" s="137" t="s">
        <v>787</v>
      </c>
      <c r="P242" s="77"/>
    </row>
    <row r="243" spans="1:16" ht="17.25" customHeight="1">
      <c r="A243" s="435"/>
      <c r="B243" s="436"/>
      <c r="C243" s="138"/>
      <c r="D243" s="139"/>
      <c r="E243" s="138"/>
      <c r="F243" s="140" t="s">
        <v>119</v>
      </c>
      <c r="G243" s="141" t="s">
        <v>120</v>
      </c>
      <c r="H243" s="140" t="s">
        <v>121</v>
      </c>
      <c r="I243" s="142" t="s">
        <v>122</v>
      </c>
      <c r="J243" s="431"/>
      <c r="K243" s="432"/>
      <c r="L243" s="434"/>
      <c r="M243" s="95"/>
      <c r="P243" s="77"/>
    </row>
    <row r="244" spans="1:16" ht="17.25" customHeight="1">
      <c r="A244" s="119"/>
      <c r="C244" s="121"/>
      <c r="D244" s="121"/>
      <c r="E244" s="121"/>
      <c r="F244" s="121"/>
      <c r="G244" s="121"/>
      <c r="H244" s="121"/>
      <c r="I244" s="121"/>
      <c r="J244" s="121"/>
      <c r="L244" s="121"/>
      <c r="M244" s="112" t="s">
        <v>1014</v>
      </c>
    </row>
    <row r="245" spans="1:16" ht="17.25" customHeight="1">
      <c r="A245" s="119"/>
      <c r="C245" s="121"/>
      <c r="D245" s="121"/>
      <c r="E245" s="121"/>
      <c r="F245" s="121"/>
      <c r="G245" s="121"/>
      <c r="H245" s="121"/>
      <c r="I245" s="121"/>
      <c r="J245" s="121"/>
      <c r="L245" s="121"/>
      <c r="M245" s="112" t="s">
        <v>1015</v>
      </c>
    </row>
    <row r="246" spans="1:16" ht="17.25" customHeight="1">
      <c r="A246" s="119"/>
      <c r="C246" s="121"/>
      <c r="D246" s="121"/>
      <c r="E246" s="121"/>
      <c r="F246" s="121"/>
      <c r="G246" s="121"/>
      <c r="H246" s="121"/>
      <c r="I246" s="121"/>
      <c r="J246" s="113"/>
      <c r="K246" s="104"/>
      <c r="L246" s="113"/>
      <c r="M246" s="103" t="s">
        <v>1016</v>
      </c>
    </row>
    <row r="247" spans="1:16" ht="17.25" customHeight="1">
      <c r="A247" s="119"/>
      <c r="C247" s="121"/>
      <c r="D247" s="121"/>
      <c r="E247" s="121"/>
      <c r="F247" s="121"/>
      <c r="G247" s="121"/>
      <c r="H247" s="121"/>
      <c r="I247" s="121"/>
      <c r="J247" s="111">
        <v>13</v>
      </c>
      <c r="K247" s="97" t="s">
        <v>818</v>
      </c>
      <c r="L247" s="98">
        <v>114660</v>
      </c>
      <c r="M247" s="112" t="s">
        <v>1017</v>
      </c>
    </row>
    <row r="248" spans="1:16" ht="17.25" customHeight="1">
      <c r="A248" s="119"/>
      <c r="C248" s="121"/>
      <c r="D248" s="121"/>
      <c r="E248" s="121"/>
      <c r="F248" s="121"/>
      <c r="G248" s="121"/>
      <c r="H248" s="121"/>
      <c r="I248" s="121"/>
      <c r="J248" s="121"/>
      <c r="K248" s="97" t="s">
        <v>820</v>
      </c>
      <c r="L248" s="121"/>
      <c r="M248" s="112" t="s">
        <v>1018</v>
      </c>
    </row>
    <row r="249" spans="1:16" ht="17.25" customHeight="1">
      <c r="A249" s="119"/>
      <c r="C249" s="121"/>
      <c r="D249" s="121"/>
      <c r="E249" s="121"/>
      <c r="F249" s="121"/>
      <c r="G249" s="121"/>
      <c r="H249" s="121"/>
      <c r="I249" s="121"/>
      <c r="J249" s="121"/>
      <c r="L249" s="121"/>
      <c r="M249" s="112" t="s">
        <v>1019</v>
      </c>
    </row>
    <row r="250" spans="1:16" ht="17.25" customHeight="1">
      <c r="A250" s="119"/>
      <c r="C250" s="121"/>
      <c r="D250" s="121"/>
      <c r="E250" s="121"/>
      <c r="F250" s="121"/>
      <c r="G250" s="121"/>
      <c r="H250" s="121"/>
      <c r="I250" s="121"/>
      <c r="J250" s="121"/>
      <c r="L250" s="121"/>
      <c r="M250" s="112" t="s">
        <v>1020</v>
      </c>
    </row>
    <row r="251" spans="1:16" ht="17.25" customHeight="1">
      <c r="A251" s="119"/>
      <c r="C251" s="121"/>
      <c r="D251" s="121"/>
      <c r="E251" s="121"/>
      <c r="F251" s="121"/>
      <c r="G251" s="121"/>
      <c r="H251" s="121"/>
      <c r="I251" s="121"/>
      <c r="J251" s="121"/>
      <c r="L251" s="121"/>
      <c r="M251" s="112" t="s">
        <v>1021</v>
      </c>
    </row>
    <row r="252" spans="1:16" ht="17.25" customHeight="1">
      <c r="A252" s="119"/>
      <c r="C252" s="121"/>
      <c r="D252" s="121"/>
      <c r="E252" s="121"/>
      <c r="F252" s="121"/>
      <c r="G252" s="121"/>
      <c r="H252" s="121"/>
      <c r="I252" s="121"/>
      <c r="J252" s="121"/>
      <c r="L252" s="121"/>
      <c r="M252" s="112" t="s">
        <v>1022</v>
      </c>
    </row>
    <row r="253" spans="1:16" ht="17.25" customHeight="1">
      <c r="A253" s="119"/>
      <c r="C253" s="121"/>
      <c r="D253" s="121"/>
      <c r="E253" s="121"/>
      <c r="F253" s="121"/>
      <c r="G253" s="121"/>
      <c r="H253" s="121"/>
      <c r="I253" s="121"/>
      <c r="J253" s="121"/>
      <c r="L253" s="121"/>
      <c r="M253" s="112" t="s">
        <v>1023</v>
      </c>
    </row>
    <row r="254" spans="1:16" ht="17.25" customHeight="1">
      <c r="A254" s="119"/>
      <c r="C254" s="121"/>
      <c r="D254" s="121"/>
      <c r="E254" s="121"/>
      <c r="F254" s="121"/>
      <c r="G254" s="121"/>
      <c r="H254" s="121"/>
      <c r="I254" s="121"/>
      <c r="J254" s="121"/>
      <c r="L254" s="121"/>
      <c r="M254" s="112" t="s">
        <v>1024</v>
      </c>
    </row>
    <row r="255" spans="1:16" ht="17.25" customHeight="1">
      <c r="A255" s="119"/>
      <c r="C255" s="121"/>
      <c r="D255" s="121"/>
      <c r="E255" s="121"/>
      <c r="F255" s="121"/>
      <c r="G255" s="121"/>
      <c r="H255" s="121"/>
      <c r="I255" s="121"/>
      <c r="J255" s="121"/>
      <c r="L255" s="121"/>
      <c r="M255" s="112" t="s">
        <v>1025</v>
      </c>
    </row>
    <row r="256" spans="1:16" ht="17.25" customHeight="1">
      <c r="A256" s="119"/>
      <c r="C256" s="121"/>
      <c r="D256" s="121"/>
      <c r="E256" s="121"/>
      <c r="F256" s="121"/>
      <c r="G256" s="121"/>
      <c r="H256" s="121"/>
      <c r="I256" s="121"/>
      <c r="J256" s="121"/>
      <c r="L256" s="121"/>
      <c r="M256" s="112" t="s">
        <v>1026</v>
      </c>
    </row>
    <row r="257" spans="1:13" ht="17.25" customHeight="1">
      <c r="A257" s="119"/>
      <c r="C257" s="121"/>
      <c r="D257" s="121"/>
      <c r="E257" s="121"/>
      <c r="F257" s="121"/>
      <c r="G257" s="121"/>
      <c r="H257" s="121"/>
      <c r="I257" s="121"/>
      <c r="J257" s="121"/>
      <c r="L257" s="121"/>
      <c r="M257" s="112" t="s">
        <v>1027</v>
      </c>
    </row>
    <row r="258" spans="1:13" ht="17.25" customHeight="1">
      <c r="A258" s="119"/>
      <c r="C258" s="121"/>
      <c r="D258" s="121"/>
      <c r="E258" s="121"/>
      <c r="F258" s="121"/>
      <c r="G258" s="121"/>
      <c r="H258" s="121"/>
      <c r="I258" s="121"/>
      <c r="J258" s="121"/>
      <c r="L258" s="121"/>
      <c r="M258" s="112" t="s">
        <v>1028</v>
      </c>
    </row>
    <row r="259" spans="1:13" ht="17.25" customHeight="1">
      <c r="A259" s="119"/>
      <c r="C259" s="121"/>
      <c r="D259" s="121"/>
      <c r="E259" s="121"/>
      <c r="F259" s="121"/>
      <c r="G259" s="121"/>
      <c r="H259" s="121"/>
      <c r="I259" s="121"/>
      <c r="J259" s="121"/>
      <c r="L259" s="121"/>
      <c r="M259" s="112" t="s">
        <v>1029</v>
      </c>
    </row>
    <row r="260" spans="1:13" ht="17.25" customHeight="1">
      <c r="A260" s="119"/>
      <c r="C260" s="121"/>
      <c r="D260" s="121"/>
      <c r="E260" s="121"/>
      <c r="F260" s="121"/>
      <c r="G260" s="121"/>
      <c r="H260" s="121"/>
      <c r="I260" s="121"/>
      <c r="J260" s="121"/>
      <c r="L260" s="121"/>
      <c r="M260" s="112" t="s">
        <v>1030</v>
      </c>
    </row>
    <row r="261" spans="1:13" ht="17.25" customHeight="1">
      <c r="A261" s="119"/>
      <c r="C261" s="121"/>
      <c r="D261" s="121"/>
      <c r="E261" s="121"/>
      <c r="F261" s="121"/>
      <c r="G261" s="121"/>
      <c r="H261" s="121"/>
      <c r="I261" s="121"/>
      <c r="J261" s="121"/>
      <c r="L261" s="121"/>
      <c r="M261" s="112" t="s">
        <v>1031</v>
      </c>
    </row>
    <row r="262" spans="1:13" ht="17.25" customHeight="1">
      <c r="A262" s="119"/>
      <c r="C262" s="121"/>
      <c r="D262" s="121"/>
      <c r="E262" s="121"/>
      <c r="F262" s="121"/>
      <c r="G262" s="121"/>
      <c r="H262" s="121"/>
      <c r="I262" s="121"/>
      <c r="J262" s="121"/>
      <c r="L262" s="121"/>
      <c r="M262" s="112" t="s">
        <v>1032</v>
      </c>
    </row>
    <row r="263" spans="1:13" ht="17.25" customHeight="1">
      <c r="A263" s="119"/>
      <c r="C263" s="121"/>
      <c r="D263" s="121"/>
      <c r="E263" s="121"/>
      <c r="F263" s="121"/>
      <c r="G263" s="121"/>
      <c r="H263" s="121"/>
      <c r="I263" s="121"/>
      <c r="J263" s="121"/>
      <c r="L263" s="121"/>
      <c r="M263" s="112" t="s">
        <v>1033</v>
      </c>
    </row>
    <row r="264" spans="1:13" ht="17.25" customHeight="1">
      <c r="A264" s="119"/>
      <c r="C264" s="121"/>
      <c r="D264" s="121"/>
      <c r="E264" s="121"/>
      <c r="F264" s="121"/>
      <c r="G264" s="121"/>
      <c r="H264" s="121"/>
      <c r="I264" s="121"/>
      <c r="J264" s="121"/>
      <c r="L264" s="121"/>
      <c r="M264" s="112" t="s">
        <v>1034</v>
      </c>
    </row>
    <row r="265" spans="1:13" ht="17.25" customHeight="1">
      <c r="A265" s="119"/>
      <c r="C265" s="121"/>
      <c r="D265" s="121"/>
      <c r="E265" s="121"/>
      <c r="F265" s="121"/>
      <c r="G265" s="121"/>
      <c r="H265" s="121"/>
      <c r="I265" s="121"/>
      <c r="J265" s="121"/>
      <c r="L265" s="121"/>
      <c r="M265" s="112" t="s">
        <v>1035</v>
      </c>
    </row>
    <row r="266" spans="1:13" ht="17.25" customHeight="1">
      <c r="A266" s="119"/>
      <c r="C266" s="121"/>
      <c r="D266" s="121"/>
      <c r="E266" s="121"/>
      <c r="F266" s="121"/>
      <c r="G266" s="121"/>
      <c r="H266" s="121"/>
      <c r="I266" s="121"/>
      <c r="J266" s="121"/>
      <c r="L266" s="121"/>
      <c r="M266" s="112" t="s">
        <v>1036</v>
      </c>
    </row>
    <row r="267" spans="1:13" ht="17.25" customHeight="1">
      <c r="A267" s="119"/>
      <c r="C267" s="121"/>
      <c r="D267" s="121"/>
      <c r="E267" s="121"/>
      <c r="F267" s="121"/>
      <c r="G267" s="121"/>
      <c r="H267" s="121"/>
      <c r="I267" s="121"/>
      <c r="J267" s="121"/>
      <c r="L267" s="121"/>
      <c r="M267" s="112" t="s">
        <v>1037</v>
      </c>
    </row>
    <row r="268" spans="1:13" ht="17.25" customHeight="1">
      <c r="A268" s="119"/>
      <c r="C268" s="121"/>
      <c r="D268" s="121"/>
      <c r="E268" s="121"/>
      <c r="F268" s="121"/>
      <c r="G268" s="121"/>
      <c r="H268" s="121"/>
      <c r="I268" s="121"/>
      <c r="J268" s="121"/>
      <c r="L268" s="121"/>
      <c r="M268" s="112" t="s">
        <v>1038</v>
      </c>
    </row>
    <row r="269" spans="1:13" ht="17.25" customHeight="1">
      <c r="A269" s="119"/>
      <c r="C269" s="121"/>
      <c r="D269" s="121"/>
      <c r="E269" s="121"/>
      <c r="F269" s="121"/>
      <c r="G269" s="121"/>
      <c r="H269" s="121"/>
      <c r="I269" s="121"/>
      <c r="J269" s="121"/>
      <c r="L269" s="121"/>
      <c r="M269" s="112" t="s">
        <v>1039</v>
      </c>
    </row>
    <row r="270" spans="1:13" ht="17.25" customHeight="1">
      <c r="A270" s="130"/>
      <c r="B270" s="128"/>
      <c r="C270" s="108"/>
      <c r="D270" s="108"/>
      <c r="E270" s="108"/>
      <c r="F270" s="108"/>
      <c r="G270" s="108"/>
      <c r="H270" s="108"/>
      <c r="I270" s="108"/>
      <c r="J270" s="108"/>
      <c r="K270" s="128"/>
      <c r="L270" s="108"/>
      <c r="M270" s="127" t="s">
        <v>1040</v>
      </c>
    </row>
    <row r="274" spans="1:13" ht="17.25" customHeight="1">
      <c r="A274" s="128"/>
      <c r="B274" s="128"/>
      <c r="C274" s="128"/>
      <c r="D274" s="128"/>
      <c r="E274" s="128"/>
      <c r="F274" s="128"/>
      <c r="G274" s="128"/>
      <c r="H274" s="128"/>
      <c r="I274" s="128"/>
      <c r="J274" s="128"/>
      <c r="K274" s="128"/>
      <c r="L274" s="128"/>
      <c r="M274" s="128"/>
    </row>
    <row r="275" spans="1:13" ht="17.25" customHeight="1">
      <c r="A275" s="119"/>
      <c r="C275" s="121"/>
      <c r="D275" s="121"/>
      <c r="E275" s="121"/>
      <c r="F275" s="121"/>
      <c r="G275" s="121"/>
      <c r="H275" s="121"/>
      <c r="I275" s="121"/>
      <c r="J275" s="121"/>
      <c r="L275" s="121"/>
      <c r="M275" s="112" t="s">
        <v>1041</v>
      </c>
    </row>
    <row r="276" spans="1:13" ht="17.25" customHeight="1">
      <c r="A276" s="119"/>
      <c r="C276" s="121"/>
      <c r="D276" s="121"/>
      <c r="E276" s="121"/>
      <c r="F276" s="121"/>
      <c r="G276" s="121"/>
      <c r="H276" s="121"/>
      <c r="I276" s="121"/>
      <c r="J276" s="113"/>
      <c r="K276" s="104"/>
      <c r="L276" s="113"/>
      <c r="M276" s="103" t="s">
        <v>1042</v>
      </c>
    </row>
    <row r="277" spans="1:13" ht="17.25" customHeight="1">
      <c r="A277" s="119"/>
      <c r="C277" s="121"/>
      <c r="D277" s="121"/>
      <c r="E277" s="121"/>
      <c r="F277" s="121"/>
      <c r="G277" s="121"/>
      <c r="H277" s="121"/>
      <c r="I277" s="121"/>
      <c r="J277" s="100">
        <v>14</v>
      </c>
      <c r="K277" s="101" t="s">
        <v>964</v>
      </c>
      <c r="L277" s="102">
        <v>2600</v>
      </c>
      <c r="M277" s="103" t="s">
        <v>1043</v>
      </c>
    </row>
    <row r="278" spans="1:13" ht="17.25" customHeight="1">
      <c r="A278" s="119"/>
      <c r="C278" s="121"/>
      <c r="D278" s="121"/>
      <c r="E278" s="121"/>
      <c r="F278" s="121"/>
      <c r="G278" s="121"/>
      <c r="H278" s="121"/>
      <c r="I278" s="121"/>
      <c r="J278" s="100">
        <v>17</v>
      </c>
      <c r="K278" s="101" t="s">
        <v>966</v>
      </c>
      <c r="L278" s="102">
        <v>800</v>
      </c>
      <c r="M278" s="103" t="s">
        <v>1044</v>
      </c>
    </row>
    <row r="279" spans="1:13" ht="17.25" customHeight="1">
      <c r="A279" s="119"/>
      <c r="C279" s="121"/>
      <c r="D279" s="121"/>
      <c r="E279" s="121"/>
      <c r="F279" s="121"/>
      <c r="G279" s="121"/>
      <c r="H279" s="121"/>
      <c r="I279" s="121"/>
      <c r="J279" s="111">
        <v>18</v>
      </c>
      <c r="K279" s="97" t="s">
        <v>822</v>
      </c>
      <c r="L279" s="98">
        <v>338092</v>
      </c>
      <c r="M279" s="112" t="s">
        <v>1045</v>
      </c>
    </row>
    <row r="280" spans="1:13" ht="17.25" customHeight="1">
      <c r="A280" s="119"/>
      <c r="C280" s="121"/>
      <c r="D280" s="121"/>
      <c r="E280" s="121"/>
      <c r="F280" s="121"/>
      <c r="G280" s="121"/>
      <c r="H280" s="121"/>
      <c r="I280" s="121"/>
      <c r="J280" s="121"/>
      <c r="K280" s="97" t="s">
        <v>824</v>
      </c>
      <c r="L280" s="121"/>
      <c r="M280" s="112" t="s">
        <v>1046</v>
      </c>
    </row>
    <row r="281" spans="1:13" ht="17.25" customHeight="1">
      <c r="A281" s="119"/>
      <c r="C281" s="121"/>
      <c r="D281" s="121"/>
      <c r="E281" s="121"/>
      <c r="F281" s="121"/>
      <c r="G281" s="121"/>
      <c r="H281" s="121"/>
      <c r="I281" s="121"/>
      <c r="J281" s="121"/>
      <c r="L281" s="121"/>
      <c r="M281" s="112" t="s">
        <v>1047</v>
      </c>
    </row>
    <row r="282" spans="1:13" ht="17.25" customHeight="1">
      <c r="A282" s="119"/>
      <c r="C282" s="121"/>
      <c r="D282" s="121"/>
      <c r="E282" s="121"/>
      <c r="F282" s="121"/>
      <c r="G282" s="121"/>
      <c r="H282" s="121"/>
      <c r="I282" s="121"/>
      <c r="J282" s="121"/>
      <c r="L282" s="121"/>
      <c r="M282" s="112" t="s">
        <v>1048</v>
      </c>
    </row>
    <row r="283" spans="1:13" ht="17.25" customHeight="1">
      <c r="A283" s="119"/>
      <c r="C283" s="121"/>
      <c r="D283" s="121"/>
      <c r="E283" s="121"/>
      <c r="F283" s="121"/>
      <c r="G283" s="121"/>
      <c r="H283" s="121"/>
      <c r="I283" s="121"/>
      <c r="J283" s="121"/>
      <c r="L283" s="121"/>
      <c r="M283" s="112" t="s">
        <v>1049</v>
      </c>
    </row>
    <row r="284" spans="1:13" ht="17.25" customHeight="1">
      <c r="A284" s="119"/>
      <c r="C284" s="121"/>
      <c r="D284" s="121"/>
      <c r="E284" s="121"/>
      <c r="F284" s="121"/>
      <c r="G284" s="121"/>
      <c r="H284" s="121"/>
      <c r="I284" s="121"/>
      <c r="J284" s="121"/>
      <c r="L284" s="121"/>
      <c r="M284" s="112" t="s">
        <v>1050</v>
      </c>
    </row>
    <row r="285" spans="1:13" ht="17.25" customHeight="1">
      <c r="A285" s="119"/>
      <c r="C285" s="121"/>
      <c r="D285" s="121"/>
      <c r="E285" s="121"/>
      <c r="F285" s="121"/>
      <c r="G285" s="121"/>
      <c r="H285" s="121"/>
      <c r="I285" s="121"/>
      <c r="J285" s="121"/>
      <c r="L285" s="121"/>
      <c r="M285" s="112" t="s">
        <v>1051</v>
      </c>
    </row>
    <row r="286" spans="1:13" ht="17.25" customHeight="1">
      <c r="A286" s="119"/>
      <c r="C286" s="121"/>
      <c r="D286" s="121"/>
      <c r="E286" s="121"/>
      <c r="F286" s="121"/>
      <c r="G286" s="121"/>
      <c r="H286" s="121"/>
      <c r="I286" s="121"/>
      <c r="J286" s="121"/>
      <c r="L286" s="121"/>
      <c r="M286" s="112" t="s">
        <v>1052</v>
      </c>
    </row>
    <row r="287" spans="1:13" ht="17.25" customHeight="1">
      <c r="A287" s="119"/>
      <c r="C287" s="121"/>
      <c r="D287" s="121"/>
      <c r="E287" s="121"/>
      <c r="F287" s="121"/>
      <c r="G287" s="121"/>
      <c r="H287" s="121"/>
      <c r="I287" s="121"/>
      <c r="J287" s="121"/>
      <c r="L287" s="121"/>
      <c r="M287" s="112" t="s">
        <v>1053</v>
      </c>
    </row>
    <row r="288" spans="1:13" ht="17.25" customHeight="1">
      <c r="A288" s="119"/>
      <c r="C288" s="121"/>
      <c r="D288" s="121"/>
      <c r="E288" s="121"/>
      <c r="F288" s="121"/>
      <c r="G288" s="121"/>
      <c r="H288" s="121"/>
      <c r="I288" s="121"/>
      <c r="J288" s="121"/>
      <c r="L288" s="121"/>
      <c r="M288" s="112" t="s">
        <v>1054</v>
      </c>
    </row>
    <row r="289" spans="1:13" ht="17.25" customHeight="1">
      <c r="A289" s="119"/>
      <c r="C289" s="121"/>
      <c r="D289" s="121"/>
      <c r="E289" s="121"/>
      <c r="F289" s="121"/>
      <c r="G289" s="121"/>
      <c r="H289" s="121"/>
      <c r="I289" s="121"/>
      <c r="J289" s="121"/>
      <c r="L289" s="121"/>
      <c r="M289" s="112" t="s">
        <v>1055</v>
      </c>
    </row>
    <row r="290" spans="1:13" ht="17.25" customHeight="1">
      <c r="A290" s="119"/>
      <c r="C290" s="121"/>
      <c r="D290" s="121"/>
      <c r="E290" s="121"/>
      <c r="F290" s="121"/>
      <c r="G290" s="121"/>
      <c r="H290" s="121"/>
      <c r="I290" s="121"/>
      <c r="J290" s="121"/>
      <c r="L290" s="121"/>
      <c r="M290" s="112" t="s">
        <v>1056</v>
      </c>
    </row>
    <row r="291" spans="1:13" ht="17.25" customHeight="1">
      <c r="A291" s="119"/>
      <c r="C291" s="121"/>
      <c r="D291" s="121"/>
      <c r="E291" s="121"/>
      <c r="F291" s="121"/>
      <c r="G291" s="121"/>
      <c r="H291" s="121"/>
      <c r="I291" s="121"/>
      <c r="J291" s="121"/>
      <c r="L291" s="121"/>
      <c r="M291" s="112" t="s">
        <v>1057</v>
      </c>
    </row>
    <row r="292" spans="1:13" ht="17.25" customHeight="1">
      <c r="A292" s="119"/>
      <c r="C292" s="121"/>
      <c r="D292" s="121"/>
      <c r="E292" s="121"/>
      <c r="F292" s="121"/>
      <c r="G292" s="121"/>
      <c r="H292" s="121"/>
      <c r="I292" s="121"/>
      <c r="J292" s="121"/>
      <c r="L292" s="121"/>
      <c r="M292" s="112" t="s">
        <v>1058</v>
      </c>
    </row>
    <row r="293" spans="1:13" ht="17.25" customHeight="1">
      <c r="A293" s="119"/>
      <c r="C293" s="121"/>
      <c r="D293" s="121"/>
      <c r="E293" s="121"/>
      <c r="F293" s="121"/>
      <c r="G293" s="121"/>
      <c r="H293" s="121"/>
      <c r="I293" s="121"/>
      <c r="J293" s="121"/>
      <c r="L293" s="121"/>
      <c r="M293" s="112" t="s">
        <v>1059</v>
      </c>
    </row>
    <row r="294" spans="1:13" ht="17.25" customHeight="1">
      <c r="A294" s="119"/>
      <c r="C294" s="121"/>
      <c r="D294" s="121"/>
      <c r="E294" s="121"/>
      <c r="F294" s="121"/>
      <c r="G294" s="121"/>
      <c r="H294" s="121"/>
      <c r="I294" s="121"/>
      <c r="J294" s="121"/>
      <c r="L294" s="121"/>
      <c r="M294" s="112" t="s">
        <v>1060</v>
      </c>
    </row>
    <row r="295" spans="1:13" ht="17.25" customHeight="1">
      <c r="A295" s="119"/>
      <c r="C295" s="121"/>
      <c r="D295" s="121"/>
      <c r="E295" s="121"/>
      <c r="F295" s="121"/>
      <c r="G295" s="121"/>
      <c r="H295" s="121"/>
      <c r="I295" s="121"/>
      <c r="J295" s="121"/>
      <c r="L295" s="121"/>
      <c r="M295" s="112" t="s">
        <v>1061</v>
      </c>
    </row>
    <row r="296" spans="1:13" ht="17.25" customHeight="1">
      <c r="A296" s="119"/>
      <c r="C296" s="121"/>
      <c r="D296" s="121"/>
      <c r="E296" s="121"/>
      <c r="F296" s="121"/>
      <c r="G296" s="121"/>
      <c r="H296" s="121"/>
      <c r="I296" s="121"/>
      <c r="J296" s="121"/>
      <c r="L296" s="121"/>
      <c r="M296" s="112" t="s">
        <v>1062</v>
      </c>
    </row>
    <row r="297" spans="1:13" ht="17.25" customHeight="1">
      <c r="A297" s="119"/>
      <c r="C297" s="121"/>
      <c r="D297" s="121"/>
      <c r="E297" s="121"/>
      <c r="F297" s="121"/>
      <c r="G297" s="121"/>
      <c r="H297" s="121"/>
      <c r="I297" s="121"/>
      <c r="J297" s="121"/>
      <c r="L297" s="121"/>
      <c r="M297" s="112" t="s">
        <v>1063</v>
      </c>
    </row>
    <row r="298" spans="1:13" ht="17.25" customHeight="1">
      <c r="A298" s="119"/>
      <c r="C298" s="121"/>
      <c r="D298" s="121"/>
      <c r="E298" s="121"/>
      <c r="F298" s="121"/>
      <c r="G298" s="121"/>
      <c r="H298" s="121"/>
      <c r="I298" s="121"/>
      <c r="J298" s="121"/>
      <c r="L298" s="121"/>
      <c r="M298" s="112" t="s">
        <v>1064</v>
      </c>
    </row>
    <row r="299" spans="1:13" ht="17.25" customHeight="1">
      <c r="A299" s="119"/>
      <c r="C299" s="121"/>
      <c r="D299" s="121"/>
      <c r="E299" s="121"/>
      <c r="F299" s="121"/>
      <c r="G299" s="121"/>
      <c r="H299" s="121"/>
      <c r="I299" s="121"/>
      <c r="J299" s="121"/>
      <c r="L299" s="121"/>
      <c r="M299" s="112" t="s">
        <v>1065</v>
      </c>
    </row>
    <row r="300" spans="1:13" ht="17.25" customHeight="1">
      <c r="A300" s="119"/>
      <c r="C300" s="121"/>
      <c r="D300" s="121"/>
      <c r="E300" s="121"/>
      <c r="F300" s="121"/>
      <c r="G300" s="121"/>
      <c r="H300" s="121"/>
      <c r="I300" s="121"/>
      <c r="J300" s="121"/>
      <c r="L300" s="121"/>
      <c r="M300" s="112" t="s">
        <v>1066</v>
      </c>
    </row>
    <row r="301" spans="1:13" ht="17.25" customHeight="1">
      <c r="A301" s="119"/>
      <c r="C301" s="121"/>
      <c r="D301" s="121"/>
      <c r="E301" s="121"/>
      <c r="F301" s="121"/>
      <c r="G301" s="121"/>
      <c r="H301" s="121"/>
      <c r="I301" s="121"/>
      <c r="J301" s="121"/>
      <c r="L301" s="121"/>
      <c r="M301" s="112" t="s">
        <v>1067</v>
      </c>
    </row>
    <row r="302" spans="1:13" ht="17.25" customHeight="1">
      <c r="A302" s="119"/>
      <c r="C302" s="121"/>
      <c r="D302" s="121"/>
      <c r="E302" s="121"/>
      <c r="F302" s="121"/>
      <c r="G302" s="121"/>
      <c r="H302" s="121"/>
      <c r="I302" s="121"/>
      <c r="J302" s="121"/>
      <c r="L302" s="121"/>
      <c r="M302" s="112" t="s">
        <v>1068</v>
      </c>
    </row>
    <row r="303" spans="1:13" ht="17.25" customHeight="1">
      <c r="A303" s="119"/>
      <c r="C303" s="121"/>
      <c r="D303" s="121"/>
      <c r="E303" s="121"/>
      <c r="F303" s="121"/>
      <c r="G303" s="121"/>
      <c r="H303" s="121"/>
      <c r="I303" s="121"/>
      <c r="J303" s="121"/>
      <c r="L303" s="121"/>
      <c r="M303" s="112" t="s">
        <v>1069</v>
      </c>
    </row>
    <row r="304" spans="1:13" ht="17.25" customHeight="1">
      <c r="A304" s="130"/>
      <c r="B304" s="128"/>
      <c r="C304" s="108"/>
      <c r="D304" s="108"/>
      <c r="E304" s="108"/>
      <c r="F304" s="108"/>
      <c r="G304" s="108"/>
      <c r="H304" s="108"/>
      <c r="I304" s="108"/>
      <c r="J304" s="108"/>
      <c r="K304" s="128"/>
      <c r="L304" s="108"/>
      <c r="M304" s="127" t="s">
        <v>1070</v>
      </c>
    </row>
    <row r="306" spans="1:16" ht="17.25" customHeight="1">
      <c r="A306" s="389" t="s">
        <v>768</v>
      </c>
      <c r="B306" s="389"/>
      <c r="C306" s="389"/>
      <c r="D306" s="389"/>
      <c r="E306" s="389"/>
      <c r="F306" s="389"/>
      <c r="G306" s="389"/>
      <c r="H306" s="389"/>
      <c r="I306" s="389"/>
      <c r="J306" s="389"/>
      <c r="K306" s="389"/>
      <c r="L306" s="389"/>
      <c r="M306" s="389"/>
      <c r="P306" s="77"/>
    </row>
    <row r="307" spans="1:16" ht="17.25" customHeight="1">
      <c r="A307" s="389" t="s">
        <v>1071</v>
      </c>
      <c r="B307" s="389"/>
      <c r="C307" s="389"/>
      <c r="D307" s="389"/>
      <c r="E307" s="389"/>
      <c r="F307" s="389"/>
      <c r="G307" s="389"/>
      <c r="H307" s="389"/>
      <c r="I307" s="389"/>
      <c r="J307" s="389"/>
      <c r="K307" s="389"/>
      <c r="L307" s="389"/>
      <c r="M307" s="389"/>
      <c r="P307" s="77"/>
    </row>
    <row r="308" spans="1:16" ht="17.25" customHeight="1">
      <c r="A308" s="77" t="s">
        <v>829</v>
      </c>
      <c r="F308" s="77" t="s">
        <v>830</v>
      </c>
      <c r="M308" s="81" t="s">
        <v>779</v>
      </c>
    </row>
    <row r="309" spans="1:16" ht="17.25" customHeight="1">
      <c r="A309" s="424"/>
      <c r="B309" s="425"/>
      <c r="C309" s="132"/>
      <c r="D309" s="133"/>
      <c r="E309" s="132"/>
      <c r="F309" s="426" t="s">
        <v>780</v>
      </c>
      <c r="G309" s="404"/>
      <c r="H309" s="404"/>
      <c r="I309" s="405"/>
      <c r="J309" s="85" t="s">
        <v>128</v>
      </c>
      <c r="K309" s="85"/>
      <c r="L309" s="87"/>
      <c r="M309" s="88"/>
      <c r="P309" s="77"/>
    </row>
    <row r="310" spans="1:16" ht="17.25" customHeight="1">
      <c r="A310" s="414" t="s">
        <v>129</v>
      </c>
      <c r="B310" s="427"/>
      <c r="C310" s="134" t="s">
        <v>781</v>
      </c>
      <c r="D310" s="135" t="s">
        <v>782</v>
      </c>
      <c r="E310" s="134" t="s">
        <v>111</v>
      </c>
      <c r="F310" s="428" t="s">
        <v>783</v>
      </c>
      <c r="G310" s="428"/>
      <c r="H310" s="428"/>
      <c r="I310" s="136" t="s">
        <v>784</v>
      </c>
      <c r="J310" s="429" t="s">
        <v>785</v>
      </c>
      <c r="K310" s="430"/>
      <c r="L310" s="433" t="s">
        <v>786</v>
      </c>
      <c r="M310" s="137" t="s">
        <v>787</v>
      </c>
      <c r="P310" s="77"/>
    </row>
    <row r="311" spans="1:16" ht="17.25" customHeight="1">
      <c r="A311" s="435"/>
      <c r="B311" s="436"/>
      <c r="C311" s="138"/>
      <c r="D311" s="139"/>
      <c r="E311" s="138"/>
      <c r="F311" s="140" t="s">
        <v>119</v>
      </c>
      <c r="G311" s="141" t="s">
        <v>120</v>
      </c>
      <c r="H311" s="140" t="s">
        <v>121</v>
      </c>
      <c r="I311" s="142" t="s">
        <v>122</v>
      </c>
      <c r="J311" s="431"/>
      <c r="K311" s="432"/>
      <c r="L311" s="434"/>
      <c r="M311" s="95"/>
      <c r="P311" s="77"/>
    </row>
    <row r="312" spans="1:16" ht="17.25" customHeight="1">
      <c r="A312" s="119"/>
      <c r="C312" s="121"/>
      <c r="D312" s="121"/>
      <c r="E312" s="121"/>
      <c r="F312" s="121"/>
      <c r="G312" s="121"/>
      <c r="H312" s="121"/>
      <c r="I312" s="121"/>
      <c r="J312" s="121"/>
      <c r="L312" s="121"/>
      <c r="M312" s="112" t="s">
        <v>1072</v>
      </c>
    </row>
    <row r="313" spans="1:16" ht="17.25" customHeight="1">
      <c r="A313" s="119"/>
      <c r="C313" s="121"/>
      <c r="D313" s="121"/>
      <c r="E313" s="121"/>
      <c r="F313" s="121"/>
      <c r="G313" s="121"/>
      <c r="H313" s="121"/>
      <c r="I313" s="121"/>
      <c r="J313" s="121"/>
      <c r="L313" s="121"/>
      <c r="M313" s="112" t="s">
        <v>1073</v>
      </c>
    </row>
    <row r="314" spans="1:16" ht="17.25" customHeight="1">
      <c r="A314" s="119"/>
      <c r="C314" s="121"/>
      <c r="D314" s="121"/>
      <c r="E314" s="121"/>
      <c r="F314" s="121"/>
      <c r="G314" s="121"/>
      <c r="H314" s="121"/>
      <c r="I314" s="121"/>
      <c r="J314" s="121"/>
      <c r="L314" s="121"/>
      <c r="M314" s="112" t="s">
        <v>1074</v>
      </c>
    </row>
    <row r="315" spans="1:16" ht="17.25" customHeight="1">
      <c r="A315" s="119"/>
      <c r="C315" s="121"/>
      <c r="D315" s="121"/>
      <c r="E315" s="121"/>
      <c r="F315" s="121"/>
      <c r="G315" s="121"/>
      <c r="H315" s="121"/>
      <c r="I315" s="121"/>
      <c r="J315" s="113"/>
      <c r="K315" s="104"/>
      <c r="L315" s="113"/>
      <c r="M315" s="103" t="s">
        <v>1075</v>
      </c>
    </row>
    <row r="316" spans="1:16" ht="17.25" customHeight="1">
      <c r="A316" s="119"/>
      <c r="C316" s="121"/>
      <c r="D316" s="121"/>
      <c r="E316" s="121"/>
      <c r="F316" s="121"/>
      <c r="G316" s="121"/>
      <c r="H316" s="121"/>
      <c r="I316" s="121"/>
      <c r="J316" s="100">
        <v>24</v>
      </c>
      <c r="K316" s="101" t="s">
        <v>1076</v>
      </c>
      <c r="L316" s="102">
        <v>101</v>
      </c>
      <c r="M316" s="103" t="s">
        <v>1077</v>
      </c>
    </row>
    <row r="317" spans="1:16" ht="17.25" customHeight="1">
      <c r="A317" s="92"/>
      <c r="B317" s="104"/>
      <c r="C317" s="113"/>
      <c r="D317" s="113"/>
      <c r="E317" s="113"/>
      <c r="F317" s="113"/>
      <c r="G317" s="113"/>
      <c r="H317" s="113"/>
      <c r="I317" s="113"/>
      <c r="J317" s="100">
        <v>27</v>
      </c>
      <c r="K317" s="101" t="s">
        <v>1078</v>
      </c>
      <c r="L317" s="102">
        <v>7909</v>
      </c>
      <c r="M317" s="103" t="s">
        <v>1079</v>
      </c>
    </row>
    <row r="318" spans="1:16" ht="17.25" customHeight="1">
      <c r="A318" s="96">
        <v>7</v>
      </c>
      <c r="B318" s="97" t="s">
        <v>1080</v>
      </c>
      <c r="C318" s="98">
        <v>121226</v>
      </c>
      <c r="D318" s="98">
        <v>842364</v>
      </c>
      <c r="E318" s="143">
        <f>C318-D318</f>
        <v>-721138</v>
      </c>
      <c r="F318" s="144">
        <v>8842</v>
      </c>
      <c r="G318" s="144">
        <v>0</v>
      </c>
      <c r="H318" s="144">
        <v>12391</v>
      </c>
      <c r="I318" s="145">
        <v>99993</v>
      </c>
      <c r="J318" s="100">
        <v>1</v>
      </c>
      <c r="K318" s="101" t="s">
        <v>789</v>
      </c>
      <c r="L318" s="102">
        <v>22465</v>
      </c>
      <c r="M318" s="103" t="s">
        <v>1081</v>
      </c>
    </row>
    <row r="319" spans="1:16" ht="17.25" customHeight="1">
      <c r="A319" s="119"/>
      <c r="C319" s="121"/>
      <c r="D319" s="121"/>
      <c r="E319" s="121"/>
      <c r="F319" s="121"/>
      <c r="G319" s="121"/>
      <c r="H319" s="121"/>
      <c r="I319" s="121"/>
      <c r="J319" s="100">
        <v>3</v>
      </c>
      <c r="K319" s="101" t="s">
        <v>793</v>
      </c>
      <c r="L319" s="102">
        <v>8275</v>
      </c>
      <c r="M319" s="103" t="s">
        <v>977</v>
      </c>
    </row>
    <row r="320" spans="1:16" ht="17.25" customHeight="1">
      <c r="A320" s="119"/>
      <c r="C320" s="121"/>
      <c r="D320" s="121"/>
      <c r="E320" s="121"/>
      <c r="F320" s="121"/>
      <c r="G320" s="121"/>
      <c r="H320" s="121"/>
      <c r="I320" s="121"/>
      <c r="J320" s="111">
        <v>4</v>
      </c>
      <c r="K320" s="97" t="s">
        <v>797</v>
      </c>
      <c r="L320" s="98">
        <v>5480</v>
      </c>
      <c r="M320" s="112" t="s">
        <v>1082</v>
      </c>
    </row>
    <row r="321" spans="1:13" ht="17.25" customHeight="1">
      <c r="A321" s="119"/>
      <c r="C321" s="121"/>
      <c r="D321" s="121"/>
      <c r="E321" s="121"/>
      <c r="F321" s="121"/>
      <c r="G321" s="121"/>
      <c r="H321" s="121"/>
      <c r="I321" s="121"/>
      <c r="J321" s="113"/>
      <c r="K321" s="104"/>
      <c r="L321" s="113"/>
      <c r="M321" s="103" t="s">
        <v>1083</v>
      </c>
    </row>
    <row r="322" spans="1:13" ht="17.25" customHeight="1">
      <c r="A322" s="119"/>
      <c r="C322" s="121"/>
      <c r="D322" s="121"/>
      <c r="E322" s="121"/>
      <c r="F322" s="121"/>
      <c r="G322" s="121"/>
      <c r="H322" s="121"/>
      <c r="I322" s="121"/>
      <c r="J322" s="100">
        <v>8</v>
      </c>
      <c r="K322" s="101" t="s">
        <v>802</v>
      </c>
      <c r="L322" s="102">
        <v>287</v>
      </c>
      <c r="M322" s="103" t="s">
        <v>1084</v>
      </c>
    </row>
    <row r="323" spans="1:13" ht="17.25" customHeight="1">
      <c r="A323" s="119"/>
      <c r="C323" s="121"/>
      <c r="D323" s="121"/>
      <c r="E323" s="121"/>
      <c r="F323" s="121"/>
      <c r="G323" s="121"/>
      <c r="H323" s="121"/>
      <c r="I323" s="121"/>
      <c r="J323" s="111">
        <v>10</v>
      </c>
      <c r="K323" s="97" t="s">
        <v>807</v>
      </c>
      <c r="L323" s="98">
        <v>29726</v>
      </c>
      <c r="M323" s="112" t="s">
        <v>1085</v>
      </c>
    </row>
    <row r="324" spans="1:13" ht="17.25" customHeight="1">
      <c r="A324" s="119"/>
      <c r="C324" s="121"/>
      <c r="D324" s="121"/>
      <c r="E324" s="121"/>
      <c r="F324" s="121"/>
      <c r="G324" s="121"/>
      <c r="H324" s="121"/>
      <c r="I324" s="121"/>
      <c r="J324" s="121"/>
      <c r="L324" s="121"/>
      <c r="M324" s="112" t="s">
        <v>1086</v>
      </c>
    </row>
    <row r="325" spans="1:13" ht="17.25" customHeight="1">
      <c r="A325" s="119"/>
      <c r="C325" s="121"/>
      <c r="D325" s="121"/>
      <c r="E325" s="121"/>
      <c r="F325" s="121"/>
      <c r="G325" s="121"/>
      <c r="H325" s="121"/>
      <c r="I325" s="121"/>
      <c r="J325" s="121"/>
      <c r="L325" s="121"/>
      <c r="M325" s="112" t="s">
        <v>1087</v>
      </c>
    </row>
    <row r="326" spans="1:13" ht="17.25" customHeight="1">
      <c r="A326" s="119"/>
      <c r="C326" s="121"/>
      <c r="D326" s="121"/>
      <c r="E326" s="121"/>
      <c r="F326" s="121"/>
      <c r="G326" s="121"/>
      <c r="H326" s="121"/>
      <c r="I326" s="121"/>
      <c r="J326" s="121"/>
      <c r="L326" s="121"/>
      <c r="M326" s="112" t="s">
        <v>1088</v>
      </c>
    </row>
    <row r="327" spans="1:13" ht="17.25" customHeight="1">
      <c r="A327" s="119"/>
      <c r="C327" s="121"/>
      <c r="D327" s="121"/>
      <c r="E327" s="121"/>
      <c r="F327" s="121"/>
      <c r="G327" s="121"/>
      <c r="H327" s="121"/>
      <c r="I327" s="121"/>
      <c r="J327" s="113"/>
      <c r="K327" s="104"/>
      <c r="L327" s="113"/>
      <c r="M327" s="103" t="s">
        <v>1089</v>
      </c>
    </row>
    <row r="328" spans="1:13" ht="17.25" customHeight="1">
      <c r="A328" s="119"/>
      <c r="C328" s="121"/>
      <c r="D328" s="121"/>
      <c r="E328" s="121"/>
      <c r="F328" s="121"/>
      <c r="G328" s="121"/>
      <c r="H328" s="121"/>
      <c r="I328" s="121"/>
      <c r="J328" s="111">
        <v>11</v>
      </c>
      <c r="K328" s="97" t="s">
        <v>811</v>
      </c>
      <c r="L328" s="98">
        <v>2344</v>
      </c>
      <c r="M328" s="112" t="s">
        <v>1090</v>
      </c>
    </row>
    <row r="329" spans="1:13" ht="17.25" customHeight="1">
      <c r="A329" s="119"/>
      <c r="C329" s="121"/>
      <c r="D329" s="121"/>
      <c r="E329" s="121"/>
      <c r="F329" s="121"/>
      <c r="G329" s="121"/>
      <c r="H329" s="121"/>
      <c r="I329" s="121"/>
      <c r="J329" s="121"/>
      <c r="L329" s="121"/>
      <c r="M329" s="112" t="s">
        <v>1091</v>
      </c>
    </row>
    <row r="330" spans="1:13" ht="17.25" customHeight="1">
      <c r="A330" s="119"/>
      <c r="C330" s="121"/>
      <c r="D330" s="121"/>
      <c r="E330" s="121"/>
      <c r="F330" s="121"/>
      <c r="G330" s="121"/>
      <c r="H330" s="121"/>
      <c r="I330" s="121"/>
      <c r="J330" s="121"/>
      <c r="L330" s="121"/>
      <c r="M330" s="112" t="s">
        <v>1092</v>
      </c>
    </row>
    <row r="331" spans="1:13" ht="17.25" customHeight="1">
      <c r="A331" s="119"/>
      <c r="C331" s="121"/>
      <c r="D331" s="121"/>
      <c r="E331" s="121"/>
      <c r="F331" s="121"/>
      <c r="G331" s="121"/>
      <c r="H331" s="121"/>
      <c r="I331" s="121"/>
      <c r="J331" s="113"/>
      <c r="K331" s="104"/>
      <c r="L331" s="113"/>
      <c r="M331" s="103" t="s">
        <v>1093</v>
      </c>
    </row>
    <row r="332" spans="1:13" ht="17.25" customHeight="1">
      <c r="A332" s="119"/>
      <c r="C332" s="121"/>
      <c r="D332" s="121"/>
      <c r="E332" s="121"/>
      <c r="F332" s="121"/>
      <c r="G332" s="121"/>
      <c r="H332" s="121"/>
      <c r="I332" s="121"/>
      <c r="J332" s="111">
        <v>12</v>
      </c>
      <c r="K332" s="97" t="s">
        <v>816</v>
      </c>
      <c r="L332" s="98">
        <v>39560</v>
      </c>
      <c r="M332" s="112" t="s">
        <v>1094</v>
      </c>
    </row>
    <row r="333" spans="1:13" ht="17.25" customHeight="1">
      <c r="A333" s="119"/>
      <c r="C333" s="121"/>
      <c r="D333" s="121"/>
      <c r="E333" s="121"/>
      <c r="F333" s="121"/>
      <c r="G333" s="121"/>
      <c r="H333" s="121"/>
      <c r="I333" s="121"/>
      <c r="J333" s="121"/>
      <c r="L333" s="121"/>
      <c r="M333" s="112" t="s">
        <v>1095</v>
      </c>
    </row>
    <row r="334" spans="1:13" ht="17.25" customHeight="1">
      <c r="A334" s="119"/>
      <c r="C334" s="121"/>
      <c r="D334" s="121"/>
      <c r="E334" s="121"/>
      <c r="F334" s="121"/>
      <c r="G334" s="121"/>
      <c r="H334" s="121"/>
      <c r="I334" s="121"/>
      <c r="J334" s="121"/>
      <c r="L334" s="121"/>
      <c r="M334" s="112" t="s">
        <v>1096</v>
      </c>
    </row>
    <row r="335" spans="1:13" ht="17.25" customHeight="1">
      <c r="A335" s="119"/>
      <c r="C335" s="121"/>
      <c r="D335" s="121"/>
      <c r="E335" s="121"/>
      <c r="F335" s="121"/>
      <c r="G335" s="121"/>
      <c r="H335" s="121"/>
      <c r="I335" s="121"/>
      <c r="J335" s="121"/>
      <c r="L335" s="121"/>
      <c r="M335" s="112" t="s">
        <v>1097</v>
      </c>
    </row>
    <row r="336" spans="1:13" ht="17.25" customHeight="1">
      <c r="A336" s="119"/>
      <c r="C336" s="121"/>
      <c r="D336" s="121"/>
      <c r="E336" s="121"/>
      <c r="F336" s="121"/>
      <c r="G336" s="121"/>
      <c r="H336" s="121"/>
      <c r="I336" s="121"/>
      <c r="J336" s="121"/>
      <c r="L336" s="121"/>
      <c r="M336" s="112" t="s">
        <v>1098</v>
      </c>
    </row>
    <row r="337" spans="1:13" ht="17.25" customHeight="1">
      <c r="A337" s="119"/>
      <c r="C337" s="121"/>
      <c r="D337" s="121"/>
      <c r="E337" s="121"/>
      <c r="F337" s="121"/>
      <c r="G337" s="121"/>
      <c r="H337" s="121"/>
      <c r="I337" s="121"/>
      <c r="J337" s="121"/>
      <c r="L337" s="121"/>
      <c r="M337" s="112" t="s">
        <v>1099</v>
      </c>
    </row>
    <row r="338" spans="1:13" ht="17.25" customHeight="1">
      <c r="A338" s="130"/>
      <c r="B338" s="128"/>
      <c r="C338" s="108"/>
      <c r="D338" s="108"/>
      <c r="E338" s="108"/>
      <c r="F338" s="108"/>
      <c r="G338" s="108"/>
      <c r="H338" s="108"/>
      <c r="I338" s="108"/>
      <c r="J338" s="108"/>
      <c r="K338" s="128"/>
      <c r="L338" s="108"/>
      <c r="M338" s="127" t="s">
        <v>1100</v>
      </c>
    </row>
    <row r="342" spans="1:13" ht="17.25" customHeight="1">
      <c r="A342" s="128"/>
      <c r="B342" s="128"/>
      <c r="C342" s="128"/>
      <c r="D342" s="128"/>
      <c r="E342" s="128"/>
      <c r="F342" s="128"/>
      <c r="G342" s="128"/>
      <c r="H342" s="128"/>
      <c r="I342" s="128"/>
      <c r="J342" s="128"/>
      <c r="K342" s="128"/>
      <c r="L342" s="128"/>
      <c r="M342" s="128"/>
    </row>
    <row r="343" spans="1:13" ht="17.25" customHeight="1">
      <c r="A343" s="119"/>
      <c r="C343" s="121"/>
      <c r="D343" s="121"/>
      <c r="E343" s="121"/>
      <c r="F343" s="121"/>
      <c r="G343" s="121"/>
      <c r="H343" s="121"/>
      <c r="I343" s="121"/>
      <c r="J343" s="121"/>
      <c r="L343" s="121"/>
      <c r="M343" s="112" t="s">
        <v>1101</v>
      </c>
    </row>
    <row r="344" spans="1:13" ht="17.25" customHeight="1">
      <c r="A344" s="119"/>
      <c r="C344" s="121"/>
      <c r="D344" s="121"/>
      <c r="E344" s="121"/>
      <c r="F344" s="121"/>
      <c r="G344" s="121"/>
      <c r="H344" s="121"/>
      <c r="I344" s="121"/>
      <c r="J344" s="121"/>
      <c r="L344" s="121"/>
      <c r="M344" s="112" t="s">
        <v>1102</v>
      </c>
    </row>
    <row r="345" spans="1:13" ht="17.25" customHeight="1">
      <c r="A345" s="119"/>
      <c r="C345" s="121"/>
      <c r="D345" s="121"/>
      <c r="E345" s="121"/>
      <c r="F345" s="121"/>
      <c r="G345" s="121"/>
      <c r="H345" s="121"/>
      <c r="I345" s="121"/>
      <c r="J345" s="121"/>
      <c r="L345" s="121"/>
      <c r="M345" s="112" t="s">
        <v>1103</v>
      </c>
    </row>
    <row r="346" spans="1:13" ht="17.25" customHeight="1">
      <c r="A346" s="119"/>
      <c r="C346" s="121"/>
      <c r="D346" s="121"/>
      <c r="E346" s="121"/>
      <c r="F346" s="121"/>
      <c r="G346" s="121"/>
      <c r="H346" s="121"/>
      <c r="I346" s="121"/>
      <c r="J346" s="121"/>
      <c r="L346" s="121"/>
      <c r="M346" s="112" t="s">
        <v>1104</v>
      </c>
    </row>
    <row r="347" spans="1:13" ht="17.25" customHeight="1">
      <c r="A347" s="119"/>
      <c r="C347" s="121"/>
      <c r="D347" s="121"/>
      <c r="E347" s="121"/>
      <c r="F347" s="121"/>
      <c r="G347" s="121"/>
      <c r="H347" s="121"/>
      <c r="I347" s="121"/>
      <c r="J347" s="121"/>
      <c r="L347" s="121"/>
      <c r="M347" s="112" t="s">
        <v>1105</v>
      </c>
    </row>
    <row r="348" spans="1:13" ht="17.25" customHeight="1">
      <c r="A348" s="119"/>
      <c r="C348" s="121"/>
      <c r="D348" s="121"/>
      <c r="E348" s="121"/>
      <c r="F348" s="121"/>
      <c r="G348" s="121"/>
      <c r="H348" s="121"/>
      <c r="I348" s="121"/>
      <c r="J348" s="121"/>
      <c r="L348" s="121"/>
      <c r="M348" s="112" t="s">
        <v>1106</v>
      </c>
    </row>
    <row r="349" spans="1:13" ht="17.25" customHeight="1">
      <c r="A349" s="119"/>
      <c r="C349" s="121"/>
      <c r="D349" s="121"/>
      <c r="E349" s="121"/>
      <c r="F349" s="121"/>
      <c r="G349" s="121"/>
      <c r="H349" s="121"/>
      <c r="I349" s="121"/>
      <c r="J349" s="121"/>
      <c r="L349" s="121"/>
      <c r="M349" s="112" t="s">
        <v>1107</v>
      </c>
    </row>
    <row r="350" spans="1:13" ht="17.25" customHeight="1">
      <c r="A350" s="119"/>
      <c r="C350" s="121"/>
      <c r="D350" s="121"/>
      <c r="E350" s="121"/>
      <c r="F350" s="121"/>
      <c r="G350" s="121"/>
      <c r="H350" s="121"/>
      <c r="I350" s="121"/>
      <c r="J350" s="113"/>
      <c r="K350" s="104"/>
      <c r="L350" s="113"/>
      <c r="M350" s="103" t="s">
        <v>1108</v>
      </c>
    </row>
    <row r="351" spans="1:13" ht="17.25" customHeight="1">
      <c r="A351" s="119"/>
      <c r="C351" s="121"/>
      <c r="D351" s="121"/>
      <c r="E351" s="121"/>
      <c r="F351" s="121"/>
      <c r="G351" s="121"/>
      <c r="H351" s="121"/>
      <c r="I351" s="121"/>
      <c r="J351" s="111">
        <v>13</v>
      </c>
      <c r="K351" s="97" t="s">
        <v>818</v>
      </c>
      <c r="L351" s="98">
        <v>2950</v>
      </c>
      <c r="M351" s="112" t="s">
        <v>1109</v>
      </c>
    </row>
    <row r="352" spans="1:13" ht="17.25" customHeight="1">
      <c r="A352" s="119"/>
      <c r="C352" s="121"/>
      <c r="D352" s="121"/>
      <c r="E352" s="121"/>
      <c r="F352" s="121"/>
      <c r="G352" s="121"/>
      <c r="H352" s="121"/>
      <c r="I352" s="121"/>
      <c r="J352" s="121"/>
      <c r="K352" s="97" t="s">
        <v>820</v>
      </c>
      <c r="L352" s="121"/>
      <c r="M352" s="112" t="s">
        <v>1110</v>
      </c>
    </row>
    <row r="353" spans="1:13" ht="17.25" customHeight="1">
      <c r="A353" s="119"/>
      <c r="C353" s="121"/>
      <c r="D353" s="121"/>
      <c r="E353" s="121"/>
      <c r="F353" s="121"/>
      <c r="G353" s="121"/>
      <c r="H353" s="121"/>
      <c r="I353" s="121"/>
      <c r="J353" s="121"/>
      <c r="L353" s="121"/>
      <c r="M353" s="112" t="s">
        <v>1111</v>
      </c>
    </row>
    <row r="354" spans="1:13" ht="17.25" customHeight="1">
      <c r="A354" s="119"/>
      <c r="C354" s="121"/>
      <c r="D354" s="121"/>
      <c r="E354" s="121"/>
      <c r="F354" s="121"/>
      <c r="G354" s="121"/>
      <c r="H354" s="121"/>
      <c r="I354" s="121"/>
      <c r="J354" s="121"/>
      <c r="L354" s="121"/>
      <c r="M354" s="112" t="s">
        <v>1112</v>
      </c>
    </row>
    <row r="355" spans="1:13" ht="17.25" customHeight="1">
      <c r="A355" s="119"/>
      <c r="C355" s="121"/>
      <c r="D355" s="121"/>
      <c r="E355" s="121"/>
      <c r="F355" s="121"/>
      <c r="G355" s="121"/>
      <c r="H355" s="121"/>
      <c r="I355" s="121"/>
      <c r="J355" s="121"/>
      <c r="L355" s="121"/>
      <c r="M355" s="112" t="s">
        <v>1113</v>
      </c>
    </row>
    <row r="356" spans="1:13" ht="17.25" customHeight="1">
      <c r="A356" s="119"/>
      <c r="C356" s="121"/>
      <c r="D356" s="121"/>
      <c r="E356" s="121"/>
      <c r="F356" s="121"/>
      <c r="G356" s="121"/>
      <c r="H356" s="121"/>
      <c r="I356" s="121"/>
      <c r="J356" s="113"/>
      <c r="K356" s="104"/>
      <c r="L356" s="113"/>
      <c r="M356" s="103" t="s">
        <v>1114</v>
      </c>
    </row>
    <row r="357" spans="1:13" ht="17.25" customHeight="1">
      <c r="A357" s="119"/>
      <c r="C357" s="121"/>
      <c r="D357" s="121"/>
      <c r="E357" s="121"/>
      <c r="F357" s="121"/>
      <c r="G357" s="121"/>
      <c r="H357" s="121"/>
      <c r="I357" s="121"/>
      <c r="J357" s="100">
        <v>14</v>
      </c>
      <c r="K357" s="101" t="s">
        <v>964</v>
      </c>
      <c r="L357" s="102">
        <v>139</v>
      </c>
      <c r="M357" s="103" t="s">
        <v>1115</v>
      </c>
    </row>
    <row r="358" spans="1:13" ht="17.25" customHeight="1">
      <c r="A358" s="119"/>
      <c r="C358" s="121"/>
      <c r="D358" s="121"/>
      <c r="E358" s="121"/>
      <c r="F358" s="121"/>
      <c r="G358" s="121"/>
      <c r="H358" s="121"/>
      <c r="I358" s="121"/>
      <c r="J358" s="111">
        <v>18</v>
      </c>
      <c r="K358" s="97" t="s">
        <v>822</v>
      </c>
      <c r="L358" s="98">
        <v>10000</v>
      </c>
      <c r="M358" s="112" t="s">
        <v>1116</v>
      </c>
    </row>
    <row r="359" spans="1:13" ht="17.25" customHeight="1">
      <c r="A359" s="92"/>
      <c r="B359" s="104"/>
      <c r="C359" s="113"/>
      <c r="D359" s="113"/>
      <c r="E359" s="113"/>
      <c r="F359" s="113"/>
      <c r="G359" s="113"/>
      <c r="H359" s="113"/>
      <c r="I359" s="113"/>
      <c r="J359" s="113"/>
      <c r="K359" s="101" t="s">
        <v>824</v>
      </c>
      <c r="L359" s="113"/>
      <c r="M359" s="95"/>
    </row>
    <row r="360" spans="1:13" ht="17.25" customHeight="1">
      <c r="A360" s="96">
        <v>8</v>
      </c>
      <c r="B360" s="97" t="s">
        <v>1117</v>
      </c>
      <c r="C360" s="98">
        <v>6984</v>
      </c>
      <c r="D360" s="98">
        <v>5129</v>
      </c>
      <c r="E360" s="143">
        <f>C360-D360</f>
        <v>1855</v>
      </c>
      <c r="F360" s="144">
        <v>0</v>
      </c>
      <c r="G360" s="144">
        <v>0</v>
      </c>
      <c r="H360" s="144">
        <v>940</v>
      </c>
      <c r="I360" s="145">
        <v>6044</v>
      </c>
      <c r="J360" s="111">
        <v>7</v>
      </c>
      <c r="K360" s="97" t="s">
        <v>800</v>
      </c>
      <c r="L360" s="98">
        <v>1460</v>
      </c>
      <c r="M360" s="112" t="s">
        <v>1118</v>
      </c>
    </row>
    <row r="361" spans="1:13" ht="17.25" customHeight="1">
      <c r="A361" s="119"/>
      <c r="B361" s="97" t="s">
        <v>1119</v>
      </c>
      <c r="C361" s="121"/>
      <c r="D361" s="121"/>
      <c r="E361" s="121"/>
      <c r="F361" s="121"/>
      <c r="G361" s="121"/>
      <c r="H361" s="121"/>
      <c r="I361" s="121"/>
      <c r="J361" s="113"/>
      <c r="K361" s="104"/>
      <c r="L361" s="113"/>
      <c r="M361" s="103" t="s">
        <v>1120</v>
      </c>
    </row>
    <row r="362" spans="1:13" ht="17.25" customHeight="1">
      <c r="A362" s="119"/>
      <c r="C362" s="121"/>
      <c r="D362" s="121"/>
      <c r="E362" s="121"/>
      <c r="F362" s="121"/>
      <c r="G362" s="121"/>
      <c r="H362" s="121"/>
      <c r="I362" s="121"/>
      <c r="J362" s="111">
        <v>10</v>
      </c>
      <c r="K362" s="97" t="s">
        <v>807</v>
      </c>
      <c r="L362" s="98">
        <v>2397</v>
      </c>
      <c r="M362" s="112" t="s">
        <v>1121</v>
      </c>
    </row>
    <row r="363" spans="1:13" ht="17.25" customHeight="1">
      <c r="A363" s="119"/>
      <c r="C363" s="121"/>
      <c r="D363" s="121"/>
      <c r="E363" s="121"/>
      <c r="F363" s="121"/>
      <c r="G363" s="121"/>
      <c r="H363" s="121"/>
      <c r="I363" s="121"/>
      <c r="J363" s="121"/>
      <c r="L363" s="121"/>
      <c r="M363" s="112" t="s">
        <v>1122</v>
      </c>
    </row>
    <row r="364" spans="1:13" ht="17.25" customHeight="1">
      <c r="A364" s="119"/>
      <c r="C364" s="121"/>
      <c r="D364" s="121"/>
      <c r="E364" s="121"/>
      <c r="F364" s="121"/>
      <c r="G364" s="121"/>
      <c r="H364" s="121"/>
      <c r="I364" s="121"/>
      <c r="J364" s="121"/>
      <c r="L364" s="121"/>
      <c r="M364" s="112" t="s">
        <v>1123</v>
      </c>
    </row>
    <row r="365" spans="1:13" ht="17.25" customHeight="1">
      <c r="A365" s="119"/>
      <c r="C365" s="121"/>
      <c r="D365" s="121"/>
      <c r="E365" s="121"/>
      <c r="F365" s="121"/>
      <c r="G365" s="121"/>
      <c r="H365" s="121"/>
      <c r="I365" s="121"/>
      <c r="J365" s="113"/>
      <c r="K365" s="104"/>
      <c r="L365" s="113"/>
      <c r="M365" s="103" t="s">
        <v>1124</v>
      </c>
    </row>
    <row r="366" spans="1:13" ht="17.25" customHeight="1">
      <c r="A366" s="119"/>
      <c r="C366" s="121"/>
      <c r="D366" s="121"/>
      <c r="E366" s="121"/>
      <c r="F366" s="121"/>
      <c r="G366" s="121"/>
      <c r="H366" s="121"/>
      <c r="I366" s="121"/>
      <c r="J366" s="111">
        <v>11</v>
      </c>
      <c r="K366" s="97" t="s">
        <v>811</v>
      </c>
      <c r="L366" s="98">
        <v>690</v>
      </c>
      <c r="M366" s="112" t="s">
        <v>1125</v>
      </c>
    </row>
    <row r="367" spans="1:13" ht="17.25" customHeight="1">
      <c r="A367" s="119"/>
      <c r="C367" s="121"/>
      <c r="D367" s="121"/>
      <c r="E367" s="121"/>
      <c r="F367" s="121"/>
      <c r="G367" s="121"/>
      <c r="H367" s="121"/>
      <c r="I367" s="121"/>
      <c r="J367" s="113"/>
      <c r="K367" s="104"/>
      <c r="L367" s="113"/>
      <c r="M367" s="103" t="s">
        <v>1126</v>
      </c>
    </row>
    <row r="368" spans="1:13" ht="17.25" customHeight="1">
      <c r="A368" s="119"/>
      <c r="C368" s="121"/>
      <c r="D368" s="121"/>
      <c r="E368" s="121"/>
      <c r="F368" s="121"/>
      <c r="G368" s="121"/>
      <c r="H368" s="121"/>
      <c r="I368" s="121"/>
      <c r="J368" s="100">
        <v>14</v>
      </c>
      <c r="K368" s="101" t="s">
        <v>964</v>
      </c>
      <c r="L368" s="102">
        <v>702</v>
      </c>
      <c r="M368" s="103" t="s">
        <v>1127</v>
      </c>
    </row>
    <row r="369" spans="1:16" ht="17.25" customHeight="1">
      <c r="A369" s="119"/>
      <c r="C369" s="121"/>
      <c r="D369" s="121"/>
      <c r="E369" s="121"/>
      <c r="F369" s="121"/>
      <c r="G369" s="121"/>
      <c r="H369" s="121"/>
      <c r="I369" s="121"/>
      <c r="J369" s="100">
        <v>17</v>
      </c>
      <c r="K369" s="101" t="s">
        <v>966</v>
      </c>
      <c r="L369" s="102">
        <v>304</v>
      </c>
      <c r="M369" s="103" t="s">
        <v>1128</v>
      </c>
    </row>
    <row r="370" spans="1:16" ht="17.25" customHeight="1">
      <c r="A370" s="119"/>
      <c r="C370" s="121"/>
      <c r="D370" s="121"/>
      <c r="E370" s="121"/>
      <c r="F370" s="121"/>
      <c r="G370" s="121"/>
      <c r="H370" s="121"/>
      <c r="I370" s="121"/>
      <c r="J370" s="111">
        <v>18</v>
      </c>
      <c r="K370" s="97" t="s">
        <v>822</v>
      </c>
      <c r="L370" s="98">
        <v>1431</v>
      </c>
      <c r="M370" s="112" t="s">
        <v>1129</v>
      </c>
    </row>
    <row r="371" spans="1:16" ht="17.25" customHeight="1">
      <c r="A371" s="119"/>
      <c r="C371" s="121"/>
      <c r="D371" s="121"/>
      <c r="E371" s="121"/>
      <c r="F371" s="121"/>
      <c r="G371" s="121"/>
      <c r="H371" s="121"/>
      <c r="I371" s="121"/>
      <c r="J371" s="121"/>
      <c r="K371" s="97" t="s">
        <v>824</v>
      </c>
      <c r="L371" s="121"/>
      <c r="M371" s="112" t="s">
        <v>1130</v>
      </c>
    </row>
    <row r="372" spans="1:16" ht="17.25" customHeight="1">
      <c r="A372" s="130"/>
      <c r="B372" s="128"/>
      <c r="C372" s="108"/>
      <c r="D372" s="108"/>
      <c r="E372" s="108"/>
      <c r="F372" s="108"/>
      <c r="G372" s="108"/>
      <c r="H372" s="108"/>
      <c r="I372" s="108"/>
      <c r="J372" s="108"/>
      <c r="K372" s="128"/>
      <c r="L372" s="108"/>
      <c r="M372" s="127" t="s">
        <v>1131</v>
      </c>
    </row>
    <row r="374" spans="1:16" ht="17.25" customHeight="1">
      <c r="A374" s="389" t="s">
        <v>1132</v>
      </c>
      <c r="B374" s="389"/>
      <c r="C374" s="389"/>
      <c r="D374" s="389"/>
      <c r="E374" s="389"/>
      <c r="F374" s="389"/>
      <c r="G374" s="389"/>
      <c r="H374" s="389"/>
      <c r="I374" s="389"/>
      <c r="J374" s="389"/>
      <c r="K374" s="389"/>
      <c r="L374" s="389"/>
      <c r="M374" s="389"/>
      <c r="P374" s="77"/>
    </row>
    <row r="375" spans="1:16" ht="17.25" customHeight="1">
      <c r="A375" s="389" t="s">
        <v>1133</v>
      </c>
      <c r="B375" s="389"/>
      <c r="C375" s="389"/>
      <c r="D375" s="389"/>
      <c r="E375" s="389"/>
      <c r="F375" s="389"/>
      <c r="G375" s="389"/>
      <c r="H375" s="389"/>
      <c r="I375" s="389"/>
      <c r="J375" s="389"/>
      <c r="K375" s="389"/>
      <c r="L375" s="389"/>
      <c r="M375" s="389"/>
      <c r="P375" s="77"/>
    </row>
    <row r="376" spans="1:16" ht="17.25" customHeight="1">
      <c r="A376" s="77" t="s">
        <v>829</v>
      </c>
      <c r="F376" s="77" t="s">
        <v>830</v>
      </c>
      <c r="M376" s="81" t="s">
        <v>779</v>
      </c>
    </row>
    <row r="377" spans="1:16" ht="17.25" customHeight="1">
      <c r="A377" s="424"/>
      <c r="B377" s="425"/>
      <c r="C377" s="132"/>
      <c r="D377" s="133"/>
      <c r="E377" s="132"/>
      <c r="F377" s="426" t="s">
        <v>780</v>
      </c>
      <c r="G377" s="404"/>
      <c r="H377" s="404"/>
      <c r="I377" s="405"/>
      <c r="J377" s="85" t="s">
        <v>128</v>
      </c>
      <c r="K377" s="85"/>
      <c r="L377" s="87"/>
      <c r="M377" s="88"/>
      <c r="P377" s="77"/>
    </row>
    <row r="378" spans="1:16" ht="17.25" customHeight="1">
      <c r="A378" s="414" t="s">
        <v>129</v>
      </c>
      <c r="B378" s="427"/>
      <c r="C378" s="134" t="s">
        <v>781</v>
      </c>
      <c r="D378" s="135" t="s">
        <v>782</v>
      </c>
      <c r="E378" s="134" t="s">
        <v>111</v>
      </c>
      <c r="F378" s="428" t="s">
        <v>783</v>
      </c>
      <c r="G378" s="428"/>
      <c r="H378" s="428"/>
      <c r="I378" s="136" t="s">
        <v>784</v>
      </c>
      <c r="J378" s="429" t="s">
        <v>785</v>
      </c>
      <c r="K378" s="430"/>
      <c r="L378" s="433" t="s">
        <v>786</v>
      </c>
      <c r="M378" s="137" t="s">
        <v>787</v>
      </c>
      <c r="P378" s="77"/>
    </row>
    <row r="379" spans="1:16" ht="17.25" customHeight="1">
      <c r="A379" s="435"/>
      <c r="B379" s="436"/>
      <c r="C379" s="138"/>
      <c r="D379" s="139"/>
      <c r="E379" s="138"/>
      <c r="F379" s="140" t="s">
        <v>119</v>
      </c>
      <c r="G379" s="141" t="s">
        <v>120</v>
      </c>
      <c r="H379" s="140" t="s">
        <v>121</v>
      </c>
      <c r="I379" s="142" t="s">
        <v>122</v>
      </c>
      <c r="J379" s="431"/>
      <c r="K379" s="432"/>
      <c r="L379" s="434"/>
      <c r="M379" s="95"/>
      <c r="P379" s="77"/>
    </row>
    <row r="380" spans="1:16" ht="17.25" customHeight="1">
      <c r="A380" s="119"/>
      <c r="C380" s="121"/>
      <c r="D380" s="121"/>
      <c r="E380" s="121"/>
      <c r="F380" s="121"/>
      <c r="G380" s="121"/>
      <c r="H380" s="121"/>
      <c r="I380" s="121"/>
      <c r="J380" s="121"/>
      <c r="L380" s="121"/>
      <c r="M380" s="112" t="s">
        <v>1134</v>
      </c>
    </row>
    <row r="381" spans="1:16" ht="17.25" customHeight="1">
      <c r="A381" s="119"/>
      <c r="C381" s="121"/>
      <c r="D381" s="121"/>
      <c r="E381" s="121"/>
      <c r="F381" s="121"/>
      <c r="G381" s="121"/>
      <c r="H381" s="121"/>
      <c r="I381" s="121"/>
      <c r="J381" s="121"/>
      <c r="L381" s="121"/>
      <c r="M381" s="112" t="s">
        <v>1135</v>
      </c>
    </row>
    <row r="382" spans="1:16" ht="17.25" customHeight="1">
      <c r="A382" s="92"/>
      <c r="B382" s="104"/>
      <c r="C382" s="113"/>
      <c r="D382" s="113"/>
      <c r="E382" s="113"/>
      <c r="F382" s="113"/>
      <c r="G382" s="113"/>
      <c r="H382" s="113"/>
      <c r="I382" s="113"/>
      <c r="J382" s="113"/>
      <c r="K382" s="104"/>
      <c r="L382" s="113"/>
      <c r="M382" s="103" t="s">
        <v>1136</v>
      </c>
    </row>
    <row r="383" spans="1:16" ht="17.25" customHeight="1">
      <c r="A383" s="96">
        <v>9</v>
      </c>
      <c r="B383" s="97" t="s">
        <v>1137</v>
      </c>
      <c r="C383" s="98">
        <v>43556</v>
      </c>
      <c r="D383" s="98">
        <v>38029</v>
      </c>
      <c r="E383" s="143">
        <f>C383-D383</f>
        <v>5527</v>
      </c>
      <c r="F383" s="144">
        <v>300</v>
      </c>
      <c r="G383" s="144">
        <v>8400</v>
      </c>
      <c r="H383" s="144">
        <v>1010</v>
      </c>
      <c r="I383" s="145">
        <v>33846</v>
      </c>
      <c r="J383" s="111">
        <v>7</v>
      </c>
      <c r="K383" s="97" t="s">
        <v>800</v>
      </c>
      <c r="L383" s="98">
        <v>4726</v>
      </c>
      <c r="M383" s="112" t="s">
        <v>1138</v>
      </c>
    </row>
    <row r="384" spans="1:16" ht="17.25" customHeight="1">
      <c r="A384" s="119"/>
      <c r="B384" s="97" t="s">
        <v>1139</v>
      </c>
      <c r="C384" s="121"/>
      <c r="D384" s="121"/>
      <c r="E384" s="121"/>
      <c r="F384" s="121"/>
      <c r="G384" s="121"/>
      <c r="H384" s="121"/>
      <c r="I384" s="121"/>
      <c r="J384" s="121"/>
      <c r="L384" s="121"/>
      <c r="M384" s="112" t="s">
        <v>1140</v>
      </c>
    </row>
    <row r="385" spans="1:13" ht="17.25" customHeight="1">
      <c r="A385" s="119"/>
      <c r="B385" s="97" t="s">
        <v>1141</v>
      </c>
      <c r="C385" s="121"/>
      <c r="D385" s="121"/>
      <c r="E385" s="121"/>
      <c r="F385" s="121"/>
      <c r="G385" s="121"/>
      <c r="H385" s="121"/>
      <c r="I385" s="121"/>
      <c r="J385" s="121"/>
      <c r="L385" s="121"/>
      <c r="M385" s="112" t="s">
        <v>1142</v>
      </c>
    </row>
    <row r="386" spans="1:13" ht="17.25" customHeight="1">
      <c r="A386" s="119"/>
      <c r="C386" s="121"/>
      <c r="D386" s="121"/>
      <c r="E386" s="121"/>
      <c r="F386" s="121"/>
      <c r="G386" s="121"/>
      <c r="H386" s="121"/>
      <c r="I386" s="121"/>
      <c r="J386" s="121"/>
      <c r="L386" s="121"/>
      <c r="M386" s="112" t="s">
        <v>1143</v>
      </c>
    </row>
    <row r="387" spans="1:13" ht="17.25" customHeight="1">
      <c r="A387" s="119"/>
      <c r="C387" s="121"/>
      <c r="D387" s="121"/>
      <c r="E387" s="121"/>
      <c r="F387" s="121"/>
      <c r="G387" s="121"/>
      <c r="H387" s="121"/>
      <c r="I387" s="121"/>
      <c r="J387" s="113"/>
      <c r="K387" s="104"/>
      <c r="L387" s="113"/>
      <c r="M387" s="103" t="s">
        <v>1144</v>
      </c>
    </row>
    <row r="388" spans="1:13" ht="17.25" customHeight="1">
      <c r="A388" s="119"/>
      <c r="C388" s="121"/>
      <c r="D388" s="121"/>
      <c r="E388" s="121"/>
      <c r="F388" s="121"/>
      <c r="G388" s="121"/>
      <c r="H388" s="121"/>
      <c r="I388" s="121"/>
      <c r="J388" s="100">
        <v>8</v>
      </c>
      <c r="K388" s="101" t="s">
        <v>802</v>
      </c>
      <c r="L388" s="102">
        <v>4</v>
      </c>
      <c r="M388" s="103" t="s">
        <v>915</v>
      </c>
    </row>
    <row r="389" spans="1:13" ht="17.25" customHeight="1">
      <c r="A389" s="119"/>
      <c r="C389" s="121"/>
      <c r="D389" s="121"/>
      <c r="E389" s="121"/>
      <c r="F389" s="121"/>
      <c r="G389" s="121"/>
      <c r="H389" s="121"/>
      <c r="I389" s="121"/>
      <c r="J389" s="111">
        <v>10</v>
      </c>
      <c r="K389" s="97" t="s">
        <v>807</v>
      </c>
      <c r="L389" s="98">
        <v>15261</v>
      </c>
      <c r="M389" s="112" t="s">
        <v>1145</v>
      </c>
    </row>
    <row r="390" spans="1:13" ht="17.25" customHeight="1">
      <c r="A390" s="119"/>
      <c r="C390" s="121"/>
      <c r="D390" s="121"/>
      <c r="E390" s="121"/>
      <c r="F390" s="121"/>
      <c r="G390" s="121"/>
      <c r="H390" s="121"/>
      <c r="I390" s="121"/>
      <c r="J390" s="121"/>
      <c r="L390" s="121"/>
      <c r="M390" s="112" t="s">
        <v>1146</v>
      </c>
    </row>
    <row r="391" spans="1:13" ht="17.25" customHeight="1">
      <c r="A391" s="119"/>
      <c r="C391" s="121"/>
      <c r="D391" s="121"/>
      <c r="E391" s="121"/>
      <c r="F391" s="121"/>
      <c r="G391" s="121"/>
      <c r="H391" s="121"/>
      <c r="I391" s="121"/>
      <c r="J391" s="113"/>
      <c r="K391" s="104"/>
      <c r="L391" s="113"/>
      <c r="M391" s="103" t="s">
        <v>1147</v>
      </c>
    </row>
    <row r="392" spans="1:13" ht="17.25" customHeight="1">
      <c r="A392" s="119"/>
      <c r="C392" s="121"/>
      <c r="D392" s="121"/>
      <c r="E392" s="121"/>
      <c r="F392" s="121"/>
      <c r="G392" s="121"/>
      <c r="H392" s="121"/>
      <c r="I392" s="121"/>
      <c r="J392" s="111">
        <v>11</v>
      </c>
      <c r="K392" s="97" t="s">
        <v>811</v>
      </c>
      <c r="L392" s="98">
        <v>206</v>
      </c>
      <c r="M392" s="112" t="s">
        <v>1148</v>
      </c>
    </row>
    <row r="393" spans="1:13" ht="17.25" customHeight="1">
      <c r="A393" s="119"/>
      <c r="C393" s="121"/>
      <c r="D393" s="121"/>
      <c r="E393" s="121"/>
      <c r="F393" s="121"/>
      <c r="G393" s="121"/>
      <c r="H393" s="121"/>
      <c r="I393" s="121"/>
      <c r="J393" s="121"/>
      <c r="L393" s="121"/>
      <c r="M393" s="112" t="s">
        <v>1149</v>
      </c>
    </row>
    <row r="394" spans="1:13" ht="17.25" customHeight="1">
      <c r="A394" s="119"/>
      <c r="C394" s="121"/>
      <c r="D394" s="121"/>
      <c r="E394" s="121"/>
      <c r="F394" s="121"/>
      <c r="G394" s="121"/>
      <c r="H394" s="121"/>
      <c r="I394" s="121"/>
      <c r="J394" s="113"/>
      <c r="K394" s="104"/>
      <c r="L394" s="113"/>
      <c r="M394" s="103" t="s">
        <v>1150</v>
      </c>
    </row>
    <row r="395" spans="1:13" ht="17.25" customHeight="1">
      <c r="A395" s="119"/>
      <c r="C395" s="121"/>
      <c r="D395" s="121"/>
      <c r="E395" s="121"/>
      <c r="F395" s="121"/>
      <c r="G395" s="121"/>
      <c r="H395" s="121"/>
      <c r="I395" s="121"/>
      <c r="J395" s="100">
        <v>12</v>
      </c>
      <c r="K395" s="101" t="s">
        <v>816</v>
      </c>
      <c r="L395" s="102">
        <v>129</v>
      </c>
      <c r="M395" s="103" t="s">
        <v>1151</v>
      </c>
    </row>
    <row r="396" spans="1:13" ht="17.25" customHeight="1">
      <c r="A396" s="119"/>
      <c r="C396" s="121"/>
      <c r="D396" s="121"/>
      <c r="E396" s="121"/>
      <c r="F396" s="121"/>
      <c r="G396" s="121"/>
      <c r="H396" s="121"/>
      <c r="I396" s="121"/>
      <c r="J396" s="111">
        <v>13</v>
      </c>
      <c r="K396" s="97" t="s">
        <v>818</v>
      </c>
      <c r="L396" s="98">
        <v>7497</v>
      </c>
      <c r="M396" s="112" t="s">
        <v>1152</v>
      </c>
    </row>
    <row r="397" spans="1:13" ht="17.25" customHeight="1">
      <c r="A397" s="119"/>
      <c r="C397" s="121"/>
      <c r="D397" s="121"/>
      <c r="E397" s="121"/>
      <c r="F397" s="121"/>
      <c r="G397" s="121"/>
      <c r="H397" s="121"/>
      <c r="I397" s="121"/>
      <c r="J397" s="121"/>
      <c r="K397" s="97" t="s">
        <v>820</v>
      </c>
      <c r="L397" s="121"/>
      <c r="M397" s="112" t="s">
        <v>1153</v>
      </c>
    </row>
    <row r="398" spans="1:13" ht="17.25" customHeight="1">
      <c r="A398" s="119"/>
      <c r="C398" s="121"/>
      <c r="D398" s="121"/>
      <c r="E398" s="121"/>
      <c r="F398" s="121"/>
      <c r="G398" s="121"/>
      <c r="H398" s="121"/>
      <c r="I398" s="121"/>
      <c r="J398" s="113"/>
      <c r="K398" s="104"/>
      <c r="L398" s="113"/>
      <c r="M398" s="103" t="s">
        <v>1154</v>
      </c>
    </row>
    <row r="399" spans="1:13" ht="17.25" customHeight="1">
      <c r="A399" s="119"/>
      <c r="C399" s="121"/>
      <c r="D399" s="121"/>
      <c r="E399" s="121"/>
      <c r="F399" s="121"/>
      <c r="G399" s="121"/>
      <c r="H399" s="121"/>
      <c r="I399" s="121"/>
      <c r="J399" s="111">
        <v>14</v>
      </c>
      <c r="K399" s="97" t="s">
        <v>964</v>
      </c>
      <c r="L399" s="98">
        <v>11903</v>
      </c>
      <c r="M399" s="112" t="s">
        <v>1155</v>
      </c>
    </row>
    <row r="400" spans="1:13" ht="17.25" customHeight="1">
      <c r="A400" s="119"/>
      <c r="C400" s="121"/>
      <c r="D400" s="121"/>
      <c r="E400" s="121"/>
      <c r="F400" s="121"/>
      <c r="G400" s="121"/>
      <c r="H400" s="121"/>
      <c r="I400" s="121"/>
      <c r="J400" s="113"/>
      <c r="K400" s="104"/>
      <c r="L400" s="113"/>
      <c r="M400" s="103" t="s">
        <v>1156</v>
      </c>
    </row>
    <row r="401" spans="1:13" ht="17.25" customHeight="1">
      <c r="A401" s="119"/>
      <c r="C401" s="121"/>
      <c r="D401" s="121"/>
      <c r="E401" s="121"/>
      <c r="F401" s="121"/>
      <c r="G401" s="121"/>
      <c r="H401" s="121"/>
      <c r="I401" s="121"/>
      <c r="J401" s="100">
        <v>17</v>
      </c>
      <c r="K401" s="101" t="s">
        <v>966</v>
      </c>
      <c r="L401" s="102">
        <v>1539</v>
      </c>
      <c r="M401" s="103" t="s">
        <v>1157</v>
      </c>
    </row>
    <row r="402" spans="1:13" ht="17.25" customHeight="1">
      <c r="A402" s="119"/>
      <c r="C402" s="121"/>
      <c r="D402" s="121"/>
      <c r="E402" s="121"/>
      <c r="F402" s="121"/>
      <c r="G402" s="121"/>
      <c r="H402" s="121"/>
      <c r="I402" s="121"/>
      <c r="J402" s="111">
        <v>18</v>
      </c>
      <c r="K402" s="97" t="s">
        <v>822</v>
      </c>
      <c r="L402" s="98">
        <v>2291</v>
      </c>
      <c r="M402" s="112" t="s">
        <v>1158</v>
      </c>
    </row>
    <row r="403" spans="1:13" ht="17.25" customHeight="1">
      <c r="A403" s="119"/>
      <c r="C403" s="121"/>
      <c r="D403" s="121"/>
      <c r="E403" s="121"/>
      <c r="F403" s="121"/>
      <c r="G403" s="121"/>
      <c r="H403" s="121"/>
      <c r="I403" s="121"/>
      <c r="J403" s="121"/>
      <c r="K403" s="97" t="s">
        <v>824</v>
      </c>
      <c r="L403" s="121"/>
      <c r="M403" s="112" t="s">
        <v>1159</v>
      </c>
    </row>
    <row r="404" spans="1:13" ht="17.25" customHeight="1">
      <c r="A404" s="119"/>
      <c r="C404" s="121"/>
      <c r="D404" s="121"/>
      <c r="E404" s="121"/>
      <c r="F404" s="121"/>
      <c r="G404" s="121"/>
      <c r="H404" s="121"/>
      <c r="I404" s="121"/>
      <c r="J404" s="121"/>
      <c r="L404" s="121"/>
      <c r="M404" s="112" t="s">
        <v>1160</v>
      </c>
    </row>
    <row r="405" spans="1:13" ht="17.25" customHeight="1">
      <c r="A405" s="119"/>
      <c r="C405" s="121"/>
      <c r="D405" s="121"/>
      <c r="E405" s="121"/>
      <c r="F405" s="121"/>
      <c r="G405" s="121"/>
      <c r="H405" s="121"/>
      <c r="I405" s="121"/>
      <c r="J405" s="121"/>
      <c r="L405" s="121"/>
      <c r="M405" s="112" t="s">
        <v>1161</v>
      </c>
    </row>
    <row r="406" spans="1:13" ht="17.25" customHeight="1">
      <c r="A406" s="130"/>
      <c r="B406" s="128"/>
      <c r="C406" s="108"/>
      <c r="D406" s="108"/>
      <c r="E406" s="108"/>
      <c r="F406" s="108"/>
      <c r="G406" s="108"/>
      <c r="H406" s="108"/>
      <c r="I406" s="108"/>
      <c r="J406" s="108"/>
      <c r="K406" s="128"/>
      <c r="L406" s="108"/>
      <c r="M406" s="127" t="s">
        <v>1162</v>
      </c>
    </row>
    <row r="410" spans="1:13" ht="17.25" customHeight="1">
      <c r="A410" s="128"/>
      <c r="B410" s="128"/>
      <c r="C410" s="128"/>
      <c r="D410" s="128"/>
      <c r="E410" s="128"/>
      <c r="F410" s="128"/>
      <c r="G410" s="128"/>
      <c r="H410" s="128"/>
      <c r="I410" s="128"/>
      <c r="J410" s="128"/>
      <c r="K410" s="128"/>
      <c r="L410" s="128"/>
      <c r="M410" s="128"/>
    </row>
    <row r="411" spans="1:13" ht="17.25" customHeight="1">
      <c r="A411" s="119"/>
      <c r="C411" s="121"/>
      <c r="D411" s="121"/>
      <c r="E411" s="121"/>
      <c r="F411" s="121"/>
      <c r="G411" s="121"/>
      <c r="H411" s="121"/>
      <c r="I411" s="121"/>
      <c r="J411" s="121"/>
      <c r="L411" s="121"/>
      <c r="M411" s="112" t="s">
        <v>1163</v>
      </c>
    </row>
    <row r="412" spans="1:13" ht="17.25" customHeight="1">
      <c r="A412" s="119"/>
      <c r="C412" s="121"/>
      <c r="D412" s="121"/>
      <c r="E412" s="121"/>
      <c r="F412" s="121"/>
      <c r="G412" s="121"/>
      <c r="H412" s="121"/>
      <c r="I412" s="121"/>
      <c r="J412" s="121"/>
      <c r="L412" s="121"/>
      <c r="M412" s="112" t="s">
        <v>1164</v>
      </c>
    </row>
    <row r="413" spans="1:13" ht="17.25" customHeight="1">
      <c r="A413" s="119"/>
      <c r="C413" s="121"/>
      <c r="D413" s="121"/>
      <c r="E413" s="121"/>
      <c r="F413" s="121"/>
      <c r="G413" s="121"/>
      <c r="H413" s="121"/>
      <c r="I413" s="121"/>
      <c r="J413" s="121"/>
      <c r="L413" s="121"/>
      <c r="M413" s="112" t="s">
        <v>1165</v>
      </c>
    </row>
    <row r="414" spans="1:13" ht="17.25" customHeight="1">
      <c r="A414" s="119"/>
      <c r="C414" s="121"/>
      <c r="D414" s="121"/>
      <c r="E414" s="121"/>
      <c r="F414" s="121"/>
      <c r="G414" s="121"/>
      <c r="H414" s="121"/>
      <c r="I414" s="121"/>
      <c r="J414" s="121"/>
      <c r="L414" s="121"/>
      <c r="M414" s="112" t="s">
        <v>1166</v>
      </c>
    </row>
    <row r="415" spans="1:13" ht="17.25" customHeight="1">
      <c r="A415" s="119"/>
      <c r="C415" s="121"/>
      <c r="D415" s="121"/>
      <c r="E415" s="121"/>
      <c r="F415" s="121"/>
      <c r="G415" s="121"/>
      <c r="H415" s="121"/>
      <c r="I415" s="121"/>
      <c r="J415" s="121"/>
      <c r="L415" s="121"/>
      <c r="M415" s="112" t="s">
        <v>1167</v>
      </c>
    </row>
    <row r="416" spans="1:13" ht="17.25" customHeight="1">
      <c r="A416" s="119"/>
      <c r="C416" s="121"/>
      <c r="D416" s="121"/>
      <c r="E416" s="121"/>
      <c r="F416" s="121"/>
      <c r="G416" s="121"/>
      <c r="H416" s="121"/>
      <c r="I416" s="121"/>
      <c r="J416" s="121"/>
      <c r="L416" s="121"/>
      <c r="M416" s="112" t="s">
        <v>1168</v>
      </c>
    </row>
    <row r="417" spans="1:13" ht="17.25" customHeight="1">
      <c r="A417" s="92"/>
      <c r="B417" s="104"/>
      <c r="C417" s="113"/>
      <c r="D417" s="113"/>
      <c r="E417" s="113"/>
      <c r="F417" s="113"/>
      <c r="G417" s="113"/>
      <c r="H417" s="113"/>
      <c r="I417" s="113"/>
      <c r="J417" s="113"/>
      <c r="K417" s="104"/>
      <c r="L417" s="113"/>
      <c r="M417" s="103" t="s">
        <v>1169</v>
      </c>
    </row>
    <row r="418" spans="1:13" ht="17.25" customHeight="1">
      <c r="A418" s="96">
        <v>10</v>
      </c>
      <c r="B418" s="97" t="s">
        <v>1170</v>
      </c>
      <c r="C418" s="98">
        <v>45</v>
      </c>
      <c r="D418" s="98">
        <v>35</v>
      </c>
      <c r="E418" s="143">
        <f>C418-D418</f>
        <v>10</v>
      </c>
      <c r="F418" s="144">
        <v>22</v>
      </c>
      <c r="G418" s="144">
        <v>0</v>
      </c>
      <c r="H418" s="144">
        <v>0</v>
      </c>
      <c r="I418" s="145">
        <v>23</v>
      </c>
      <c r="J418" s="100">
        <v>7</v>
      </c>
      <c r="K418" s="101" t="s">
        <v>800</v>
      </c>
      <c r="L418" s="102">
        <v>15</v>
      </c>
      <c r="M418" s="103" t="s">
        <v>1171</v>
      </c>
    </row>
    <row r="419" spans="1:13" ht="17.25" customHeight="1">
      <c r="A419" s="119"/>
      <c r="C419" s="121"/>
      <c r="D419" s="121"/>
      <c r="E419" s="121"/>
      <c r="F419" s="121"/>
      <c r="G419" s="121"/>
      <c r="H419" s="121"/>
      <c r="I419" s="121"/>
      <c r="J419" s="100">
        <v>11</v>
      </c>
      <c r="K419" s="101" t="s">
        <v>811</v>
      </c>
      <c r="L419" s="102">
        <v>22</v>
      </c>
      <c r="M419" s="103" t="s">
        <v>896</v>
      </c>
    </row>
    <row r="420" spans="1:13" ht="17.25" customHeight="1">
      <c r="A420" s="119"/>
      <c r="C420" s="121"/>
      <c r="D420" s="121"/>
      <c r="E420" s="121"/>
      <c r="F420" s="121"/>
      <c r="G420" s="121"/>
      <c r="H420" s="121"/>
      <c r="I420" s="121"/>
      <c r="J420" s="111">
        <v>18</v>
      </c>
      <c r="K420" s="97" t="s">
        <v>822</v>
      </c>
      <c r="L420" s="98">
        <v>8</v>
      </c>
      <c r="M420" s="112" t="s">
        <v>1172</v>
      </c>
    </row>
    <row r="421" spans="1:13" ht="17.25" customHeight="1">
      <c r="A421" s="92"/>
      <c r="B421" s="104"/>
      <c r="C421" s="113"/>
      <c r="D421" s="113"/>
      <c r="E421" s="113"/>
      <c r="F421" s="113"/>
      <c r="G421" s="113"/>
      <c r="H421" s="113"/>
      <c r="I421" s="113"/>
      <c r="J421" s="113"/>
      <c r="K421" s="101" t="s">
        <v>824</v>
      </c>
      <c r="L421" s="113"/>
      <c r="M421" s="95"/>
    </row>
    <row r="422" spans="1:13" ht="17.25" customHeight="1">
      <c r="A422" s="96">
        <v>11</v>
      </c>
      <c r="B422" s="97" t="s">
        <v>1173</v>
      </c>
      <c r="C422" s="98">
        <v>1660</v>
      </c>
      <c r="D422" s="98">
        <v>1658</v>
      </c>
      <c r="E422" s="143">
        <f>C422-D422</f>
        <v>2</v>
      </c>
      <c r="F422" s="144">
        <v>124</v>
      </c>
      <c r="G422" s="144">
        <v>0</v>
      </c>
      <c r="H422" s="144">
        <v>0</v>
      </c>
      <c r="I422" s="145">
        <v>1536</v>
      </c>
      <c r="J422" s="100">
        <v>1</v>
      </c>
      <c r="K422" s="101" t="s">
        <v>789</v>
      </c>
      <c r="L422" s="102">
        <v>165</v>
      </c>
      <c r="M422" s="103" t="s">
        <v>1174</v>
      </c>
    </row>
    <row r="423" spans="1:13" ht="17.25" customHeight="1">
      <c r="A423" s="119"/>
      <c r="B423" s="97" t="s">
        <v>1175</v>
      </c>
      <c r="C423" s="121"/>
      <c r="D423" s="121"/>
      <c r="E423" s="121"/>
      <c r="F423" s="121"/>
      <c r="G423" s="121"/>
      <c r="H423" s="121"/>
      <c r="I423" s="121"/>
      <c r="J423" s="111">
        <v>7</v>
      </c>
      <c r="K423" s="97" t="s">
        <v>800</v>
      </c>
      <c r="L423" s="98">
        <v>325</v>
      </c>
      <c r="M423" s="112" t="s">
        <v>1176</v>
      </c>
    </row>
    <row r="424" spans="1:13" ht="17.25" customHeight="1">
      <c r="A424" s="119"/>
      <c r="C424" s="121"/>
      <c r="D424" s="121"/>
      <c r="E424" s="121"/>
      <c r="F424" s="121"/>
      <c r="G424" s="121"/>
      <c r="H424" s="121"/>
      <c r="I424" s="121"/>
      <c r="J424" s="113"/>
      <c r="K424" s="104"/>
      <c r="L424" s="113"/>
      <c r="M424" s="103" t="s">
        <v>1177</v>
      </c>
    </row>
    <row r="425" spans="1:13" ht="17.25" customHeight="1">
      <c r="A425" s="119"/>
      <c r="C425" s="121"/>
      <c r="D425" s="121"/>
      <c r="E425" s="121"/>
      <c r="F425" s="121"/>
      <c r="G425" s="121"/>
      <c r="H425" s="121"/>
      <c r="I425" s="121"/>
      <c r="J425" s="111">
        <v>10</v>
      </c>
      <c r="K425" s="97" t="s">
        <v>807</v>
      </c>
      <c r="L425" s="98">
        <v>147</v>
      </c>
      <c r="M425" s="112" t="s">
        <v>1178</v>
      </c>
    </row>
    <row r="426" spans="1:13" ht="17.25" customHeight="1">
      <c r="A426" s="119"/>
      <c r="C426" s="121"/>
      <c r="D426" s="121"/>
      <c r="E426" s="121"/>
      <c r="F426" s="121"/>
      <c r="G426" s="121"/>
      <c r="H426" s="121"/>
      <c r="I426" s="121"/>
      <c r="J426" s="121"/>
      <c r="L426" s="121"/>
      <c r="M426" s="112" t="s">
        <v>1179</v>
      </c>
    </row>
    <row r="427" spans="1:13" ht="17.25" customHeight="1">
      <c r="A427" s="119"/>
      <c r="C427" s="121"/>
      <c r="D427" s="121"/>
      <c r="E427" s="121"/>
      <c r="F427" s="121"/>
      <c r="G427" s="121"/>
      <c r="H427" s="121"/>
      <c r="I427" s="121"/>
      <c r="J427" s="113"/>
      <c r="K427" s="104"/>
      <c r="L427" s="113"/>
      <c r="M427" s="103" t="s">
        <v>1180</v>
      </c>
    </row>
    <row r="428" spans="1:13" ht="17.25" customHeight="1">
      <c r="A428" s="119"/>
      <c r="C428" s="121"/>
      <c r="D428" s="121"/>
      <c r="E428" s="121"/>
      <c r="F428" s="121"/>
      <c r="G428" s="121"/>
      <c r="H428" s="121"/>
      <c r="I428" s="121"/>
      <c r="J428" s="100">
        <v>11</v>
      </c>
      <c r="K428" s="101" t="s">
        <v>811</v>
      </c>
      <c r="L428" s="102">
        <v>23</v>
      </c>
      <c r="M428" s="103" t="s">
        <v>896</v>
      </c>
    </row>
    <row r="429" spans="1:13" ht="17.25" customHeight="1">
      <c r="A429" s="119"/>
      <c r="C429" s="121"/>
      <c r="D429" s="121"/>
      <c r="E429" s="121"/>
      <c r="F429" s="121"/>
      <c r="G429" s="121"/>
      <c r="H429" s="121"/>
      <c r="I429" s="121"/>
      <c r="J429" s="111">
        <v>18</v>
      </c>
      <c r="K429" s="97" t="s">
        <v>822</v>
      </c>
      <c r="L429" s="98">
        <v>1000</v>
      </c>
      <c r="M429" s="112" t="s">
        <v>1181</v>
      </c>
    </row>
    <row r="430" spans="1:13" ht="17.25" customHeight="1">
      <c r="A430" s="119"/>
      <c r="C430" s="121"/>
      <c r="D430" s="121"/>
      <c r="E430" s="121"/>
      <c r="F430" s="121"/>
      <c r="G430" s="121"/>
      <c r="H430" s="121"/>
      <c r="I430" s="121"/>
      <c r="J430" s="121"/>
      <c r="K430" s="97" t="s">
        <v>824</v>
      </c>
      <c r="L430" s="121"/>
      <c r="M430" s="112" t="s">
        <v>1182</v>
      </c>
    </row>
    <row r="431" spans="1:13" ht="17.25" customHeight="1">
      <c r="A431" s="119"/>
      <c r="C431" s="121"/>
      <c r="D431" s="121"/>
      <c r="E431" s="121"/>
      <c r="F431" s="121"/>
      <c r="G431" s="121"/>
      <c r="H431" s="121"/>
      <c r="I431" s="121"/>
      <c r="J431" s="121"/>
      <c r="L431" s="121"/>
      <c r="M431" s="112" t="s">
        <v>1183</v>
      </c>
    </row>
    <row r="432" spans="1:13" ht="17.25" customHeight="1">
      <c r="A432" s="92"/>
      <c r="B432" s="104"/>
      <c r="C432" s="113"/>
      <c r="D432" s="113"/>
      <c r="E432" s="113"/>
      <c r="F432" s="113"/>
      <c r="G432" s="113"/>
      <c r="H432" s="113"/>
      <c r="I432" s="113"/>
      <c r="J432" s="113"/>
      <c r="K432" s="104"/>
      <c r="L432" s="113"/>
      <c r="M432" s="103" t="s">
        <v>1184</v>
      </c>
    </row>
    <row r="433" spans="1:16" ht="17.25" customHeight="1">
      <c r="A433" s="422" t="s">
        <v>142</v>
      </c>
      <c r="B433" s="423"/>
      <c r="C433" s="106">
        <v>1689856</v>
      </c>
      <c r="D433" s="106">
        <v>2448256</v>
      </c>
      <c r="E433" s="146">
        <f>C433-D433</f>
        <v>-758400</v>
      </c>
      <c r="F433" s="147">
        <v>182811</v>
      </c>
      <c r="G433" s="147">
        <v>23500</v>
      </c>
      <c r="H433" s="147">
        <v>587852</v>
      </c>
      <c r="I433" s="148">
        <v>895693</v>
      </c>
      <c r="J433" s="108"/>
      <c r="K433" s="128"/>
      <c r="L433" s="146"/>
      <c r="M433" s="110"/>
      <c r="P433" s="77"/>
    </row>
    <row r="435" spans="1:16" ht="17.25" customHeight="1">
      <c r="A435" s="77" t="s">
        <v>1185</v>
      </c>
      <c r="B435" s="79"/>
      <c r="C435" s="78"/>
      <c r="D435" s="78"/>
      <c r="E435" s="78"/>
      <c r="F435" s="78" t="s">
        <v>1186</v>
      </c>
      <c r="G435" s="78"/>
      <c r="H435" s="78"/>
      <c r="I435" s="78"/>
      <c r="K435" s="78"/>
      <c r="L435" s="78"/>
      <c r="M435" s="81" t="s">
        <v>779</v>
      </c>
      <c r="P435" s="77"/>
    </row>
    <row r="436" spans="1:16" ht="17.25" customHeight="1">
      <c r="A436" s="424"/>
      <c r="B436" s="425"/>
      <c r="C436" s="132"/>
      <c r="D436" s="133"/>
      <c r="E436" s="132"/>
      <c r="F436" s="426" t="s">
        <v>780</v>
      </c>
      <c r="G436" s="404"/>
      <c r="H436" s="404"/>
      <c r="I436" s="405"/>
      <c r="J436" s="85" t="s">
        <v>128</v>
      </c>
      <c r="K436" s="85"/>
      <c r="L436" s="87"/>
      <c r="M436" s="88"/>
      <c r="P436" s="77"/>
    </row>
    <row r="437" spans="1:16" ht="17.25" customHeight="1">
      <c r="A437" s="414" t="s">
        <v>129</v>
      </c>
      <c r="B437" s="427"/>
      <c r="C437" s="134" t="s">
        <v>781</v>
      </c>
      <c r="D437" s="135" t="s">
        <v>782</v>
      </c>
      <c r="E437" s="134" t="s">
        <v>111</v>
      </c>
      <c r="F437" s="428" t="s">
        <v>783</v>
      </c>
      <c r="G437" s="428"/>
      <c r="H437" s="428"/>
      <c r="I437" s="136" t="s">
        <v>784</v>
      </c>
      <c r="J437" s="429" t="s">
        <v>785</v>
      </c>
      <c r="K437" s="430"/>
      <c r="L437" s="433" t="s">
        <v>786</v>
      </c>
      <c r="M437" s="137" t="s">
        <v>787</v>
      </c>
      <c r="P437" s="77"/>
    </row>
    <row r="438" spans="1:16" ht="17.25" customHeight="1">
      <c r="A438" s="435"/>
      <c r="B438" s="436"/>
      <c r="C438" s="138"/>
      <c r="D438" s="139"/>
      <c r="E438" s="138"/>
      <c r="F438" s="140" t="s">
        <v>119</v>
      </c>
      <c r="G438" s="141" t="s">
        <v>120</v>
      </c>
      <c r="H438" s="140" t="s">
        <v>121</v>
      </c>
      <c r="I438" s="142" t="s">
        <v>122</v>
      </c>
      <c r="J438" s="431"/>
      <c r="K438" s="432"/>
      <c r="L438" s="434"/>
      <c r="M438" s="95"/>
      <c r="P438" s="77"/>
    </row>
    <row r="439" spans="1:16" ht="17.25" customHeight="1">
      <c r="A439" s="96">
        <v>1</v>
      </c>
      <c r="B439" s="97" t="s">
        <v>1187</v>
      </c>
      <c r="C439" s="98">
        <v>171043</v>
      </c>
      <c r="D439" s="98">
        <v>109027</v>
      </c>
      <c r="E439" s="143">
        <f>C439-D439</f>
        <v>62016</v>
      </c>
      <c r="F439" s="144">
        <v>86600</v>
      </c>
      <c r="G439" s="144">
        <v>0</v>
      </c>
      <c r="H439" s="144">
        <v>900</v>
      </c>
      <c r="I439" s="145">
        <v>83543</v>
      </c>
      <c r="J439" s="111">
        <v>1</v>
      </c>
      <c r="K439" s="97" t="s">
        <v>789</v>
      </c>
      <c r="L439" s="98">
        <v>1525</v>
      </c>
      <c r="M439" s="112" t="s">
        <v>1188</v>
      </c>
    </row>
    <row r="440" spans="1:16" ht="17.25" customHeight="1">
      <c r="A440" s="130"/>
      <c r="B440" s="128"/>
      <c r="C440" s="108"/>
      <c r="D440" s="108"/>
      <c r="E440" s="108"/>
      <c r="F440" s="108"/>
      <c r="G440" s="108"/>
      <c r="H440" s="108"/>
      <c r="I440" s="108"/>
      <c r="J440" s="108"/>
      <c r="K440" s="128"/>
      <c r="L440" s="108"/>
      <c r="M440" s="127" t="s">
        <v>1189</v>
      </c>
    </row>
    <row r="442" spans="1:16" ht="17.25" customHeight="1">
      <c r="A442" s="389" t="s">
        <v>1190</v>
      </c>
      <c r="B442" s="389"/>
      <c r="C442" s="389"/>
      <c r="D442" s="389"/>
      <c r="E442" s="389"/>
      <c r="F442" s="389"/>
      <c r="G442" s="389"/>
      <c r="H442" s="389"/>
      <c r="I442" s="389"/>
      <c r="J442" s="389"/>
      <c r="K442" s="389"/>
      <c r="L442" s="389"/>
      <c r="M442" s="389"/>
      <c r="P442" s="77"/>
    </row>
    <row r="443" spans="1:16" ht="17.25" customHeight="1">
      <c r="A443" s="389" t="s">
        <v>1191</v>
      </c>
      <c r="B443" s="389"/>
      <c r="C443" s="389"/>
      <c r="D443" s="389"/>
      <c r="E443" s="389"/>
      <c r="F443" s="389"/>
      <c r="G443" s="389"/>
      <c r="H443" s="389"/>
      <c r="I443" s="389"/>
      <c r="J443" s="389"/>
      <c r="K443" s="389"/>
      <c r="L443" s="389"/>
      <c r="M443" s="389"/>
      <c r="P443" s="77"/>
    </row>
    <row r="444" spans="1:16" ht="17.25" customHeight="1">
      <c r="A444" s="77" t="s">
        <v>829</v>
      </c>
      <c r="F444" s="77" t="s">
        <v>1192</v>
      </c>
      <c r="M444" s="81" t="s">
        <v>779</v>
      </c>
    </row>
    <row r="445" spans="1:16" ht="17.25" customHeight="1">
      <c r="A445" s="424"/>
      <c r="B445" s="425"/>
      <c r="C445" s="132"/>
      <c r="D445" s="133"/>
      <c r="E445" s="132"/>
      <c r="F445" s="426" t="s">
        <v>780</v>
      </c>
      <c r="G445" s="404"/>
      <c r="H445" s="404"/>
      <c r="I445" s="405"/>
      <c r="J445" s="85" t="s">
        <v>128</v>
      </c>
      <c r="K445" s="85"/>
      <c r="L445" s="87"/>
      <c r="M445" s="88"/>
      <c r="P445" s="77"/>
    </row>
    <row r="446" spans="1:16" ht="17.25" customHeight="1">
      <c r="A446" s="414" t="s">
        <v>129</v>
      </c>
      <c r="B446" s="427"/>
      <c r="C446" s="134" t="s">
        <v>781</v>
      </c>
      <c r="D446" s="135" t="s">
        <v>782</v>
      </c>
      <c r="E446" s="134" t="s">
        <v>111</v>
      </c>
      <c r="F446" s="428" t="s">
        <v>783</v>
      </c>
      <c r="G446" s="428"/>
      <c r="H446" s="428"/>
      <c r="I446" s="136" t="s">
        <v>784</v>
      </c>
      <c r="J446" s="429" t="s">
        <v>785</v>
      </c>
      <c r="K446" s="430"/>
      <c r="L446" s="433" t="s">
        <v>786</v>
      </c>
      <c r="M446" s="137" t="s">
        <v>787</v>
      </c>
      <c r="P446" s="77"/>
    </row>
    <row r="447" spans="1:16" ht="17.25" customHeight="1">
      <c r="A447" s="435"/>
      <c r="B447" s="436"/>
      <c r="C447" s="138"/>
      <c r="D447" s="139"/>
      <c r="E447" s="138"/>
      <c r="F447" s="140" t="s">
        <v>119</v>
      </c>
      <c r="G447" s="141" t="s">
        <v>120</v>
      </c>
      <c r="H447" s="140" t="s">
        <v>121</v>
      </c>
      <c r="I447" s="142" t="s">
        <v>122</v>
      </c>
      <c r="J447" s="431"/>
      <c r="K447" s="432"/>
      <c r="L447" s="434"/>
      <c r="M447" s="95"/>
      <c r="P447" s="77"/>
    </row>
    <row r="448" spans="1:16" ht="17.25" customHeight="1">
      <c r="A448" s="119"/>
      <c r="C448" s="121"/>
      <c r="D448" s="121"/>
      <c r="E448" s="121"/>
      <c r="F448" s="121"/>
      <c r="G448" s="121"/>
      <c r="H448" s="121"/>
      <c r="I448" s="121"/>
      <c r="J448" s="100">
        <v>2</v>
      </c>
      <c r="K448" s="101" t="s">
        <v>791</v>
      </c>
      <c r="L448" s="102">
        <v>43168</v>
      </c>
      <c r="M448" s="103" t="s">
        <v>792</v>
      </c>
    </row>
    <row r="449" spans="1:13" ht="17.25" customHeight="1">
      <c r="A449" s="119"/>
      <c r="C449" s="121"/>
      <c r="D449" s="121"/>
      <c r="E449" s="121"/>
      <c r="F449" s="121"/>
      <c r="G449" s="121"/>
      <c r="H449" s="121"/>
      <c r="I449" s="121"/>
      <c r="J449" s="111">
        <v>3</v>
      </c>
      <c r="K449" s="97" t="s">
        <v>793</v>
      </c>
      <c r="L449" s="98">
        <v>32493</v>
      </c>
      <c r="M449" s="112" t="s">
        <v>1193</v>
      </c>
    </row>
    <row r="450" spans="1:13" ht="17.25" customHeight="1">
      <c r="A450" s="119"/>
      <c r="C450" s="121"/>
      <c r="D450" s="121"/>
      <c r="E450" s="121"/>
      <c r="F450" s="121"/>
      <c r="G450" s="121"/>
      <c r="H450" s="121"/>
      <c r="I450" s="121"/>
      <c r="J450" s="121"/>
      <c r="L450" s="121"/>
      <c r="M450" s="112" t="s">
        <v>1194</v>
      </c>
    </row>
    <row r="451" spans="1:13" ht="17.25" customHeight="1">
      <c r="A451" s="119"/>
      <c r="C451" s="121"/>
      <c r="D451" s="121"/>
      <c r="E451" s="121"/>
      <c r="F451" s="121"/>
      <c r="G451" s="121"/>
      <c r="H451" s="121"/>
      <c r="I451" s="121"/>
      <c r="J451" s="113"/>
      <c r="K451" s="104"/>
      <c r="L451" s="113"/>
      <c r="M451" s="103" t="s">
        <v>1195</v>
      </c>
    </row>
    <row r="452" spans="1:13" ht="17.25" customHeight="1">
      <c r="A452" s="119"/>
      <c r="C452" s="121"/>
      <c r="D452" s="121"/>
      <c r="E452" s="121"/>
      <c r="F452" s="121"/>
      <c r="G452" s="121"/>
      <c r="H452" s="121"/>
      <c r="I452" s="121"/>
      <c r="J452" s="111">
        <v>4</v>
      </c>
      <c r="K452" s="97" t="s">
        <v>797</v>
      </c>
      <c r="L452" s="98">
        <v>13900</v>
      </c>
      <c r="M452" s="112" t="s">
        <v>1196</v>
      </c>
    </row>
    <row r="453" spans="1:13" ht="17.25" customHeight="1">
      <c r="A453" s="119"/>
      <c r="C453" s="121"/>
      <c r="D453" s="121"/>
      <c r="E453" s="121"/>
      <c r="F453" s="121"/>
      <c r="G453" s="121"/>
      <c r="H453" s="121"/>
      <c r="I453" s="121"/>
      <c r="J453" s="121"/>
      <c r="L453" s="121"/>
      <c r="M453" s="112" t="s">
        <v>1197</v>
      </c>
    </row>
    <row r="454" spans="1:13" ht="17.25" customHeight="1">
      <c r="A454" s="119"/>
      <c r="C454" s="121"/>
      <c r="D454" s="121"/>
      <c r="E454" s="121"/>
      <c r="F454" s="121"/>
      <c r="G454" s="121"/>
      <c r="H454" s="121"/>
      <c r="I454" s="121"/>
      <c r="J454" s="113"/>
      <c r="K454" s="104"/>
      <c r="L454" s="113"/>
      <c r="M454" s="103" t="s">
        <v>1198</v>
      </c>
    </row>
    <row r="455" spans="1:13" ht="17.25" customHeight="1">
      <c r="A455" s="119"/>
      <c r="C455" s="121"/>
      <c r="D455" s="121"/>
      <c r="E455" s="121"/>
      <c r="F455" s="121"/>
      <c r="G455" s="121"/>
      <c r="H455" s="121"/>
      <c r="I455" s="121"/>
      <c r="J455" s="111">
        <v>8</v>
      </c>
      <c r="K455" s="97" t="s">
        <v>802</v>
      </c>
      <c r="L455" s="98">
        <v>84</v>
      </c>
      <c r="M455" s="112" t="s">
        <v>1199</v>
      </c>
    </row>
    <row r="456" spans="1:13" ht="17.25" customHeight="1">
      <c r="A456" s="119"/>
      <c r="C456" s="121"/>
      <c r="D456" s="121"/>
      <c r="E456" s="121"/>
      <c r="F456" s="121"/>
      <c r="G456" s="121"/>
      <c r="H456" s="121"/>
      <c r="I456" s="121"/>
      <c r="J456" s="113"/>
      <c r="K456" s="104"/>
      <c r="L456" s="113"/>
      <c r="M456" s="103" t="s">
        <v>1200</v>
      </c>
    </row>
    <row r="457" spans="1:13" ht="17.25" customHeight="1">
      <c r="A457" s="119"/>
      <c r="C457" s="121"/>
      <c r="D457" s="121"/>
      <c r="E457" s="121"/>
      <c r="F457" s="121"/>
      <c r="G457" s="121"/>
      <c r="H457" s="121"/>
      <c r="I457" s="121"/>
      <c r="J457" s="111">
        <v>10</v>
      </c>
      <c r="K457" s="97" t="s">
        <v>807</v>
      </c>
      <c r="L457" s="98">
        <v>1005</v>
      </c>
      <c r="M457" s="112" t="s">
        <v>1201</v>
      </c>
    </row>
    <row r="458" spans="1:13" ht="17.25" customHeight="1">
      <c r="A458" s="119"/>
      <c r="C458" s="121"/>
      <c r="D458" s="121"/>
      <c r="E458" s="121"/>
      <c r="F458" s="121"/>
      <c r="G458" s="121"/>
      <c r="H458" s="121"/>
      <c r="I458" s="121"/>
      <c r="J458" s="121"/>
      <c r="L458" s="121"/>
      <c r="M458" s="112" t="s">
        <v>1202</v>
      </c>
    </row>
    <row r="459" spans="1:13" ht="17.25" customHeight="1">
      <c r="A459" s="119"/>
      <c r="C459" s="121"/>
      <c r="D459" s="121"/>
      <c r="E459" s="121"/>
      <c r="F459" s="121"/>
      <c r="G459" s="121"/>
      <c r="H459" s="121"/>
      <c r="I459" s="121"/>
      <c r="J459" s="113"/>
      <c r="K459" s="104"/>
      <c r="L459" s="113"/>
      <c r="M459" s="103" t="s">
        <v>1203</v>
      </c>
    </row>
    <row r="460" spans="1:13" ht="17.25" customHeight="1">
      <c r="A460" s="119"/>
      <c r="C460" s="121"/>
      <c r="D460" s="121"/>
      <c r="E460" s="121"/>
      <c r="F460" s="121"/>
      <c r="G460" s="121"/>
      <c r="H460" s="121"/>
      <c r="I460" s="121"/>
      <c r="J460" s="111">
        <v>11</v>
      </c>
      <c r="K460" s="97" t="s">
        <v>811</v>
      </c>
      <c r="L460" s="98">
        <v>595</v>
      </c>
      <c r="M460" s="112" t="s">
        <v>1204</v>
      </c>
    </row>
    <row r="461" spans="1:13" ht="17.25" customHeight="1">
      <c r="A461" s="119"/>
      <c r="C461" s="121"/>
      <c r="D461" s="121"/>
      <c r="E461" s="121"/>
      <c r="F461" s="121"/>
      <c r="G461" s="121"/>
      <c r="H461" s="121"/>
      <c r="I461" s="121"/>
      <c r="J461" s="113"/>
      <c r="K461" s="104"/>
      <c r="L461" s="113"/>
      <c r="M461" s="103" t="s">
        <v>1205</v>
      </c>
    </row>
    <row r="462" spans="1:13" ht="17.25" customHeight="1">
      <c r="A462" s="119"/>
      <c r="C462" s="121"/>
      <c r="D462" s="121"/>
      <c r="E462" s="121"/>
      <c r="F462" s="121"/>
      <c r="G462" s="121"/>
      <c r="H462" s="121"/>
      <c r="I462" s="121"/>
      <c r="J462" s="111">
        <v>12</v>
      </c>
      <c r="K462" s="97" t="s">
        <v>816</v>
      </c>
      <c r="L462" s="98">
        <v>24705</v>
      </c>
      <c r="M462" s="112" t="s">
        <v>1206</v>
      </c>
    </row>
    <row r="463" spans="1:13" ht="17.25" customHeight="1">
      <c r="A463" s="119"/>
      <c r="C463" s="121"/>
      <c r="D463" s="121"/>
      <c r="E463" s="121"/>
      <c r="F463" s="121"/>
      <c r="G463" s="121"/>
      <c r="H463" s="121"/>
      <c r="I463" s="121"/>
      <c r="J463" s="121"/>
      <c r="L463" s="121"/>
      <c r="M463" s="112" t="s">
        <v>1207</v>
      </c>
    </row>
    <row r="464" spans="1:13" ht="17.25" customHeight="1">
      <c r="A464" s="119"/>
      <c r="C464" s="121"/>
      <c r="D464" s="121"/>
      <c r="E464" s="121"/>
      <c r="F464" s="121"/>
      <c r="G464" s="121"/>
      <c r="H464" s="121"/>
      <c r="I464" s="121"/>
      <c r="J464" s="121"/>
      <c r="L464" s="121"/>
      <c r="M464" s="112" t="s">
        <v>1208</v>
      </c>
    </row>
    <row r="465" spans="1:13" ht="17.25" customHeight="1">
      <c r="A465" s="119"/>
      <c r="C465" s="121"/>
      <c r="D465" s="121"/>
      <c r="E465" s="121"/>
      <c r="F465" s="121"/>
      <c r="G465" s="121"/>
      <c r="H465" s="121"/>
      <c r="I465" s="121"/>
      <c r="J465" s="121"/>
      <c r="L465" s="121"/>
      <c r="M465" s="112" t="s">
        <v>1209</v>
      </c>
    </row>
    <row r="466" spans="1:13" ht="17.25" customHeight="1">
      <c r="A466" s="119"/>
      <c r="C466" s="121"/>
      <c r="D466" s="121"/>
      <c r="E466" s="121"/>
      <c r="F466" s="121"/>
      <c r="G466" s="121"/>
      <c r="H466" s="121"/>
      <c r="I466" s="121"/>
      <c r="J466" s="113"/>
      <c r="K466" s="104"/>
      <c r="L466" s="113"/>
      <c r="M466" s="103" t="s">
        <v>1210</v>
      </c>
    </row>
    <row r="467" spans="1:13" ht="17.25" customHeight="1">
      <c r="A467" s="119"/>
      <c r="C467" s="121"/>
      <c r="D467" s="121"/>
      <c r="E467" s="121"/>
      <c r="F467" s="121"/>
      <c r="G467" s="121"/>
      <c r="H467" s="121"/>
      <c r="I467" s="121"/>
      <c r="J467" s="111">
        <v>13</v>
      </c>
      <c r="K467" s="97" t="s">
        <v>818</v>
      </c>
      <c r="L467" s="98">
        <v>993</v>
      </c>
      <c r="M467" s="112" t="s">
        <v>1211</v>
      </c>
    </row>
    <row r="468" spans="1:13" ht="17.25" customHeight="1">
      <c r="A468" s="119"/>
      <c r="C468" s="121"/>
      <c r="D468" s="121"/>
      <c r="E468" s="121"/>
      <c r="F468" s="121"/>
      <c r="G468" s="121"/>
      <c r="H468" s="121"/>
      <c r="I468" s="121"/>
      <c r="J468" s="113"/>
      <c r="K468" s="101" t="s">
        <v>820</v>
      </c>
      <c r="L468" s="113"/>
      <c r="M468" s="95"/>
    </row>
    <row r="469" spans="1:13" ht="17.25" customHeight="1">
      <c r="A469" s="119"/>
      <c r="C469" s="121"/>
      <c r="D469" s="121"/>
      <c r="E469" s="121"/>
      <c r="F469" s="121"/>
      <c r="G469" s="121"/>
      <c r="H469" s="121"/>
      <c r="I469" s="121"/>
      <c r="J469" s="111">
        <v>18</v>
      </c>
      <c r="K469" s="97" t="s">
        <v>822</v>
      </c>
      <c r="L469" s="98">
        <v>2575</v>
      </c>
      <c r="M469" s="112" t="s">
        <v>1212</v>
      </c>
    </row>
    <row r="470" spans="1:13" ht="17.25" customHeight="1">
      <c r="A470" s="119"/>
      <c r="C470" s="121"/>
      <c r="D470" s="121"/>
      <c r="E470" s="121"/>
      <c r="F470" s="121"/>
      <c r="G470" s="121"/>
      <c r="H470" s="121"/>
      <c r="I470" s="121"/>
      <c r="J470" s="121"/>
      <c r="K470" s="97" t="s">
        <v>824</v>
      </c>
      <c r="L470" s="121"/>
      <c r="M470" s="112" t="s">
        <v>1213</v>
      </c>
    </row>
    <row r="471" spans="1:13" ht="17.25" customHeight="1">
      <c r="A471" s="119"/>
      <c r="C471" s="121"/>
      <c r="D471" s="121"/>
      <c r="E471" s="121"/>
      <c r="F471" s="121"/>
      <c r="G471" s="121"/>
      <c r="H471" s="121"/>
      <c r="I471" s="121"/>
      <c r="J471" s="121"/>
      <c r="L471" s="121"/>
      <c r="M471" s="112" t="s">
        <v>1214</v>
      </c>
    </row>
    <row r="472" spans="1:13" ht="17.25" customHeight="1">
      <c r="A472" s="119"/>
      <c r="C472" s="121"/>
      <c r="D472" s="121"/>
      <c r="E472" s="121"/>
      <c r="F472" s="121"/>
      <c r="G472" s="121"/>
      <c r="H472" s="121"/>
      <c r="I472" s="121"/>
      <c r="J472" s="121"/>
      <c r="L472" s="121"/>
      <c r="M472" s="112" t="s">
        <v>1215</v>
      </c>
    </row>
    <row r="473" spans="1:13" ht="17.25" customHeight="1">
      <c r="A473" s="119"/>
      <c r="C473" s="121"/>
      <c r="D473" s="121"/>
      <c r="E473" s="121"/>
      <c r="F473" s="121"/>
      <c r="G473" s="121"/>
      <c r="H473" s="121"/>
      <c r="I473" s="121"/>
      <c r="J473" s="121"/>
      <c r="L473" s="121"/>
      <c r="M473" s="112" t="s">
        <v>1216</v>
      </c>
    </row>
    <row r="474" spans="1:13" ht="17.25" customHeight="1">
      <c r="A474" s="130"/>
      <c r="B474" s="128"/>
      <c r="C474" s="108"/>
      <c r="D474" s="108"/>
      <c r="E474" s="108"/>
      <c r="F474" s="108"/>
      <c r="G474" s="108"/>
      <c r="H474" s="108"/>
      <c r="I474" s="108"/>
      <c r="J474" s="108"/>
      <c r="K474" s="128"/>
      <c r="L474" s="108"/>
      <c r="M474" s="127" t="s">
        <v>1217</v>
      </c>
    </row>
    <row r="478" spans="1:13" ht="17.25" customHeight="1">
      <c r="A478" s="128"/>
      <c r="B478" s="128"/>
      <c r="C478" s="128"/>
      <c r="D478" s="128"/>
      <c r="E478" s="128"/>
      <c r="F478" s="128"/>
      <c r="G478" s="128"/>
      <c r="H478" s="128"/>
      <c r="I478" s="128"/>
      <c r="J478" s="128"/>
      <c r="K478" s="128"/>
      <c r="L478" s="128"/>
      <c r="M478" s="128"/>
    </row>
    <row r="479" spans="1:13" ht="17.25" customHeight="1">
      <c r="A479" s="119"/>
      <c r="C479" s="121"/>
      <c r="D479" s="121"/>
      <c r="E479" s="121"/>
      <c r="F479" s="121"/>
      <c r="G479" s="121"/>
      <c r="H479" s="121"/>
      <c r="I479" s="121"/>
      <c r="J479" s="113"/>
      <c r="K479" s="104"/>
      <c r="L479" s="113"/>
      <c r="M479" s="103" t="s">
        <v>1218</v>
      </c>
    </row>
    <row r="480" spans="1:13" ht="17.25" customHeight="1">
      <c r="A480" s="92"/>
      <c r="B480" s="104"/>
      <c r="C480" s="113"/>
      <c r="D480" s="113"/>
      <c r="E480" s="113"/>
      <c r="F480" s="113"/>
      <c r="G480" s="113"/>
      <c r="H480" s="113"/>
      <c r="I480" s="113"/>
      <c r="J480" s="100">
        <v>19</v>
      </c>
      <c r="K480" s="101" t="s">
        <v>1219</v>
      </c>
      <c r="L480" s="102">
        <v>50000</v>
      </c>
      <c r="M480" s="103" t="s">
        <v>1220</v>
      </c>
    </row>
    <row r="481" spans="1:13" ht="17.25" customHeight="1">
      <c r="A481" s="96">
        <v>2</v>
      </c>
      <c r="B481" s="97" t="s">
        <v>1221</v>
      </c>
      <c r="C481" s="98">
        <v>49410</v>
      </c>
      <c r="D481" s="98">
        <v>52018</v>
      </c>
      <c r="E481" s="143">
        <f>C481-D481</f>
        <v>-2608</v>
      </c>
      <c r="F481" s="144">
        <v>9085</v>
      </c>
      <c r="G481" s="144">
        <v>0</v>
      </c>
      <c r="H481" s="144">
        <v>401</v>
      </c>
      <c r="I481" s="145">
        <v>39924</v>
      </c>
      <c r="J481" s="100">
        <v>1</v>
      </c>
      <c r="K481" s="101" t="s">
        <v>789</v>
      </c>
      <c r="L481" s="102">
        <v>8054</v>
      </c>
      <c r="M481" s="103" t="s">
        <v>1081</v>
      </c>
    </row>
    <row r="482" spans="1:13" ht="17.25" customHeight="1">
      <c r="A482" s="119"/>
      <c r="C482" s="121"/>
      <c r="D482" s="121"/>
      <c r="E482" s="121"/>
      <c r="F482" s="121"/>
      <c r="G482" s="121"/>
      <c r="H482" s="121"/>
      <c r="I482" s="121"/>
      <c r="J482" s="100">
        <v>3</v>
      </c>
      <c r="K482" s="101" t="s">
        <v>793</v>
      </c>
      <c r="L482" s="102">
        <v>3655</v>
      </c>
      <c r="M482" s="103" t="s">
        <v>977</v>
      </c>
    </row>
    <row r="483" spans="1:13" ht="17.25" customHeight="1">
      <c r="A483" s="119"/>
      <c r="C483" s="121"/>
      <c r="D483" s="121"/>
      <c r="E483" s="121"/>
      <c r="F483" s="121"/>
      <c r="G483" s="121"/>
      <c r="H483" s="121"/>
      <c r="I483" s="121"/>
      <c r="J483" s="111">
        <v>4</v>
      </c>
      <c r="K483" s="97" t="s">
        <v>797</v>
      </c>
      <c r="L483" s="98">
        <v>2019</v>
      </c>
      <c r="M483" s="112" t="s">
        <v>1222</v>
      </c>
    </row>
    <row r="484" spans="1:13" ht="17.25" customHeight="1">
      <c r="A484" s="119"/>
      <c r="C484" s="121"/>
      <c r="D484" s="121"/>
      <c r="E484" s="121"/>
      <c r="F484" s="121"/>
      <c r="G484" s="121"/>
      <c r="H484" s="121"/>
      <c r="I484" s="121"/>
      <c r="J484" s="113"/>
      <c r="K484" s="104"/>
      <c r="L484" s="113"/>
      <c r="M484" s="103" t="s">
        <v>1223</v>
      </c>
    </row>
    <row r="485" spans="1:13" ht="17.25" customHeight="1">
      <c r="A485" s="119"/>
      <c r="C485" s="121"/>
      <c r="D485" s="121"/>
      <c r="E485" s="121"/>
      <c r="F485" s="121"/>
      <c r="G485" s="121"/>
      <c r="H485" s="121"/>
      <c r="I485" s="121"/>
      <c r="J485" s="100">
        <v>8</v>
      </c>
      <c r="K485" s="101" t="s">
        <v>802</v>
      </c>
      <c r="L485" s="102">
        <v>151</v>
      </c>
      <c r="M485" s="103" t="s">
        <v>1084</v>
      </c>
    </row>
    <row r="486" spans="1:13" ht="17.25" customHeight="1">
      <c r="A486" s="119"/>
      <c r="C486" s="121"/>
      <c r="D486" s="121"/>
      <c r="E486" s="121"/>
      <c r="F486" s="121"/>
      <c r="G486" s="121"/>
      <c r="H486" s="121"/>
      <c r="I486" s="121"/>
      <c r="J486" s="111">
        <v>10</v>
      </c>
      <c r="K486" s="97" t="s">
        <v>807</v>
      </c>
      <c r="L486" s="98">
        <v>859</v>
      </c>
      <c r="M486" s="112" t="s">
        <v>1224</v>
      </c>
    </row>
    <row r="487" spans="1:13" ht="17.25" customHeight="1">
      <c r="A487" s="119"/>
      <c r="C487" s="121"/>
      <c r="D487" s="121"/>
      <c r="E487" s="121"/>
      <c r="F487" s="121"/>
      <c r="G487" s="121"/>
      <c r="H487" s="121"/>
      <c r="I487" s="121"/>
      <c r="J487" s="113"/>
      <c r="K487" s="104"/>
      <c r="L487" s="113"/>
      <c r="M487" s="103" t="s">
        <v>1225</v>
      </c>
    </row>
    <row r="488" spans="1:13" ht="17.25" customHeight="1">
      <c r="A488" s="119"/>
      <c r="C488" s="121"/>
      <c r="D488" s="121"/>
      <c r="E488" s="121"/>
      <c r="F488" s="121"/>
      <c r="G488" s="121"/>
      <c r="H488" s="121"/>
      <c r="I488" s="121"/>
      <c r="J488" s="111">
        <v>11</v>
      </c>
      <c r="K488" s="97" t="s">
        <v>811</v>
      </c>
      <c r="L488" s="98">
        <v>5960</v>
      </c>
      <c r="M488" s="112" t="s">
        <v>1226</v>
      </c>
    </row>
    <row r="489" spans="1:13" ht="17.25" customHeight="1">
      <c r="A489" s="119"/>
      <c r="C489" s="121"/>
      <c r="D489" s="121"/>
      <c r="E489" s="121"/>
      <c r="F489" s="121"/>
      <c r="G489" s="121"/>
      <c r="H489" s="121"/>
      <c r="I489" s="121"/>
      <c r="J489" s="113"/>
      <c r="K489" s="104"/>
      <c r="L489" s="113"/>
      <c r="M489" s="103" t="s">
        <v>1227</v>
      </c>
    </row>
    <row r="490" spans="1:13" ht="17.25" customHeight="1">
      <c r="A490" s="119"/>
      <c r="C490" s="121"/>
      <c r="D490" s="121"/>
      <c r="E490" s="121"/>
      <c r="F490" s="121"/>
      <c r="G490" s="121"/>
      <c r="H490" s="121"/>
      <c r="I490" s="121"/>
      <c r="J490" s="111">
        <v>12</v>
      </c>
      <c r="K490" s="97" t="s">
        <v>816</v>
      </c>
      <c r="L490" s="98">
        <v>9974</v>
      </c>
      <c r="M490" s="112" t="s">
        <v>1228</v>
      </c>
    </row>
    <row r="491" spans="1:13" ht="17.25" customHeight="1">
      <c r="A491" s="119"/>
      <c r="C491" s="121"/>
      <c r="D491" s="121"/>
      <c r="E491" s="121"/>
      <c r="F491" s="121"/>
      <c r="G491" s="121"/>
      <c r="H491" s="121"/>
      <c r="I491" s="121"/>
      <c r="J491" s="121"/>
      <c r="L491" s="121"/>
      <c r="M491" s="112" t="s">
        <v>1229</v>
      </c>
    </row>
    <row r="492" spans="1:13" ht="17.25" customHeight="1">
      <c r="A492" s="119"/>
      <c r="C492" s="121"/>
      <c r="D492" s="121"/>
      <c r="E492" s="121"/>
      <c r="F492" s="121"/>
      <c r="G492" s="121"/>
      <c r="H492" s="121"/>
      <c r="I492" s="121"/>
      <c r="J492" s="121"/>
      <c r="L492" s="121"/>
      <c r="M492" s="112" t="s">
        <v>1230</v>
      </c>
    </row>
    <row r="493" spans="1:13" ht="17.25" customHeight="1">
      <c r="A493" s="119"/>
      <c r="C493" s="121"/>
      <c r="D493" s="121"/>
      <c r="E493" s="121"/>
      <c r="F493" s="121"/>
      <c r="G493" s="121"/>
      <c r="H493" s="121"/>
      <c r="I493" s="121"/>
      <c r="J493" s="121"/>
      <c r="L493" s="121"/>
      <c r="M493" s="112" t="s">
        <v>1231</v>
      </c>
    </row>
    <row r="494" spans="1:13" ht="17.25" customHeight="1">
      <c r="A494" s="119"/>
      <c r="C494" s="121"/>
      <c r="D494" s="121"/>
      <c r="E494" s="121"/>
      <c r="F494" s="121"/>
      <c r="G494" s="121"/>
      <c r="H494" s="121"/>
      <c r="I494" s="121"/>
      <c r="J494" s="121"/>
      <c r="L494" s="121"/>
      <c r="M494" s="112" t="s">
        <v>1232</v>
      </c>
    </row>
    <row r="495" spans="1:13" ht="17.25" customHeight="1">
      <c r="A495" s="119"/>
      <c r="C495" s="121"/>
      <c r="D495" s="121"/>
      <c r="E495" s="121"/>
      <c r="F495" s="121"/>
      <c r="G495" s="121"/>
      <c r="H495" s="121"/>
      <c r="I495" s="121"/>
      <c r="J495" s="121"/>
      <c r="L495" s="121"/>
      <c r="M495" s="112" t="s">
        <v>1233</v>
      </c>
    </row>
    <row r="496" spans="1:13" ht="17.25" customHeight="1">
      <c r="A496" s="119"/>
      <c r="C496" s="121"/>
      <c r="D496" s="121"/>
      <c r="E496" s="121"/>
      <c r="F496" s="121"/>
      <c r="G496" s="121"/>
      <c r="H496" s="121"/>
      <c r="I496" s="121"/>
      <c r="J496" s="113"/>
      <c r="K496" s="104"/>
      <c r="L496" s="113"/>
      <c r="M496" s="103" t="s">
        <v>1234</v>
      </c>
    </row>
    <row r="497" spans="1:16" ht="17.25" customHeight="1">
      <c r="A497" s="119"/>
      <c r="C497" s="121"/>
      <c r="D497" s="121"/>
      <c r="E497" s="121"/>
      <c r="F497" s="121"/>
      <c r="G497" s="121"/>
      <c r="H497" s="121"/>
      <c r="I497" s="121"/>
      <c r="J497" s="111">
        <v>13</v>
      </c>
      <c r="K497" s="97" t="s">
        <v>818</v>
      </c>
      <c r="L497" s="98">
        <v>10031</v>
      </c>
      <c r="M497" s="112" t="s">
        <v>1235</v>
      </c>
    </row>
    <row r="498" spans="1:16" ht="17.25" customHeight="1">
      <c r="A498" s="119"/>
      <c r="C498" s="121"/>
      <c r="D498" s="121"/>
      <c r="E498" s="121"/>
      <c r="F498" s="121"/>
      <c r="G498" s="121"/>
      <c r="H498" s="121"/>
      <c r="I498" s="121"/>
      <c r="J498" s="121"/>
      <c r="K498" s="97" t="s">
        <v>820</v>
      </c>
      <c r="L498" s="121"/>
      <c r="M498" s="112" t="s">
        <v>1236</v>
      </c>
    </row>
    <row r="499" spans="1:16" ht="17.25" customHeight="1">
      <c r="A499" s="119"/>
      <c r="C499" s="121"/>
      <c r="D499" s="121"/>
      <c r="E499" s="121"/>
      <c r="F499" s="121"/>
      <c r="G499" s="121"/>
      <c r="H499" s="121"/>
      <c r="I499" s="121"/>
      <c r="J499" s="121"/>
      <c r="L499" s="121"/>
      <c r="M499" s="112" t="s">
        <v>1237</v>
      </c>
    </row>
    <row r="500" spans="1:16" ht="17.25" customHeight="1">
      <c r="A500" s="119"/>
      <c r="C500" s="121"/>
      <c r="D500" s="121"/>
      <c r="E500" s="121"/>
      <c r="F500" s="121"/>
      <c r="G500" s="121"/>
      <c r="H500" s="121"/>
      <c r="I500" s="121"/>
      <c r="J500" s="121"/>
      <c r="L500" s="121"/>
      <c r="M500" s="112" t="s">
        <v>1238</v>
      </c>
    </row>
    <row r="501" spans="1:16" ht="17.25" customHeight="1">
      <c r="A501" s="119"/>
      <c r="C501" s="121"/>
      <c r="D501" s="121"/>
      <c r="E501" s="121"/>
      <c r="F501" s="121"/>
      <c r="G501" s="121"/>
      <c r="H501" s="121"/>
      <c r="I501" s="121"/>
      <c r="J501" s="121"/>
      <c r="L501" s="121"/>
      <c r="M501" s="112" t="s">
        <v>1239</v>
      </c>
    </row>
    <row r="502" spans="1:16" ht="17.25" customHeight="1">
      <c r="A502" s="119"/>
      <c r="C502" s="121"/>
      <c r="D502" s="121"/>
      <c r="E502" s="121"/>
      <c r="F502" s="121"/>
      <c r="G502" s="121"/>
      <c r="H502" s="121"/>
      <c r="I502" s="121"/>
      <c r="J502" s="121"/>
      <c r="L502" s="121"/>
      <c r="M502" s="112" t="s">
        <v>1240</v>
      </c>
    </row>
    <row r="503" spans="1:16" ht="17.25" customHeight="1">
      <c r="A503" s="119"/>
      <c r="C503" s="121"/>
      <c r="D503" s="121"/>
      <c r="E503" s="121"/>
      <c r="F503" s="121"/>
      <c r="G503" s="121"/>
      <c r="H503" s="121"/>
      <c r="I503" s="121"/>
      <c r="J503" s="113"/>
      <c r="K503" s="104"/>
      <c r="L503" s="113"/>
      <c r="M503" s="103" t="s">
        <v>1241</v>
      </c>
    </row>
    <row r="504" spans="1:16" ht="17.25" customHeight="1">
      <c r="A504" s="119"/>
      <c r="C504" s="121"/>
      <c r="D504" s="121"/>
      <c r="E504" s="121"/>
      <c r="F504" s="121"/>
      <c r="G504" s="121"/>
      <c r="H504" s="121"/>
      <c r="I504" s="121"/>
      <c r="J504" s="100">
        <v>17</v>
      </c>
      <c r="K504" s="101" t="s">
        <v>966</v>
      </c>
      <c r="L504" s="102">
        <v>1268</v>
      </c>
      <c r="M504" s="103" t="s">
        <v>1242</v>
      </c>
    </row>
    <row r="505" spans="1:16" ht="17.25" customHeight="1">
      <c r="A505" s="119"/>
      <c r="C505" s="121"/>
      <c r="D505" s="121"/>
      <c r="E505" s="121"/>
      <c r="F505" s="121"/>
      <c r="G505" s="121"/>
      <c r="H505" s="121"/>
      <c r="I505" s="121"/>
      <c r="J505" s="111">
        <v>18</v>
      </c>
      <c r="K505" s="97" t="s">
        <v>822</v>
      </c>
      <c r="L505" s="98">
        <v>339</v>
      </c>
      <c r="M505" s="112" t="s">
        <v>1243</v>
      </c>
    </row>
    <row r="506" spans="1:16" ht="17.25" customHeight="1">
      <c r="A506" s="119"/>
      <c r="C506" s="121"/>
      <c r="D506" s="121"/>
      <c r="E506" s="121"/>
      <c r="F506" s="121"/>
      <c r="G506" s="121"/>
      <c r="H506" s="121"/>
      <c r="I506" s="121"/>
      <c r="J506" s="113"/>
      <c r="K506" s="101" t="s">
        <v>824</v>
      </c>
      <c r="L506" s="113"/>
      <c r="M506" s="95"/>
    </row>
    <row r="507" spans="1:16" ht="17.25" customHeight="1">
      <c r="A507" s="119"/>
      <c r="C507" s="121"/>
      <c r="D507" s="121"/>
      <c r="E507" s="121"/>
      <c r="F507" s="121"/>
      <c r="G507" s="121"/>
      <c r="H507" s="121"/>
      <c r="I507" s="121"/>
      <c r="J507" s="111">
        <v>22</v>
      </c>
      <c r="K507" s="97" t="s">
        <v>1244</v>
      </c>
      <c r="L507" s="98">
        <v>7100</v>
      </c>
      <c r="M507" s="112" t="s">
        <v>1245</v>
      </c>
    </row>
    <row r="508" spans="1:16" ht="17.25" customHeight="1">
      <c r="A508" s="130"/>
      <c r="B508" s="128"/>
      <c r="C508" s="108"/>
      <c r="D508" s="108"/>
      <c r="E508" s="108"/>
      <c r="F508" s="108"/>
      <c r="G508" s="108"/>
      <c r="H508" s="108"/>
      <c r="I508" s="108"/>
      <c r="J508" s="108"/>
      <c r="K508" s="124" t="s">
        <v>1246</v>
      </c>
      <c r="L508" s="108"/>
      <c r="M508" s="127" t="s">
        <v>1247</v>
      </c>
    </row>
    <row r="510" spans="1:16" ht="17.25" customHeight="1">
      <c r="A510" s="389" t="s">
        <v>1248</v>
      </c>
      <c r="B510" s="389"/>
      <c r="C510" s="389"/>
      <c r="D510" s="389"/>
      <c r="E510" s="389"/>
      <c r="F510" s="389"/>
      <c r="G510" s="389"/>
      <c r="H510" s="389"/>
      <c r="I510" s="389"/>
      <c r="J510" s="389"/>
      <c r="K510" s="389"/>
      <c r="L510" s="389"/>
      <c r="M510" s="389"/>
      <c r="P510" s="77"/>
    </row>
    <row r="511" spans="1:16" ht="17.25" customHeight="1">
      <c r="A511" s="389" t="s">
        <v>769</v>
      </c>
      <c r="B511" s="389"/>
      <c r="C511" s="389"/>
      <c r="D511" s="389"/>
      <c r="E511" s="389"/>
      <c r="F511" s="389"/>
      <c r="G511" s="389"/>
      <c r="H511" s="389"/>
      <c r="I511" s="389"/>
      <c r="J511" s="389"/>
      <c r="K511" s="389"/>
      <c r="L511" s="389"/>
      <c r="M511" s="389"/>
      <c r="P511" s="77"/>
    </row>
    <row r="512" spans="1:16" ht="17.25" customHeight="1">
      <c r="A512" s="77" t="s">
        <v>829</v>
      </c>
      <c r="F512" s="77" t="s">
        <v>1192</v>
      </c>
      <c r="M512" s="81" t="s">
        <v>779</v>
      </c>
    </row>
    <row r="513" spans="1:16" ht="17.25" customHeight="1">
      <c r="A513" s="424"/>
      <c r="B513" s="425"/>
      <c r="C513" s="132"/>
      <c r="D513" s="133"/>
      <c r="E513" s="132"/>
      <c r="F513" s="426" t="s">
        <v>780</v>
      </c>
      <c r="G513" s="404"/>
      <c r="H513" s="404"/>
      <c r="I513" s="405"/>
      <c r="J513" s="85" t="s">
        <v>128</v>
      </c>
      <c r="K513" s="85"/>
      <c r="L513" s="87"/>
      <c r="M513" s="88"/>
      <c r="P513" s="77"/>
    </row>
    <row r="514" spans="1:16" ht="17.25" customHeight="1">
      <c r="A514" s="414" t="s">
        <v>129</v>
      </c>
      <c r="B514" s="427"/>
      <c r="C514" s="134" t="s">
        <v>781</v>
      </c>
      <c r="D514" s="135" t="s">
        <v>782</v>
      </c>
      <c r="E514" s="134" t="s">
        <v>111</v>
      </c>
      <c r="F514" s="428" t="s">
        <v>783</v>
      </c>
      <c r="G514" s="428"/>
      <c r="H514" s="428"/>
      <c r="I514" s="136" t="s">
        <v>784</v>
      </c>
      <c r="J514" s="429" t="s">
        <v>785</v>
      </c>
      <c r="K514" s="430"/>
      <c r="L514" s="433" t="s">
        <v>786</v>
      </c>
      <c r="M514" s="137" t="s">
        <v>787</v>
      </c>
      <c r="P514" s="77"/>
    </row>
    <row r="515" spans="1:16" ht="17.25" customHeight="1">
      <c r="A515" s="435"/>
      <c r="B515" s="436"/>
      <c r="C515" s="138"/>
      <c r="D515" s="139"/>
      <c r="E515" s="138"/>
      <c r="F515" s="140" t="s">
        <v>119</v>
      </c>
      <c r="G515" s="141" t="s">
        <v>120</v>
      </c>
      <c r="H515" s="140" t="s">
        <v>121</v>
      </c>
      <c r="I515" s="142" t="s">
        <v>122</v>
      </c>
      <c r="J515" s="431"/>
      <c r="K515" s="432"/>
      <c r="L515" s="434"/>
      <c r="M515" s="95"/>
      <c r="P515" s="77"/>
    </row>
    <row r="516" spans="1:16" ht="17.25" customHeight="1">
      <c r="A516" s="422" t="s">
        <v>142</v>
      </c>
      <c r="B516" s="423"/>
      <c r="C516" s="106">
        <v>220453</v>
      </c>
      <c r="D516" s="106">
        <v>161045</v>
      </c>
      <c r="E516" s="146">
        <f>C516-D516</f>
        <v>59408</v>
      </c>
      <c r="F516" s="147">
        <v>95685</v>
      </c>
      <c r="G516" s="147">
        <v>0</v>
      </c>
      <c r="H516" s="147">
        <v>1301</v>
      </c>
      <c r="I516" s="148">
        <v>123467</v>
      </c>
      <c r="J516" s="108"/>
      <c r="K516" s="128"/>
      <c r="L516" s="146"/>
      <c r="M516" s="110"/>
      <c r="P516" s="77"/>
    </row>
    <row r="518" spans="1:16" ht="17.25" customHeight="1">
      <c r="A518" s="77" t="s">
        <v>1185</v>
      </c>
      <c r="B518" s="79"/>
      <c r="C518" s="78"/>
      <c r="D518" s="78"/>
      <c r="E518" s="78"/>
      <c r="F518" s="78" t="s">
        <v>1249</v>
      </c>
      <c r="G518" s="78"/>
      <c r="H518" s="78"/>
      <c r="I518" s="78"/>
      <c r="K518" s="78"/>
      <c r="L518" s="78"/>
      <c r="M518" s="81" t="s">
        <v>779</v>
      </c>
      <c r="P518" s="77"/>
    </row>
    <row r="519" spans="1:16" ht="17.25" customHeight="1">
      <c r="A519" s="424"/>
      <c r="B519" s="425"/>
      <c r="C519" s="132"/>
      <c r="D519" s="133"/>
      <c r="E519" s="132"/>
      <c r="F519" s="426" t="s">
        <v>780</v>
      </c>
      <c r="G519" s="404"/>
      <c r="H519" s="404"/>
      <c r="I519" s="405"/>
      <c r="J519" s="85" t="s">
        <v>128</v>
      </c>
      <c r="K519" s="85"/>
      <c r="L519" s="87"/>
      <c r="M519" s="88"/>
      <c r="P519" s="77"/>
    </row>
    <row r="520" spans="1:16" ht="17.25" customHeight="1">
      <c r="A520" s="414" t="s">
        <v>129</v>
      </c>
      <c r="B520" s="427"/>
      <c r="C520" s="134" t="s">
        <v>781</v>
      </c>
      <c r="D520" s="135" t="s">
        <v>782</v>
      </c>
      <c r="E520" s="134" t="s">
        <v>111</v>
      </c>
      <c r="F520" s="428" t="s">
        <v>783</v>
      </c>
      <c r="G520" s="428"/>
      <c r="H520" s="428"/>
      <c r="I520" s="136" t="s">
        <v>784</v>
      </c>
      <c r="J520" s="429" t="s">
        <v>785</v>
      </c>
      <c r="K520" s="430"/>
      <c r="L520" s="433" t="s">
        <v>786</v>
      </c>
      <c r="M520" s="137" t="s">
        <v>787</v>
      </c>
      <c r="P520" s="77"/>
    </row>
    <row r="521" spans="1:16" ht="17.25" customHeight="1">
      <c r="A521" s="435"/>
      <c r="B521" s="436"/>
      <c r="C521" s="138"/>
      <c r="D521" s="139"/>
      <c r="E521" s="138"/>
      <c r="F521" s="140" t="s">
        <v>119</v>
      </c>
      <c r="G521" s="141" t="s">
        <v>120</v>
      </c>
      <c r="H521" s="140" t="s">
        <v>121</v>
      </c>
      <c r="I521" s="142" t="s">
        <v>122</v>
      </c>
      <c r="J521" s="431"/>
      <c r="K521" s="432"/>
      <c r="L521" s="434"/>
      <c r="M521" s="95"/>
      <c r="P521" s="77"/>
    </row>
    <row r="522" spans="1:16" ht="17.25" customHeight="1">
      <c r="A522" s="96">
        <v>1</v>
      </c>
      <c r="B522" s="97" t="s">
        <v>1250</v>
      </c>
      <c r="C522" s="98">
        <v>91455</v>
      </c>
      <c r="D522" s="98">
        <v>57547</v>
      </c>
      <c r="E522" s="143">
        <f>C522-D522</f>
        <v>33908</v>
      </c>
      <c r="F522" s="144">
        <v>28147</v>
      </c>
      <c r="G522" s="144">
        <v>0</v>
      </c>
      <c r="H522" s="144">
        <v>9729</v>
      </c>
      <c r="I522" s="145">
        <v>53579</v>
      </c>
      <c r="J522" s="100">
        <v>1</v>
      </c>
      <c r="K522" s="101" t="s">
        <v>789</v>
      </c>
      <c r="L522" s="102">
        <v>13897</v>
      </c>
      <c r="M522" s="103" t="s">
        <v>1081</v>
      </c>
    </row>
    <row r="523" spans="1:16" ht="17.25" customHeight="1">
      <c r="A523" s="119"/>
      <c r="B523" s="97" t="s">
        <v>1251</v>
      </c>
      <c r="C523" s="121"/>
      <c r="D523" s="121"/>
      <c r="E523" s="121"/>
      <c r="F523" s="121"/>
      <c r="G523" s="121"/>
      <c r="H523" s="121"/>
      <c r="I523" s="121"/>
      <c r="J523" s="100">
        <v>2</v>
      </c>
      <c r="K523" s="101" t="s">
        <v>791</v>
      </c>
      <c r="L523" s="102">
        <v>11275</v>
      </c>
      <c r="M523" s="103" t="s">
        <v>792</v>
      </c>
    </row>
    <row r="524" spans="1:16" ht="17.25" customHeight="1">
      <c r="A524" s="119"/>
      <c r="C524" s="121"/>
      <c r="D524" s="121"/>
      <c r="E524" s="121"/>
      <c r="F524" s="121"/>
      <c r="G524" s="121"/>
      <c r="H524" s="121"/>
      <c r="I524" s="121"/>
      <c r="J524" s="111">
        <v>3</v>
      </c>
      <c r="K524" s="97" t="s">
        <v>793</v>
      </c>
      <c r="L524" s="98">
        <v>12584</v>
      </c>
      <c r="M524" s="112" t="s">
        <v>1252</v>
      </c>
    </row>
    <row r="525" spans="1:16" ht="17.25" customHeight="1">
      <c r="A525" s="119"/>
      <c r="C525" s="121"/>
      <c r="D525" s="121"/>
      <c r="E525" s="121"/>
      <c r="F525" s="121"/>
      <c r="G525" s="121"/>
      <c r="H525" s="121"/>
      <c r="I525" s="121"/>
      <c r="J525" s="121"/>
      <c r="L525" s="121"/>
      <c r="M525" s="112" t="s">
        <v>1253</v>
      </c>
    </row>
    <row r="526" spans="1:16" ht="17.25" customHeight="1">
      <c r="A526" s="119"/>
      <c r="C526" s="121"/>
      <c r="D526" s="121"/>
      <c r="E526" s="121"/>
      <c r="F526" s="121"/>
      <c r="G526" s="121"/>
      <c r="H526" s="121"/>
      <c r="I526" s="121"/>
      <c r="J526" s="121"/>
      <c r="L526" s="121"/>
      <c r="M526" s="112" t="s">
        <v>1254</v>
      </c>
    </row>
    <row r="527" spans="1:16" ht="17.25" customHeight="1">
      <c r="A527" s="119"/>
      <c r="C527" s="121"/>
      <c r="D527" s="121"/>
      <c r="E527" s="121"/>
      <c r="F527" s="121"/>
      <c r="G527" s="121"/>
      <c r="H527" s="121"/>
      <c r="I527" s="121"/>
      <c r="J527" s="113"/>
      <c r="K527" s="104"/>
      <c r="L527" s="113"/>
      <c r="M527" s="103" t="s">
        <v>1255</v>
      </c>
    </row>
    <row r="528" spans="1:16" ht="17.25" customHeight="1">
      <c r="A528" s="119"/>
      <c r="C528" s="121"/>
      <c r="D528" s="121"/>
      <c r="E528" s="121"/>
      <c r="F528" s="121"/>
      <c r="G528" s="121"/>
      <c r="H528" s="121"/>
      <c r="I528" s="121"/>
      <c r="J528" s="111">
        <v>4</v>
      </c>
      <c r="K528" s="97" t="s">
        <v>797</v>
      </c>
      <c r="L528" s="98">
        <v>6743</v>
      </c>
      <c r="M528" s="112" t="s">
        <v>1256</v>
      </c>
    </row>
    <row r="529" spans="1:13" ht="17.25" customHeight="1">
      <c r="A529" s="119"/>
      <c r="C529" s="121"/>
      <c r="D529" s="121"/>
      <c r="E529" s="121"/>
      <c r="F529" s="121"/>
      <c r="G529" s="121"/>
      <c r="H529" s="121"/>
      <c r="I529" s="121"/>
      <c r="J529" s="121"/>
      <c r="L529" s="121"/>
      <c r="M529" s="112" t="s">
        <v>1257</v>
      </c>
    </row>
    <row r="530" spans="1:13" ht="17.25" customHeight="1">
      <c r="A530" s="119"/>
      <c r="C530" s="121"/>
      <c r="D530" s="121"/>
      <c r="E530" s="121"/>
      <c r="F530" s="121"/>
      <c r="G530" s="121"/>
      <c r="H530" s="121"/>
      <c r="I530" s="121"/>
      <c r="J530" s="113"/>
      <c r="K530" s="104"/>
      <c r="L530" s="113"/>
      <c r="M530" s="103" t="s">
        <v>1258</v>
      </c>
    </row>
    <row r="531" spans="1:13" ht="17.25" customHeight="1">
      <c r="A531" s="119"/>
      <c r="C531" s="121"/>
      <c r="D531" s="121"/>
      <c r="E531" s="121"/>
      <c r="F531" s="121"/>
      <c r="G531" s="121"/>
      <c r="H531" s="121"/>
      <c r="I531" s="121"/>
      <c r="J531" s="111">
        <v>8</v>
      </c>
      <c r="K531" s="97" t="s">
        <v>802</v>
      </c>
      <c r="L531" s="98">
        <v>403</v>
      </c>
      <c r="M531" s="112" t="s">
        <v>1259</v>
      </c>
    </row>
    <row r="532" spans="1:13" ht="17.25" customHeight="1">
      <c r="A532" s="119"/>
      <c r="C532" s="121"/>
      <c r="D532" s="121"/>
      <c r="E532" s="121"/>
      <c r="F532" s="121"/>
      <c r="G532" s="121"/>
      <c r="H532" s="121"/>
      <c r="I532" s="121"/>
      <c r="J532" s="113"/>
      <c r="K532" s="104"/>
      <c r="L532" s="113"/>
      <c r="M532" s="103" t="s">
        <v>1260</v>
      </c>
    </row>
    <row r="533" spans="1:13" ht="17.25" customHeight="1">
      <c r="A533" s="119"/>
      <c r="C533" s="121"/>
      <c r="D533" s="121"/>
      <c r="E533" s="121"/>
      <c r="F533" s="121"/>
      <c r="G533" s="121"/>
      <c r="H533" s="121"/>
      <c r="I533" s="121"/>
      <c r="J533" s="111">
        <v>10</v>
      </c>
      <c r="K533" s="97" t="s">
        <v>807</v>
      </c>
      <c r="L533" s="98">
        <v>1222</v>
      </c>
      <c r="M533" s="112" t="s">
        <v>1261</v>
      </c>
    </row>
    <row r="534" spans="1:13" ht="17.25" customHeight="1">
      <c r="A534" s="119"/>
      <c r="C534" s="121"/>
      <c r="D534" s="121"/>
      <c r="E534" s="121"/>
      <c r="F534" s="121"/>
      <c r="G534" s="121"/>
      <c r="H534" s="121"/>
      <c r="I534" s="121"/>
      <c r="J534" s="113"/>
      <c r="K534" s="104"/>
      <c r="L534" s="113"/>
      <c r="M534" s="103" t="s">
        <v>1262</v>
      </c>
    </row>
    <row r="535" spans="1:13" ht="17.25" customHeight="1">
      <c r="A535" s="119"/>
      <c r="C535" s="121"/>
      <c r="D535" s="121"/>
      <c r="E535" s="121"/>
      <c r="F535" s="121"/>
      <c r="G535" s="121"/>
      <c r="H535" s="121"/>
      <c r="I535" s="121"/>
      <c r="J535" s="111">
        <v>11</v>
      </c>
      <c r="K535" s="97" t="s">
        <v>811</v>
      </c>
      <c r="L535" s="98">
        <v>2732</v>
      </c>
      <c r="M535" s="112" t="s">
        <v>1263</v>
      </c>
    </row>
    <row r="536" spans="1:13" ht="17.25" customHeight="1">
      <c r="A536" s="119"/>
      <c r="C536" s="121"/>
      <c r="D536" s="121"/>
      <c r="E536" s="121"/>
      <c r="F536" s="121"/>
      <c r="G536" s="121"/>
      <c r="H536" s="121"/>
      <c r="I536" s="121"/>
      <c r="J536" s="113"/>
      <c r="K536" s="104"/>
      <c r="L536" s="113"/>
      <c r="M536" s="103" t="s">
        <v>1264</v>
      </c>
    </row>
    <row r="537" spans="1:13" ht="17.25" customHeight="1">
      <c r="A537" s="119"/>
      <c r="C537" s="121"/>
      <c r="D537" s="121"/>
      <c r="E537" s="121"/>
      <c r="F537" s="121"/>
      <c r="G537" s="121"/>
      <c r="H537" s="121"/>
      <c r="I537" s="121"/>
      <c r="J537" s="111">
        <v>12</v>
      </c>
      <c r="K537" s="97" t="s">
        <v>816</v>
      </c>
      <c r="L537" s="98">
        <v>27329</v>
      </c>
      <c r="M537" s="112" t="s">
        <v>1265</v>
      </c>
    </row>
    <row r="538" spans="1:13" ht="17.25" customHeight="1">
      <c r="A538" s="119"/>
      <c r="C538" s="121"/>
      <c r="D538" s="121"/>
      <c r="E538" s="121"/>
      <c r="F538" s="121"/>
      <c r="G538" s="121"/>
      <c r="H538" s="121"/>
      <c r="I538" s="121"/>
      <c r="J538" s="121"/>
      <c r="L538" s="121"/>
      <c r="M538" s="112" t="s">
        <v>1266</v>
      </c>
    </row>
    <row r="539" spans="1:13" ht="17.25" customHeight="1">
      <c r="A539" s="119"/>
      <c r="C539" s="121"/>
      <c r="D539" s="121"/>
      <c r="E539" s="121"/>
      <c r="F539" s="121"/>
      <c r="G539" s="121"/>
      <c r="H539" s="121"/>
      <c r="I539" s="121"/>
      <c r="J539" s="121"/>
      <c r="L539" s="121"/>
      <c r="M539" s="112" t="s">
        <v>1267</v>
      </c>
    </row>
    <row r="540" spans="1:13" ht="17.25" customHeight="1">
      <c r="A540" s="119"/>
      <c r="C540" s="121"/>
      <c r="D540" s="121"/>
      <c r="E540" s="121"/>
      <c r="F540" s="121"/>
      <c r="G540" s="121"/>
      <c r="H540" s="121"/>
      <c r="I540" s="121"/>
      <c r="J540" s="121"/>
      <c r="L540" s="121"/>
      <c r="M540" s="112" t="s">
        <v>1268</v>
      </c>
    </row>
    <row r="541" spans="1:13" ht="17.25" customHeight="1">
      <c r="A541" s="119"/>
      <c r="C541" s="121"/>
      <c r="D541" s="121"/>
      <c r="E541" s="121"/>
      <c r="F541" s="121"/>
      <c r="G541" s="121"/>
      <c r="H541" s="121"/>
      <c r="I541" s="121"/>
      <c r="J541" s="121"/>
      <c r="L541" s="121"/>
      <c r="M541" s="112" t="s">
        <v>1269</v>
      </c>
    </row>
    <row r="542" spans="1:13" ht="17.25" customHeight="1">
      <c r="A542" s="130"/>
      <c r="B542" s="128"/>
      <c r="C542" s="108"/>
      <c r="D542" s="108"/>
      <c r="E542" s="108"/>
      <c r="F542" s="108"/>
      <c r="G542" s="108"/>
      <c r="H542" s="108"/>
      <c r="I542" s="108"/>
      <c r="J542" s="108"/>
      <c r="K542" s="128"/>
      <c r="L542" s="108"/>
      <c r="M542" s="127" t="s">
        <v>1270</v>
      </c>
    </row>
    <row r="546" spans="1:16" ht="17.25" customHeight="1">
      <c r="A546" s="128"/>
      <c r="B546" s="128"/>
      <c r="C546" s="128"/>
      <c r="D546" s="128"/>
      <c r="E546" s="128"/>
      <c r="F546" s="128"/>
      <c r="G546" s="128"/>
      <c r="H546" s="128"/>
      <c r="I546" s="128"/>
      <c r="J546" s="128"/>
      <c r="K546" s="128"/>
      <c r="L546" s="128"/>
      <c r="M546" s="128"/>
    </row>
    <row r="547" spans="1:16" ht="17.25" customHeight="1">
      <c r="A547" s="119"/>
      <c r="C547" s="121"/>
      <c r="D547" s="121"/>
      <c r="E547" s="121"/>
      <c r="F547" s="121"/>
      <c r="G547" s="121"/>
      <c r="H547" s="121"/>
      <c r="I547" s="121"/>
      <c r="J547" s="111">
        <v>13</v>
      </c>
      <c r="K547" s="97" t="s">
        <v>818</v>
      </c>
      <c r="L547" s="98">
        <v>14558</v>
      </c>
      <c r="M547" s="112" t="s">
        <v>1271</v>
      </c>
    </row>
    <row r="548" spans="1:16" ht="17.25" customHeight="1">
      <c r="A548" s="119"/>
      <c r="C548" s="121"/>
      <c r="D548" s="121"/>
      <c r="E548" s="121"/>
      <c r="F548" s="121"/>
      <c r="G548" s="121"/>
      <c r="H548" s="121"/>
      <c r="I548" s="121"/>
      <c r="J548" s="121"/>
      <c r="K548" s="97" t="s">
        <v>820</v>
      </c>
      <c r="L548" s="121"/>
      <c r="M548" s="112" t="s">
        <v>1272</v>
      </c>
    </row>
    <row r="549" spans="1:16" ht="17.25" customHeight="1">
      <c r="A549" s="119"/>
      <c r="C549" s="121"/>
      <c r="D549" s="121"/>
      <c r="E549" s="121"/>
      <c r="F549" s="121"/>
      <c r="G549" s="121"/>
      <c r="H549" s="121"/>
      <c r="I549" s="121"/>
      <c r="J549" s="121"/>
      <c r="L549" s="121"/>
      <c r="M549" s="112" t="s">
        <v>1273</v>
      </c>
    </row>
    <row r="550" spans="1:16" ht="17.25" customHeight="1">
      <c r="A550" s="119"/>
      <c r="C550" s="121"/>
      <c r="D550" s="121"/>
      <c r="E550" s="121"/>
      <c r="F550" s="121"/>
      <c r="G550" s="121"/>
      <c r="H550" s="121"/>
      <c r="I550" s="121"/>
      <c r="J550" s="121"/>
      <c r="L550" s="121"/>
      <c r="M550" s="112" t="s">
        <v>1274</v>
      </c>
    </row>
    <row r="551" spans="1:16" ht="17.25" customHeight="1">
      <c r="A551" s="119"/>
      <c r="C551" s="121"/>
      <c r="D551" s="121"/>
      <c r="E551" s="121"/>
      <c r="F551" s="121"/>
      <c r="G551" s="121"/>
      <c r="H551" s="121"/>
      <c r="I551" s="121"/>
      <c r="J551" s="113"/>
      <c r="K551" s="104"/>
      <c r="L551" s="113"/>
      <c r="M551" s="103" t="s">
        <v>1275</v>
      </c>
    </row>
    <row r="552" spans="1:16" ht="17.25" customHeight="1">
      <c r="A552" s="119"/>
      <c r="C552" s="121"/>
      <c r="D552" s="121"/>
      <c r="E552" s="121"/>
      <c r="F552" s="121"/>
      <c r="G552" s="121"/>
      <c r="H552" s="121"/>
      <c r="I552" s="121"/>
      <c r="J552" s="111">
        <v>18</v>
      </c>
      <c r="K552" s="97" t="s">
        <v>822</v>
      </c>
      <c r="L552" s="98">
        <v>712</v>
      </c>
      <c r="M552" s="112" t="s">
        <v>1276</v>
      </c>
    </row>
    <row r="553" spans="1:16" ht="17.25" customHeight="1">
      <c r="A553" s="119"/>
      <c r="C553" s="121"/>
      <c r="D553" s="121"/>
      <c r="E553" s="121"/>
      <c r="F553" s="121"/>
      <c r="G553" s="121"/>
      <c r="H553" s="121"/>
      <c r="I553" s="121"/>
      <c r="J553" s="121"/>
      <c r="K553" s="97" t="s">
        <v>824</v>
      </c>
      <c r="L553" s="121"/>
      <c r="M553" s="112" t="s">
        <v>1277</v>
      </c>
    </row>
    <row r="554" spans="1:16" ht="17.25" customHeight="1">
      <c r="A554" s="92"/>
      <c r="B554" s="104"/>
      <c r="C554" s="113"/>
      <c r="D554" s="113"/>
      <c r="E554" s="113"/>
      <c r="F554" s="113"/>
      <c r="G554" s="113"/>
      <c r="H554" s="113"/>
      <c r="I554" s="113"/>
      <c r="J554" s="113"/>
      <c r="K554" s="104"/>
      <c r="L554" s="113"/>
      <c r="M554" s="103" t="s">
        <v>1278</v>
      </c>
    </row>
    <row r="555" spans="1:16" ht="17.25" customHeight="1">
      <c r="A555" s="422" t="s">
        <v>142</v>
      </c>
      <c r="B555" s="423"/>
      <c r="C555" s="106">
        <v>91455</v>
      </c>
      <c r="D555" s="106">
        <v>57547</v>
      </c>
      <c r="E555" s="146">
        <f>C555-D555</f>
        <v>33908</v>
      </c>
      <c r="F555" s="147">
        <v>28147</v>
      </c>
      <c r="G555" s="147">
        <v>0</v>
      </c>
      <c r="H555" s="147">
        <v>9729</v>
      </c>
      <c r="I555" s="148">
        <v>53579</v>
      </c>
      <c r="J555" s="108"/>
      <c r="K555" s="128"/>
      <c r="L555" s="146"/>
      <c r="M555" s="110"/>
      <c r="P555" s="77"/>
    </row>
    <row r="557" spans="1:16" ht="17.25" customHeight="1">
      <c r="A557" s="77" t="s">
        <v>1185</v>
      </c>
      <c r="B557" s="79"/>
      <c r="C557" s="78"/>
      <c r="D557" s="78"/>
      <c r="E557" s="78"/>
      <c r="F557" s="78" t="s">
        <v>1279</v>
      </c>
      <c r="G557" s="78"/>
      <c r="H557" s="78"/>
      <c r="I557" s="78"/>
      <c r="K557" s="78"/>
      <c r="L557" s="78"/>
      <c r="M557" s="81" t="s">
        <v>779</v>
      </c>
      <c r="P557" s="77"/>
    </row>
    <row r="558" spans="1:16" ht="17.25" customHeight="1">
      <c r="A558" s="424"/>
      <c r="B558" s="425"/>
      <c r="C558" s="132"/>
      <c r="D558" s="133"/>
      <c r="E558" s="132"/>
      <c r="F558" s="426" t="s">
        <v>780</v>
      </c>
      <c r="G558" s="404"/>
      <c r="H558" s="404"/>
      <c r="I558" s="405"/>
      <c r="J558" s="85" t="s">
        <v>128</v>
      </c>
      <c r="K558" s="85"/>
      <c r="L558" s="87"/>
      <c r="M558" s="88"/>
      <c r="P558" s="77"/>
    </row>
    <row r="559" spans="1:16" ht="17.25" customHeight="1">
      <c r="A559" s="414" t="s">
        <v>129</v>
      </c>
      <c r="B559" s="427"/>
      <c r="C559" s="134" t="s">
        <v>781</v>
      </c>
      <c r="D559" s="135" t="s">
        <v>782</v>
      </c>
      <c r="E559" s="134" t="s">
        <v>111</v>
      </c>
      <c r="F559" s="428" t="s">
        <v>783</v>
      </c>
      <c r="G559" s="428"/>
      <c r="H559" s="428"/>
      <c r="I559" s="136" t="s">
        <v>784</v>
      </c>
      <c r="J559" s="429" t="s">
        <v>785</v>
      </c>
      <c r="K559" s="430"/>
      <c r="L559" s="433" t="s">
        <v>786</v>
      </c>
      <c r="M559" s="137" t="s">
        <v>787</v>
      </c>
      <c r="P559" s="77"/>
    </row>
    <row r="560" spans="1:16" ht="17.25" customHeight="1">
      <c r="A560" s="435"/>
      <c r="B560" s="436"/>
      <c r="C560" s="138"/>
      <c r="D560" s="139"/>
      <c r="E560" s="138"/>
      <c r="F560" s="140" t="s">
        <v>119</v>
      </c>
      <c r="G560" s="141" t="s">
        <v>120</v>
      </c>
      <c r="H560" s="140" t="s">
        <v>121</v>
      </c>
      <c r="I560" s="142" t="s">
        <v>122</v>
      </c>
      <c r="J560" s="431"/>
      <c r="K560" s="432"/>
      <c r="L560" s="434"/>
      <c r="M560" s="95"/>
      <c r="P560" s="77"/>
    </row>
    <row r="561" spans="1:13" ht="17.25" customHeight="1">
      <c r="A561" s="96">
        <v>1</v>
      </c>
      <c r="B561" s="97" t="s">
        <v>1280</v>
      </c>
      <c r="C561" s="98">
        <v>355</v>
      </c>
      <c r="D561" s="98">
        <v>327</v>
      </c>
      <c r="E561" s="143">
        <f>C561-D561</f>
        <v>28</v>
      </c>
      <c r="F561" s="144">
        <v>1</v>
      </c>
      <c r="G561" s="144">
        <v>0</v>
      </c>
      <c r="H561" s="144">
        <v>0</v>
      </c>
      <c r="I561" s="145">
        <v>354</v>
      </c>
      <c r="J561" s="100">
        <v>1</v>
      </c>
      <c r="K561" s="101" t="s">
        <v>789</v>
      </c>
      <c r="L561" s="102">
        <v>210</v>
      </c>
      <c r="M561" s="103" t="s">
        <v>1281</v>
      </c>
    </row>
    <row r="562" spans="1:13" ht="17.25" customHeight="1">
      <c r="A562" s="119"/>
      <c r="B562" s="97" t="s">
        <v>1282</v>
      </c>
      <c r="C562" s="121"/>
      <c r="D562" s="121"/>
      <c r="E562" s="121"/>
      <c r="F562" s="121"/>
      <c r="G562" s="121"/>
      <c r="H562" s="121"/>
      <c r="I562" s="121"/>
      <c r="J562" s="111">
        <v>10</v>
      </c>
      <c r="K562" s="97" t="s">
        <v>807</v>
      </c>
      <c r="L562" s="98">
        <v>130</v>
      </c>
      <c r="M562" s="112" t="s">
        <v>1283</v>
      </c>
    </row>
    <row r="563" spans="1:13" ht="17.25" customHeight="1">
      <c r="A563" s="119"/>
      <c r="C563" s="121"/>
      <c r="D563" s="121"/>
      <c r="E563" s="121"/>
      <c r="F563" s="121"/>
      <c r="G563" s="121"/>
      <c r="H563" s="121"/>
      <c r="I563" s="121"/>
      <c r="J563" s="113"/>
      <c r="K563" s="104"/>
      <c r="L563" s="113"/>
      <c r="M563" s="103" t="s">
        <v>1284</v>
      </c>
    </row>
    <row r="564" spans="1:13" ht="17.25" customHeight="1">
      <c r="A564" s="119"/>
      <c r="C564" s="121"/>
      <c r="D564" s="121"/>
      <c r="E564" s="121"/>
      <c r="F564" s="121"/>
      <c r="G564" s="121"/>
      <c r="H564" s="121"/>
      <c r="I564" s="121"/>
      <c r="J564" s="100">
        <v>11</v>
      </c>
      <c r="K564" s="101" t="s">
        <v>811</v>
      </c>
      <c r="L564" s="102">
        <v>4</v>
      </c>
      <c r="M564" s="103" t="s">
        <v>896</v>
      </c>
    </row>
    <row r="565" spans="1:13" ht="17.25" customHeight="1">
      <c r="A565" s="119"/>
      <c r="C565" s="121"/>
      <c r="D565" s="121"/>
      <c r="E565" s="121"/>
      <c r="F565" s="121"/>
      <c r="G565" s="121"/>
      <c r="H565" s="121"/>
      <c r="I565" s="121"/>
      <c r="J565" s="111">
        <v>18</v>
      </c>
      <c r="K565" s="97" t="s">
        <v>822</v>
      </c>
      <c r="L565" s="98">
        <v>11</v>
      </c>
      <c r="M565" s="112" t="s">
        <v>1285</v>
      </c>
    </row>
    <row r="566" spans="1:13" ht="17.25" customHeight="1">
      <c r="A566" s="92"/>
      <c r="B566" s="104"/>
      <c r="C566" s="113"/>
      <c r="D566" s="113"/>
      <c r="E566" s="113"/>
      <c r="F566" s="113"/>
      <c r="G566" s="113"/>
      <c r="H566" s="113"/>
      <c r="I566" s="113"/>
      <c r="J566" s="113"/>
      <c r="K566" s="101" t="s">
        <v>824</v>
      </c>
      <c r="L566" s="113"/>
      <c r="M566" s="95"/>
    </row>
    <row r="567" spans="1:13" ht="17.25" customHeight="1">
      <c r="A567" s="96">
        <v>2</v>
      </c>
      <c r="B567" s="97" t="s">
        <v>1286</v>
      </c>
      <c r="C567" s="98">
        <v>23212</v>
      </c>
      <c r="D567" s="98">
        <v>0</v>
      </c>
      <c r="E567" s="143">
        <f>C567-D567</f>
        <v>23212</v>
      </c>
      <c r="F567" s="144">
        <v>22901</v>
      </c>
      <c r="G567" s="144">
        <v>0</v>
      </c>
      <c r="H567" s="144">
        <v>0</v>
      </c>
      <c r="I567" s="145">
        <v>311</v>
      </c>
      <c r="J567" s="111">
        <v>1</v>
      </c>
      <c r="K567" s="97" t="s">
        <v>789</v>
      </c>
      <c r="L567" s="98">
        <v>3365</v>
      </c>
      <c r="M567" s="112" t="s">
        <v>1287</v>
      </c>
    </row>
    <row r="568" spans="1:13" ht="17.25" customHeight="1">
      <c r="A568" s="119"/>
      <c r="B568" s="97" t="s">
        <v>1288</v>
      </c>
      <c r="C568" s="121"/>
      <c r="D568" s="121"/>
      <c r="E568" s="121"/>
      <c r="F568" s="121"/>
      <c r="G568" s="121"/>
      <c r="H568" s="121"/>
      <c r="I568" s="121"/>
      <c r="J568" s="121"/>
      <c r="L568" s="121"/>
      <c r="M568" s="112" t="s">
        <v>1289</v>
      </c>
    </row>
    <row r="569" spans="1:13" ht="17.25" customHeight="1">
      <c r="A569" s="119"/>
      <c r="C569" s="121"/>
      <c r="D569" s="121"/>
      <c r="E569" s="121"/>
      <c r="F569" s="121"/>
      <c r="G569" s="121"/>
      <c r="H569" s="121"/>
      <c r="I569" s="121"/>
      <c r="J569" s="121"/>
      <c r="L569" s="121"/>
      <c r="M569" s="112" t="s">
        <v>1290</v>
      </c>
    </row>
    <row r="570" spans="1:13" ht="17.25" customHeight="1">
      <c r="A570" s="119"/>
      <c r="C570" s="121"/>
      <c r="D570" s="121"/>
      <c r="E570" s="121"/>
      <c r="F570" s="121"/>
      <c r="G570" s="121"/>
      <c r="H570" s="121"/>
      <c r="I570" s="121"/>
      <c r="J570" s="121"/>
      <c r="L570" s="121"/>
      <c r="M570" s="112" t="s">
        <v>1291</v>
      </c>
    </row>
    <row r="571" spans="1:13" ht="17.25" customHeight="1">
      <c r="A571" s="119"/>
      <c r="C571" s="121"/>
      <c r="D571" s="121"/>
      <c r="E571" s="121"/>
      <c r="F571" s="121"/>
      <c r="G571" s="121"/>
      <c r="H571" s="121"/>
      <c r="I571" s="121"/>
      <c r="J571" s="121"/>
      <c r="L571" s="121"/>
      <c r="M571" s="112" t="s">
        <v>1292</v>
      </c>
    </row>
    <row r="572" spans="1:13" ht="17.25" customHeight="1">
      <c r="A572" s="119"/>
      <c r="C572" s="121"/>
      <c r="D572" s="121"/>
      <c r="E572" s="121"/>
      <c r="F572" s="121"/>
      <c r="G572" s="121"/>
      <c r="H572" s="121"/>
      <c r="I572" s="121"/>
      <c r="J572" s="121"/>
      <c r="L572" s="121"/>
      <c r="M572" s="112" t="s">
        <v>1293</v>
      </c>
    </row>
    <row r="573" spans="1:13" ht="17.25" customHeight="1">
      <c r="A573" s="119"/>
      <c r="C573" s="121"/>
      <c r="D573" s="121"/>
      <c r="E573" s="121"/>
      <c r="F573" s="121"/>
      <c r="G573" s="121"/>
      <c r="H573" s="121"/>
      <c r="I573" s="121"/>
      <c r="J573" s="113"/>
      <c r="K573" s="104"/>
      <c r="L573" s="113"/>
      <c r="M573" s="103" t="s">
        <v>1294</v>
      </c>
    </row>
    <row r="574" spans="1:13" ht="17.25" customHeight="1">
      <c r="A574" s="119"/>
      <c r="C574" s="121"/>
      <c r="D574" s="121"/>
      <c r="E574" s="121"/>
      <c r="F574" s="121"/>
      <c r="G574" s="121"/>
      <c r="H574" s="121"/>
      <c r="I574" s="121"/>
      <c r="J574" s="100">
        <v>3</v>
      </c>
      <c r="K574" s="101" t="s">
        <v>793</v>
      </c>
      <c r="L574" s="102">
        <v>12459</v>
      </c>
      <c r="M574" s="103" t="s">
        <v>1295</v>
      </c>
    </row>
    <row r="575" spans="1:13" ht="17.25" customHeight="1">
      <c r="A575" s="119"/>
      <c r="C575" s="121"/>
      <c r="D575" s="121"/>
      <c r="E575" s="121"/>
      <c r="F575" s="121"/>
      <c r="G575" s="121"/>
      <c r="H575" s="121"/>
      <c r="I575" s="121"/>
      <c r="J575" s="111">
        <v>7</v>
      </c>
      <c r="K575" s="97" t="s">
        <v>800</v>
      </c>
      <c r="L575" s="98">
        <v>145</v>
      </c>
      <c r="M575" s="112" t="s">
        <v>1296</v>
      </c>
    </row>
    <row r="576" spans="1:13" ht="17.25" customHeight="1">
      <c r="A576" s="130"/>
      <c r="B576" s="128"/>
      <c r="C576" s="108"/>
      <c r="D576" s="108"/>
      <c r="E576" s="108"/>
      <c r="F576" s="108"/>
      <c r="G576" s="108"/>
      <c r="H576" s="108"/>
      <c r="I576" s="108"/>
      <c r="J576" s="108"/>
      <c r="K576" s="128"/>
      <c r="L576" s="108"/>
      <c r="M576" s="127" t="s">
        <v>1297</v>
      </c>
    </row>
    <row r="578" spans="1:16" ht="17.25" customHeight="1">
      <c r="A578" s="389" t="s">
        <v>770</v>
      </c>
      <c r="B578" s="389"/>
      <c r="C578" s="389"/>
      <c r="D578" s="389"/>
      <c r="E578" s="389"/>
      <c r="F578" s="389"/>
      <c r="G578" s="389"/>
      <c r="H578" s="389"/>
      <c r="I578" s="389"/>
      <c r="J578" s="389"/>
      <c r="K578" s="389"/>
      <c r="L578" s="389"/>
      <c r="M578" s="389"/>
      <c r="P578" s="77"/>
    </row>
    <row r="579" spans="1:16" ht="17.25" customHeight="1">
      <c r="A579" s="389" t="s">
        <v>1298</v>
      </c>
      <c r="B579" s="389"/>
      <c r="C579" s="389"/>
      <c r="D579" s="389"/>
      <c r="E579" s="389"/>
      <c r="F579" s="389"/>
      <c r="G579" s="389"/>
      <c r="H579" s="389"/>
      <c r="I579" s="389"/>
      <c r="J579" s="389"/>
      <c r="K579" s="389"/>
      <c r="L579" s="389"/>
      <c r="M579" s="389"/>
      <c r="P579" s="77"/>
    </row>
    <row r="580" spans="1:16" ht="17.25" customHeight="1">
      <c r="A580" s="77" t="s">
        <v>829</v>
      </c>
      <c r="F580" s="77" t="s">
        <v>1299</v>
      </c>
      <c r="M580" s="81" t="s">
        <v>779</v>
      </c>
    </row>
    <row r="581" spans="1:16" ht="17.25" customHeight="1">
      <c r="A581" s="424"/>
      <c r="B581" s="425"/>
      <c r="C581" s="132"/>
      <c r="D581" s="133"/>
      <c r="E581" s="132"/>
      <c r="F581" s="426" t="s">
        <v>780</v>
      </c>
      <c r="G581" s="404"/>
      <c r="H581" s="404"/>
      <c r="I581" s="405"/>
      <c r="J581" s="85" t="s">
        <v>128</v>
      </c>
      <c r="K581" s="85"/>
      <c r="L581" s="87"/>
      <c r="M581" s="88"/>
      <c r="P581" s="77"/>
    </row>
    <row r="582" spans="1:16" ht="17.25" customHeight="1">
      <c r="A582" s="414" t="s">
        <v>129</v>
      </c>
      <c r="B582" s="427"/>
      <c r="C582" s="134" t="s">
        <v>781</v>
      </c>
      <c r="D582" s="135" t="s">
        <v>782</v>
      </c>
      <c r="E582" s="134" t="s">
        <v>111</v>
      </c>
      <c r="F582" s="428" t="s">
        <v>783</v>
      </c>
      <c r="G582" s="428"/>
      <c r="H582" s="428"/>
      <c r="I582" s="136" t="s">
        <v>784</v>
      </c>
      <c r="J582" s="429" t="s">
        <v>785</v>
      </c>
      <c r="K582" s="430"/>
      <c r="L582" s="433" t="s">
        <v>786</v>
      </c>
      <c r="M582" s="137" t="s">
        <v>787</v>
      </c>
      <c r="P582" s="77"/>
    </row>
    <row r="583" spans="1:16" ht="17.25" customHeight="1">
      <c r="A583" s="435"/>
      <c r="B583" s="436"/>
      <c r="C583" s="138"/>
      <c r="D583" s="139"/>
      <c r="E583" s="138"/>
      <c r="F583" s="140" t="s">
        <v>119</v>
      </c>
      <c r="G583" s="141" t="s">
        <v>120</v>
      </c>
      <c r="H583" s="140" t="s">
        <v>121</v>
      </c>
      <c r="I583" s="142" t="s">
        <v>122</v>
      </c>
      <c r="J583" s="431"/>
      <c r="K583" s="432"/>
      <c r="L583" s="434"/>
      <c r="M583" s="95"/>
      <c r="P583" s="77"/>
    </row>
    <row r="584" spans="1:16" ht="17.25" customHeight="1">
      <c r="A584" s="119"/>
      <c r="C584" s="121"/>
      <c r="D584" s="121"/>
      <c r="E584" s="121"/>
      <c r="F584" s="121"/>
      <c r="G584" s="121"/>
      <c r="H584" s="121"/>
      <c r="I584" s="121"/>
      <c r="J584" s="100">
        <v>8</v>
      </c>
      <c r="K584" s="101" t="s">
        <v>802</v>
      </c>
      <c r="L584" s="102">
        <v>7</v>
      </c>
      <c r="M584" s="103" t="s">
        <v>1300</v>
      </c>
    </row>
    <row r="585" spans="1:16" ht="17.25" customHeight="1">
      <c r="A585" s="119"/>
      <c r="C585" s="121"/>
      <c r="D585" s="121"/>
      <c r="E585" s="121"/>
      <c r="F585" s="121"/>
      <c r="G585" s="121"/>
      <c r="H585" s="121"/>
      <c r="I585" s="121"/>
      <c r="J585" s="111">
        <v>10</v>
      </c>
      <c r="K585" s="97" t="s">
        <v>807</v>
      </c>
      <c r="L585" s="98">
        <v>1035</v>
      </c>
      <c r="M585" s="112" t="s">
        <v>1301</v>
      </c>
    </row>
    <row r="586" spans="1:16" ht="17.25" customHeight="1">
      <c r="A586" s="119"/>
      <c r="C586" s="121"/>
      <c r="D586" s="121"/>
      <c r="E586" s="121"/>
      <c r="F586" s="121"/>
      <c r="G586" s="121"/>
      <c r="H586" s="121"/>
      <c r="I586" s="121"/>
      <c r="J586" s="113"/>
      <c r="K586" s="104"/>
      <c r="L586" s="113"/>
      <c r="M586" s="103" t="s">
        <v>1302</v>
      </c>
    </row>
    <row r="587" spans="1:16" ht="17.25" customHeight="1">
      <c r="A587" s="119"/>
      <c r="C587" s="121"/>
      <c r="D587" s="121"/>
      <c r="E587" s="121"/>
      <c r="F587" s="121"/>
      <c r="G587" s="121"/>
      <c r="H587" s="121"/>
      <c r="I587" s="121"/>
      <c r="J587" s="111">
        <v>11</v>
      </c>
      <c r="K587" s="97" t="s">
        <v>811</v>
      </c>
      <c r="L587" s="98">
        <v>2030</v>
      </c>
      <c r="M587" s="112" t="s">
        <v>1303</v>
      </c>
    </row>
    <row r="588" spans="1:16" ht="17.25" customHeight="1">
      <c r="A588" s="119"/>
      <c r="C588" s="121"/>
      <c r="D588" s="121"/>
      <c r="E588" s="121"/>
      <c r="F588" s="121"/>
      <c r="G588" s="121"/>
      <c r="H588" s="121"/>
      <c r="I588" s="121"/>
      <c r="J588" s="113"/>
      <c r="K588" s="104"/>
      <c r="L588" s="113"/>
      <c r="M588" s="103" t="s">
        <v>1304</v>
      </c>
    </row>
    <row r="589" spans="1:16" ht="17.25" customHeight="1">
      <c r="A589" s="119"/>
      <c r="C589" s="121"/>
      <c r="D589" s="121"/>
      <c r="E589" s="121"/>
      <c r="F589" s="121"/>
      <c r="G589" s="121"/>
      <c r="H589" s="121"/>
      <c r="I589" s="121"/>
      <c r="J589" s="111">
        <v>12</v>
      </c>
      <c r="K589" s="97" t="s">
        <v>816</v>
      </c>
      <c r="L589" s="98">
        <v>3303</v>
      </c>
      <c r="M589" s="112" t="s">
        <v>1305</v>
      </c>
    </row>
    <row r="590" spans="1:16" ht="17.25" customHeight="1">
      <c r="A590" s="119"/>
      <c r="C590" s="121"/>
      <c r="D590" s="121"/>
      <c r="E590" s="121"/>
      <c r="F590" s="121"/>
      <c r="G590" s="121"/>
      <c r="H590" s="121"/>
      <c r="I590" s="121"/>
      <c r="J590" s="121"/>
      <c r="L590" s="121"/>
      <c r="M590" s="112" t="s">
        <v>1306</v>
      </c>
    </row>
    <row r="591" spans="1:16" ht="17.25" customHeight="1">
      <c r="A591" s="119"/>
      <c r="C591" s="121"/>
      <c r="D591" s="121"/>
      <c r="E591" s="121"/>
      <c r="F591" s="121"/>
      <c r="G591" s="121"/>
      <c r="H591" s="121"/>
      <c r="I591" s="121"/>
      <c r="J591" s="121"/>
      <c r="L591" s="121"/>
      <c r="M591" s="112" t="s">
        <v>1307</v>
      </c>
    </row>
    <row r="592" spans="1:16" ht="17.25" customHeight="1">
      <c r="A592" s="119"/>
      <c r="C592" s="121"/>
      <c r="D592" s="121"/>
      <c r="E592" s="121"/>
      <c r="F592" s="121"/>
      <c r="G592" s="121"/>
      <c r="H592" s="121"/>
      <c r="I592" s="121"/>
      <c r="J592" s="113"/>
      <c r="K592" s="104"/>
      <c r="L592" s="113"/>
      <c r="M592" s="103" t="s">
        <v>1308</v>
      </c>
    </row>
    <row r="593" spans="1:16" ht="17.25" customHeight="1">
      <c r="A593" s="119"/>
      <c r="C593" s="121"/>
      <c r="D593" s="121"/>
      <c r="E593" s="121"/>
      <c r="F593" s="121"/>
      <c r="G593" s="121"/>
      <c r="H593" s="121"/>
      <c r="I593" s="121"/>
      <c r="J593" s="111">
        <v>13</v>
      </c>
      <c r="K593" s="97" t="s">
        <v>818</v>
      </c>
      <c r="L593" s="98">
        <v>170</v>
      </c>
      <c r="M593" s="112" t="s">
        <v>1309</v>
      </c>
    </row>
    <row r="594" spans="1:16" ht="17.25" customHeight="1">
      <c r="A594" s="119"/>
      <c r="C594" s="121"/>
      <c r="D594" s="121"/>
      <c r="E594" s="121"/>
      <c r="F594" s="121"/>
      <c r="G594" s="121"/>
      <c r="H594" s="121"/>
      <c r="I594" s="121"/>
      <c r="J594" s="121"/>
      <c r="K594" s="97" t="s">
        <v>820</v>
      </c>
      <c r="L594" s="121"/>
      <c r="M594" s="112" t="s">
        <v>1310</v>
      </c>
    </row>
    <row r="595" spans="1:16" ht="17.25" customHeight="1">
      <c r="A595" s="119"/>
      <c r="C595" s="121"/>
      <c r="D595" s="121"/>
      <c r="E595" s="121"/>
      <c r="F595" s="121"/>
      <c r="G595" s="121"/>
      <c r="H595" s="121"/>
      <c r="I595" s="121"/>
      <c r="J595" s="113"/>
      <c r="K595" s="104"/>
      <c r="L595" s="113"/>
      <c r="M595" s="103" t="s">
        <v>1311</v>
      </c>
    </row>
    <row r="596" spans="1:16" ht="17.25" customHeight="1">
      <c r="A596" s="92"/>
      <c r="B596" s="104"/>
      <c r="C596" s="113"/>
      <c r="D596" s="113"/>
      <c r="E596" s="113"/>
      <c r="F596" s="113"/>
      <c r="G596" s="113"/>
      <c r="H596" s="113"/>
      <c r="I596" s="113"/>
      <c r="J596" s="100">
        <v>17</v>
      </c>
      <c r="K596" s="101" t="s">
        <v>966</v>
      </c>
      <c r="L596" s="102">
        <v>698</v>
      </c>
      <c r="M596" s="103" t="s">
        <v>1312</v>
      </c>
    </row>
    <row r="597" spans="1:16" ht="17.25" customHeight="1">
      <c r="A597" s="119"/>
      <c r="B597" s="97" t="s">
        <v>1313</v>
      </c>
      <c r="C597" s="149">
        <v>0</v>
      </c>
      <c r="D597" s="149">
        <v>38295</v>
      </c>
      <c r="E597" s="143">
        <f>C597-D597</f>
        <v>-38295</v>
      </c>
      <c r="F597" s="121"/>
      <c r="G597" s="121"/>
      <c r="H597" s="121"/>
      <c r="I597" s="145">
        <v>0</v>
      </c>
      <c r="J597" s="121"/>
      <c r="L597" s="121"/>
      <c r="M597" s="112" t="s">
        <v>638</v>
      </c>
    </row>
    <row r="598" spans="1:16" ht="17.25" customHeight="1">
      <c r="A598" s="119"/>
      <c r="B598" s="97" t="s">
        <v>1314</v>
      </c>
      <c r="C598" s="121"/>
      <c r="D598" s="121"/>
      <c r="E598" s="121"/>
      <c r="F598" s="121"/>
      <c r="G598" s="121"/>
      <c r="H598" s="121"/>
      <c r="I598" s="121"/>
      <c r="J598" s="121"/>
      <c r="L598" s="121"/>
      <c r="M598" s="122"/>
    </row>
    <row r="599" spans="1:16" ht="17.25" customHeight="1">
      <c r="A599" s="92"/>
      <c r="B599" s="101" t="s">
        <v>1141</v>
      </c>
      <c r="C599" s="113"/>
      <c r="D599" s="113"/>
      <c r="E599" s="113"/>
      <c r="F599" s="113"/>
      <c r="G599" s="113"/>
      <c r="H599" s="113"/>
      <c r="I599" s="113"/>
      <c r="J599" s="113"/>
      <c r="K599" s="104"/>
      <c r="L599" s="113"/>
      <c r="M599" s="95"/>
    </row>
    <row r="600" spans="1:16" ht="17.25" customHeight="1">
      <c r="A600" s="422" t="s">
        <v>142</v>
      </c>
      <c r="B600" s="423"/>
      <c r="C600" s="106">
        <v>23567</v>
      </c>
      <c r="D600" s="106">
        <v>38622</v>
      </c>
      <c r="E600" s="146">
        <f>C600-D600</f>
        <v>-15055</v>
      </c>
      <c r="F600" s="147">
        <v>22902</v>
      </c>
      <c r="G600" s="147">
        <v>0</v>
      </c>
      <c r="H600" s="147">
        <v>0</v>
      </c>
      <c r="I600" s="148">
        <v>665</v>
      </c>
      <c r="J600" s="108"/>
      <c r="K600" s="128"/>
      <c r="L600" s="146"/>
      <c r="M600" s="110"/>
      <c r="P600" s="77"/>
    </row>
    <row r="602" spans="1:16" ht="17.25" customHeight="1">
      <c r="A602" s="77" t="s">
        <v>1185</v>
      </c>
      <c r="B602" s="79"/>
      <c r="C602" s="78"/>
      <c r="D602" s="78"/>
      <c r="E602" s="78"/>
      <c r="F602" s="78" t="s">
        <v>1315</v>
      </c>
      <c r="G602" s="78"/>
      <c r="H602" s="78"/>
      <c r="I602" s="78"/>
      <c r="K602" s="78"/>
      <c r="L602" s="78"/>
      <c r="M602" s="81" t="s">
        <v>779</v>
      </c>
      <c r="P602" s="77"/>
    </row>
    <row r="603" spans="1:16" ht="17.25" customHeight="1">
      <c r="A603" s="424"/>
      <c r="B603" s="425"/>
      <c r="C603" s="132"/>
      <c r="D603" s="133"/>
      <c r="E603" s="132"/>
      <c r="F603" s="426" t="s">
        <v>780</v>
      </c>
      <c r="G603" s="404"/>
      <c r="H603" s="404"/>
      <c r="I603" s="405"/>
      <c r="J603" s="85" t="s">
        <v>128</v>
      </c>
      <c r="K603" s="85"/>
      <c r="L603" s="87"/>
      <c r="M603" s="88"/>
      <c r="P603" s="77"/>
    </row>
    <row r="604" spans="1:16" ht="17.25" customHeight="1">
      <c r="A604" s="414" t="s">
        <v>129</v>
      </c>
      <c r="B604" s="427"/>
      <c r="C604" s="134" t="s">
        <v>781</v>
      </c>
      <c r="D604" s="135" t="s">
        <v>782</v>
      </c>
      <c r="E604" s="134" t="s">
        <v>111</v>
      </c>
      <c r="F604" s="428" t="s">
        <v>783</v>
      </c>
      <c r="G604" s="428"/>
      <c r="H604" s="428"/>
      <c r="I604" s="136" t="s">
        <v>784</v>
      </c>
      <c r="J604" s="429" t="s">
        <v>785</v>
      </c>
      <c r="K604" s="430"/>
      <c r="L604" s="433" t="s">
        <v>786</v>
      </c>
      <c r="M604" s="137" t="s">
        <v>787</v>
      </c>
      <c r="P604" s="77"/>
    </row>
    <row r="605" spans="1:16" ht="17.25" customHeight="1">
      <c r="A605" s="435"/>
      <c r="B605" s="436"/>
      <c r="C605" s="138"/>
      <c r="D605" s="139"/>
      <c r="E605" s="138"/>
      <c r="F605" s="140" t="s">
        <v>119</v>
      </c>
      <c r="G605" s="141" t="s">
        <v>120</v>
      </c>
      <c r="H605" s="140" t="s">
        <v>121</v>
      </c>
      <c r="I605" s="142" t="s">
        <v>122</v>
      </c>
      <c r="J605" s="431"/>
      <c r="K605" s="432"/>
      <c r="L605" s="434"/>
      <c r="M605" s="95"/>
      <c r="P605" s="77"/>
    </row>
    <row r="606" spans="1:16" ht="17.25" customHeight="1">
      <c r="A606" s="96">
        <v>1</v>
      </c>
      <c r="B606" s="97" t="s">
        <v>1316</v>
      </c>
      <c r="C606" s="98">
        <v>6</v>
      </c>
      <c r="D606" s="98">
        <v>6</v>
      </c>
      <c r="E606" s="143">
        <f>C606-D606</f>
        <v>0</v>
      </c>
      <c r="F606" s="144">
        <v>6</v>
      </c>
      <c r="G606" s="144">
        <v>0</v>
      </c>
      <c r="H606" s="144">
        <v>0</v>
      </c>
      <c r="I606" s="145">
        <v>0</v>
      </c>
      <c r="J606" s="100">
        <v>10</v>
      </c>
      <c r="K606" s="101" t="s">
        <v>807</v>
      </c>
      <c r="L606" s="102">
        <v>2</v>
      </c>
      <c r="M606" s="103" t="s">
        <v>911</v>
      </c>
    </row>
    <row r="607" spans="1:16" ht="17.25" customHeight="1">
      <c r="A607" s="92"/>
      <c r="B607" s="101" t="s">
        <v>1317</v>
      </c>
      <c r="C607" s="113"/>
      <c r="D607" s="113"/>
      <c r="E607" s="113"/>
      <c r="F607" s="113"/>
      <c r="G607" s="113"/>
      <c r="H607" s="113"/>
      <c r="I607" s="113"/>
      <c r="J607" s="100">
        <v>11</v>
      </c>
      <c r="K607" s="101" t="s">
        <v>811</v>
      </c>
      <c r="L607" s="102">
        <v>4</v>
      </c>
      <c r="M607" s="103" t="s">
        <v>896</v>
      </c>
    </row>
    <row r="608" spans="1:16" ht="17.25" customHeight="1">
      <c r="A608" s="96">
        <v>2</v>
      </c>
      <c r="B608" s="97" t="s">
        <v>1318</v>
      </c>
      <c r="C608" s="98">
        <v>13</v>
      </c>
      <c r="D608" s="98">
        <v>13</v>
      </c>
      <c r="E608" s="143">
        <f>C608-D608</f>
        <v>0</v>
      </c>
      <c r="F608" s="144">
        <v>13</v>
      </c>
      <c r="G608" s="144">
        <v>0</v>
      </c>
      <c r="H608" s="144">
        <v>0</v>
      </c>
      <c r="I608" s="145">
        <v>0</v>
      </c>
      <c r="J608" s="111">
        <v>10</v>
      </c>
      <c r="K608" s="97" t="s">
        <v>807</v>
      </c>
      <c r="L608" s="98">
        <v>13</v>
      </c>
      <c r="M608" s="112" t="s">
        <v>911</v>
      </c>
    </row>
    <row r="609" spans="1:13" ht="17.25" customHeight="1">
      <c r="A609" s="130"/>
      <c r="B609" s="124" t="s">
        <v>1319</v>
      </c>
      <c r="C609" s="108"/>
      <c r="D609" s="108"/>
      <c r="E609" s="108"/>
      <c r="F609" s="108"/>
      <c r="G609" s="108"/>
      <c r="H609" s="108"/>
      <c r="I609" s="108"/>
      <c r="J609" s="108"/>
      <c r="K609" s="128"/>
      <c r="L609" s="108"/>
      <c r="M609" s="110"/>
    </row>
    <row r="614" spans="1:13" ht="17.25" customHeight="1">
      <c r="A614" s="128"/>
      <c r="B614" s="128"/>
      <c r="C614" s="128"/>
      <c r="D614" s="128"/>
      <c r="E614" s="128"/>
      <c r="F614" s="128"/>
      <c r="G614" s="128"/>
      <c r="H614" s="128"/>
      <c r="I614" s="128"/>
      <c r="J614" s="128"/>
      <c r="K614" s="128"/>
      <c r="L614" s="128"/>
      <c r="M614" s="128"/>
    </row>
    <row r="615" spans="1:13" ht="17.25" customHeight="1">
      <c r="A615" s="96">
        <v>3</v>
      </c>
      <c r="B615" s="97" t="s">
        <v>1320</v>
      </c>
      <c r="C615" s="98">
        <v>63</v>
      </c>
      <c r="D615" s="98">
        <v>9</v>
      </c>
      <c r="E615" s="143">
        <f>C615-D615</f>
        <v>54</v>
      </c>
      <c r="F615" s="144">
        <v>63</v>
      </c>
      <c r="G615" s="144">
        <v>0</v>
      </c>
      <c r="H615" s="144">
        <v>0</v>
      </c>
      <c r="I615" s="145">
        <v>0</v>
      </c>
      <c r="J615" s="100">
        <v>10</v>
      </c>
      <c r="K615" s="101" t="s">
        <v>807</v>
      </c>
      <c r="L615" s="102">
        <v>59</v>
      </c>
      <c r="M615" s="103" t="s">
        <v>911</v>
      </c>
    </row>
    <row r="616" spans="1:13" ht="17.25" customHeight="1">
      <c r="A616" s="92"/>
      <c r="B616" s="101" t="s">
        <v>1321</v>
      </c>
      <c r="C616" s="113"/>
      <c r="D616" s="113"/>
      <c r="E616" s="113"/>
      <c r="F616" s="113"/>
      <c r="G616" s="113"/>
      <c r="H616" s="113"/>
      <c r="I616" s="113"/>
      <c r="J616" s="100">
        <v>11</v>
      </c>
      <c r="K616" s="101" t="s">
        <v>811</v>
      </c>
      <c r="L616" s="102">
        <v>4</v>
      </c>
      <c r="M616" s="103" t="s">
        <v>896</v>
      </c>
    </row>
    <row r="617" spans="1:13" ht="17.25" customHeight="1">
      <c r="A617" s="96">
        <v>4</v>
      </c>
      <c r="B617" s="97" t="s">
        <v>1322</v>
      </c>
      <c r="C617" s="98">
        <v>11092</v>
      </c>
      <c r="D617" s="98">
        <v>306</v>
      </c>
      <c r="E617" s="143">
        <f>C617-D617</f>
        <v>10786</v>
      </c>
      <c r="F617" s="144">
        <v>11092</v>
      </c>
      <c r="G617" s="144">
        <v>0</v>
      </c>
      <c r="H617" s="144">
        <v>0</v>
      </c>
      <c r="I617" s="145">
        <v>0</v>
      </c>
      <c r="J617" s="111">
        <v>1</v>
      </c>
      <c r="K617" s="97" t="s">
        <v>789</v>
      </c>
      <c r="L617" s="98">
        <v>8413</v>
      </c>
      <c r="M617" s="112" t="s">
        <v>1323</v>
      </c>
    </row>
    <row r="618" spans="1:13" ht="17.25" customHeight="1">
      <c r="A618" s="119"/>
      <c r="C618" s="121"/>
      <c r="D618" s="121"/>
      <c r="E618" s="121"/>
      <c r="F618" s="121"/>
      <c r="G618" s="121"/>
      <c r="H618" s="121"/>
      <c r="I618" s="121"/>
      <c r="J618" s="113"/>
      <c r="K618" s="104"/>
      <c r="L618" s="113"/>
      <c r="M618" s="103" t="s">
        <v>1324</v>
      </c>
    </row>
    <row r="619" spans="1:13" ht="17.25" customHeight="1">
      <c r="A619" s="119"/>
      <c r="C619" s="121"/>
      <c r="D619" s="121"/>
      <c r="E619" s="121"/>
      <c r="F619" s="121"/>
      <c r="G619" s="121"/>
      <c r="H619" s="121"/>
      <c r="I619" s="121"/>
      <c r="J619" s="100">
        <v>3</v>
      </c>
      <c r="K619" s="101" t="s">
        <v>793</v>
      </c>
      <c r="L619" s="102">
        <v>325</v>
      </c>
      <c r="M619" s="103" t="s">
        <v>1295</v>
      </c>
    </row>
    <row r="620" spans="1:13" ht="17.25" customHeight="1">
      <c r="A620" s="119"/>
      <c r="C620" s="121"/>
      <c r="D620" s="121"/>
      <c r="E620" s="121"/>
      <c r="F620" s="121"/>
      <c r="G620" s="121"/>
      <c r="H620" s="121"/>
      <c r="I620" s="121"/>
      <c r="J620" s="111">
        <v>10</v>
      </c>
      <c r="K620" s="97" t="s">
        <v>807</v>
      </c>
      <c r="L620" s="98">
        <v>164</v>
      </c>
      <c r="M620" s="112" t="s">
        <v>1325</v>
      </c>
    </row>
    <row r="621" spans="1:13" ht="17.25" customHeight="1">
      <c r="A621" s="119"/>
      <c r="C621" s="121"/>
      <c r="D621" s="121"/>
      <c r="E621" s="121"/>
      <c r="F621" s="121"/>
      <c r="G621" s="121"/>
      <c r="H621" s="121"/>
      <c r="I621" s="121"/>
      <c r="J621" s="113"/>
      <c r="K621" s="104"/>
      <c r="L621" s="113"/>
      <c r="M621" s="103" t="s">
        <v>1326</v>
      </c>
    </row>
    <row r="622" spans="1:13" ht="17.25" customHeight="1">
      <c r="A622" s="119"/>
      <c r="C622" s="121"/>
      <c r="D622" s="121"/>
      <c r="E622" s="121"/>
      <c r="F622" s="121"/>
      <c r="G622" s="121"/>
      <c r="H622" s="121"/>
      <c r="I622" s="121"/>
      <c r="J622" s="111">
        <v>11</v>
      </c>
      <c r="K622" s="97" t="s">
        <v>811</v>
      </c>
      <c r="L622" s="98">
        <v>190</v>
      </c>
      <c r="M622" s="112" t="s">
        <v>1327</v>
      </c>
    </row>
    <row r="623" spans="1:13" ht="17.25" customHeight="1">
      <c r="A623" s="119"/>
      <c r="C623" s="121"/>
      <c r="D623" s="121"/>
      <c r="E623" s="121"/>
      <c r="F623" s="121"/>
      <c r="G623" s="121"/>
      <c r="H623" s="121"/>
      <c r="I623" s="121"/>
      <c r="J623" s="113"/>
      <c r="K623" s="104"/>
      <c r="L623" s="113"/>
      <c r="M623" s="103" t="s">
        <v>1149</v>
      </c>
    </row>
    <row r="624" spans="1:13" ht="17.25" customHeight="1">
      <c r="A624" s="92"/>
      <c r="B624" s="104"/>
      <c r="C624" s="113"/>
      <c r="D624" s="113"/>
      <c r="E624" s="113"/>
      <c r="F624" s="113"/>
      <c r="G624" s="113"/>
      <c r="H624" s="113"/>
      <c r="I624" s="113"/>
      <c r="J624" s="100">
        <v>12</v>
      </c>
      <c r="K624" s="101" t="s">
        <v>816</v>
      </c>
      <c r="L624" s="102">
        <v>2000</v>
      </c>
      <c r="M624" s="103" t="s">
        <v>1328</v>
      </c>
    </row>
    <row r="625" spans="1:16" ht="17.25" customHeight="1">
      <c r="A625" s="96">
        <v>5</v>
      </c>
      <c r="B625" s="97" t="s">
        <v>1329</v>
      </c>
      <c r="C625" s="98">
        <v>32</v>
      </c>
      <c r="D625" s="98">
        <v>3033</v>
      </c>
      <c r="E625" s="143">
        <f>C625-D625</f>
        <v>-3001</v>
      </c>
      <c r="F625" s="144">
        <v>32</v>
      </c>
      <c r="G625" s="144">
        <v>0</v>
      </c>
      <c r="H625" s="144">
        <v>0</v>
      </c>
      <c r="I625" s="145">
        <v>0</v>
      </c>
      <c r="J625" s="100">
        <v>10</v>
      </c>
      <c r="K625" s="101" t="s">
        <v>807</v>
      </c>
      <c r="L625" s="102">
        <v>8</v>
      </c>
      <c r="M625" s="103" t="s">
        <v>911</v>
      </c>
    </row>
    <row r="626" spans="1:16" ht="17.25" customHeight="1">
      <c r="A626" s="92"/>
      <c r="B626" s="101" t="s">
        <v>1330</v>
      </c>
      <c r="C626" s="113"/>
      <c r="D626" s="113"/>
      <c r="E626" s="113"/>
      <c r="F626" s="113"/>
      <c r="G626" s="113"/>
      <c r="H626" s="113"/>
      <c r="I626" s="113"/>
      <c r="J626" s="100">
        <v>11</v>
      </c>
      <c r="K626" s="101" t="s">
        <v>811</v>
      </c>
      <c r="L626" s="102">
        <v>24</v>
      </c>
      <c r="M626" s="103" t="s">
        <v>896</v>
      </c>
    </row>
    <row r="627" spans="1:16" ht="17.25" customHeight="1">
      <c r="A627" s="119"/>
      <c r="B627" s="97" t="s">
        <v>1331</v>
      </c>
      <c r="C627" s="149">
        <v>0</v>
      </c>
      <c r="D627" s="149">
        <v>1252</v>
      </c>
      <c r="E627" s="143">
        <f>C627-D627</f>
        <v>-1252</v>
      </c>
      <c r="F627" s="121"/>
      <c r="G627" s="121"/>
      <c r="H627" s="121"/>
      <c r="I627" s="145">
        <v>0</v>
      </c>
      <c r="J627" s="121"/>
      <c r="L627" s="121"/>
      <c r="M627" s="112" t="s">
        <v>638</v>
      </c>
    </row>
    <row r="628" spans="1:16" ht="17.25" customHeight="1">
      <c r="A628" s="92"/>
      <c r="B628" s="101" t="s">
        <v>1332</v>
      </c>
      <c r="C628" s="113"/>
      <c r="D628" s="113"/>
      <c r="E628" s="113"/>
      <c r="F628" s="113"/>
      <c r="G628" s="113"/>
      <c r="H628" s="113"/>
      <c r="I628" s="113"/>
      <c r="J628" s="113"/>
      <c r="K628" s="104"/>
      <c r="L628" s="113"/>
      <c r="M628" s="95"/>
    </row>
    <row r="629" spans="1:16" ht="17.25" customHeight="1">
      <c r="A629" s="422" t="s">
        <v>142</v>
      </c>
      <c r="B629" s="423"/>
      <c r="C629" s="106">
        <v>11206</v>
      </c>
      <c r="D629" s="106">
        <v>4619</v>
      </c>
      <c r="E629" s="146">
        <f>C629-D629</f>
        <v>6587</v>
      </c>
      <c r="F629" s="147">
        <v>11206</v>
      </c>
      <c r="G629" s="147">
        <v>0</v>
      </c>
      <c r="H629" s="147">
        <v>0</v>
      </c>
      <c r="I629" s="148">
        <v>0</v>
      </c>
      <c r="J629" s="108"/>
      <c r="K629" s="128"/>
      <c r="L629" s="146"/>
      <c r="M629" s="110"/>
      <c r="P629" s="77"/>
    </row>
    <row r="631" spans="1:16" ht="17.25" customHeight="1">
      <c r="A631" s="77" t="s">
        <v>1185</v>
      </c>
      <c r="B631" s="79"/>
      <c r="C631" s="78"/>
      <c r="D631" s="78"/>
      <c r="E631" s="78"/>
      <c r="F631" s="78" t="s">
        <v>1333</v>
      </c>
      <c r="G631" s="78"/>
      <c r="H631" s="78"/>
      <c r="I631" s="78"/>
      <c r="K631" s="78"/>
      <c r="L631" s="78"/>
      <c r="M631" s="81" t="s">
        <v>779</v>
      </c>
      <c r="P631" s="77"/>
    </row>
    <row r="632" spans="1:16" ht="17.25" customHeight="1">
      <c r="A632" s="424"/>
      <c r="B632" s="425"/>
      <c r="C632" s="132"/>
      <c r="D632" s="133"/>
      <c r="E632" s="132"/>
      <c r="F632" s="426" t="s">
        <v>780</v>
      </c>
      <c r="G632" s="404"/>
      <c r="H632" s="404"/>
      <c r="I632" s="405"/>
      <c r="J632" s="85" t="s">
        <v>128</v>
      </c>
      <c r="K632" s="85"/>
      <c r="L632" s="87"/>
      <c r="M632" s="88"/>
      <c r="P632" s="77"/>
    </row>
    <row r="633" spans="1:16" ht="17.25" customHeight="1">
      <c r="A633" s="414" t="s">
        <v>129</v>
      </c>
      <c r="B633" s="427"/>
      <c r="C633" s="134" t="s">
        <v>781</v>
      </c>
      <c r="D633" s="135" t="s">
        <v>782</v>
      </c>
      <c r="E633" s="134" t="s">
        <v>111</v>
      </c>
      <c r="F633" s="428" t="s">
        <v>783</v>
      </c>
      <c r="G633" s="428"/>
      <c r="H633" s="428"/>
      <c r="I633" s="136" t="s">
        <v>784</v>
      </c>
      <c r="J633" s="429" t="s">
        <v>785</v>
      </c>
      <c r="K633" s="430"/>
      <c r="L633" s="433" t="s">
        <v>786</v>
      </c>
      <c r="M633" s="137" t="s">
        <v>787</v>
      </c>
      <c r="P633" s="77"/>
    </row>
    <row r="634" spans="1:16" ht="17.25" customHeight="1">
      <c r="A634" s="435"/>
      <c r="B634" s="436"/>
      <c r="C634" s="138"/>
      <c r="D634" s="139"/>
      <c r="E634" s="138"/>
      <c r="F634" s="140" t="s">
        <v>119</v>
      </c>
      <c r="G634" s="141" t="s">
        <v>120</v>
      </c>
      <c r="H634" s="140" t="s">
        <v>121</v>
      </c>
      <c r="I634" s="142" t="s">
        <v>122</v>
      </c>
      <c r="J634" s="431"/>
      <c r="K634" s="432"/>
      <c r="L634" s="434"/>
      <c r="M634" s="95"/>
      <c r="P634" s="77"/>
    </row>
    <row r="635" spans="1:16" ht="17.25" customHeight="1">
      <c r="A635" s="96">
        <v>1</v>
      </c>
      <c r="B635" s="97" t="s">
        <v>1334</v>
      </c>
      <c r="C635" s="98">
        <v>512</v>
      </c>
      <c r="D635" s="98">
        <v>512</v>
      </c>
      <c r="E635" s="143">
        <f>C635-D635</f>
        <v>0</v>
      </c>
      <c r="F635" s="121"/>
      <c r="G635" s="121"/>
      <c r="H635" s="121"/>
      <c r="I635" s="145">
        <v>512</v>
      </c>
      <c r="J635" s="100">
        <v>1</v>
      </c>
      <c r="K635" s="101" t="s">
        <v>789</v>
      </c>
      <c r="L635" s="102">
        <v>240</v>
      </c>
      <c r="M635" s="103" t="s">
        <v>1335</v>
      </c>
    </row>
    <row r="636" spans="1:16" ht="17.25" customHeight="1">
      <c r="A636" s="119"/>
      <c r="C636" s="121"/>
      <c r="D636" s="121"/>
      <c r="E636" s="121"/>
      <c r="F636" s="121"/>
      <c r="G636" s="121"/>
      <c r="H636" s="121"/>
      <c r="I636" s="121"/>
      <c r="J636" s="111">
        <v>8</v>
      </c>
      <c r="K636" s="97" t="s">
        <v>802</v>
      </c>
      <c r="L636" s="98">
        <v>188</v>
      </c>
      <c r="M636" s="112" t="s">
        <v>1336</v>
      </c>
    </row>
    <row r="637" spans="1:16" ht="17.25" customHeight="1">
      <c r="A637" s="119"/>
      <c r="C637" s="121"/>
      <c r="D637" s="121"/>
      <c r="E637" s="121"/>
      <c r="F637" s="121"/>
      <c r="G637" s="121"/>
      <c r="H637" s="121"/>
      <c r="I637" s="121"/>
      <c r="J637" s="113"/>
      <c r="K637" s="104"/>
      <c r="L637" s="113"/>
      <c r="M637" s="103" t="s">
        <v>1199</v>
      </c>
    </row>
    <row r="638" spans="1:16" ht="17.25" customHeight="1">
      <c r="A638" s="119"/>
      <c r="C638" s="121"/>
      <c r="D638" s="121"/>
      <c r="E638" s="121"/>
      <c r="F638" s="121"/>
      <c r="G638" s="121"/>
      <c r="H638" s="121"/>
      <c r="I638" s="121"/>
      <c r="J638" s="111">
        <v>10</v>
      </c>
      <c r="K638" s="97" t="s">
        <v>807</v>
      </c>
      <c r="L638" s="98">
        <v>59</v>
      </c>
      <c r="M638" s="112" t="s">
        <v>1337</v>
      </c>
    </row>
    <row r="639" spans="1:16" ht="17.25" customHeight="1">
      <c r="A639" s="119"/>
      <c r="C639" s="121"/>
      <c r="D639" s="121"/>
      <c r="E639" s="121"/>
      <c r="F639" s="121"/>
      <c r="G639" s="121"/>
      <c r="H639" s="121"/>
      <c r="I639" s="121"/>
      <c r="J639" s="113"/>
      <c r="K639" s="104"/>
      <c r="L639" s="113"/>
      <c r="M639" s="103" t="s">
        <v>1338</v>
      </c>
    </row>
    <row r="640" spans="1:16" ht="17.25" customHeight="1">
      <c r="A640" s="119"/>
      <c r="C640" s="121"/>
      <c r="D640" s="121"/>
      <c r="E640" s="121"/>
      <c r="F640" s="121"/>
      <c r="G640" s="121"/>
      <c r="H640" s="121"/>
      <c r="I640" s="121"/>
      <c r="J640" s="100">
        <v>11</v>
      </c>
      <c r="K640" s="101" t="s">
        <v>811</v>
      </c>
      <c r="L640" s="102">
        <v>2</v>
      </c>
      <c r="M640" s="103" t="s">
        <v>896</v>
      </c>
    </row>
    <row r="641" spans="1:16" ht="17.25" customHeight="1">
      <c r="A641" s="119"/>
      <c r="C641" s="121"/>
      <c r="D641" s="121"/>
      <c r="E641" s="121"/>
      <c r="F641" s="121"/>
      <c r="G641" s="121"/>
      <c r="H641" s="121"/>
      <c r="I641" s="121"/>
      <c r="J641" s="111">
        <v>13</v>
      </c>
      <c r="K641" s="97" t="s">
        <v>818</v>
      </c>
      <c r="L641" s="98">
        <v>1</v>
      </c>
      <c r="M641" s="112" t="s">
        <v>1339</v>
      </c>
    </row>
    <row r="642" spans="1:16" ht="17.25" customHeight="1">
      <c r="A642" s="119"/>
      <c r="C642" s="121"/>
      <c r="D642" s="121"/>
      <c r="E642" s="121"/>
      <c r="F642" s="121"/>
      <c r="G642" s="121"/>
      <c r="H642" s="121"/>
      <c r="I642" s="121"/>
      <c r="J642" s="113"/>
      <c r="K642" s="101" t="s">
        <v>820</v>
      </c>
      <c r="L642" s="113"/>
      <c r="M642" s="95"/>
    </row>
    <row r="643" spans="1:16" ht="17.25" customHeight="1">
      <c r="A643" s="119"/>
      <c r="C643" s="121"/>
      <c r="D643" s="121"/>
      <c r="E643" s="121"/>
      <c r="F643" s="121"/>
      <c r="G643" s="121"/>
      <c r="H643" s="121"/>
      <c r="I643" s="121"/>
      <c r="J643" s="111">
        <v>18</v>
      </c>
      <c r="K643" s="97" t="s">
        <v>822</v>
      </c>
      <c r="L643" s="98">
        <v>22</v>
      </c>
      <c r="M643" s="112" t="s">
        <v>1340</v>
      </c>
    </row>
    <row r="644" spans="1:16" ht="17.25" customHeight="1">
      <c r="A644" s="130"/>
      <c r="B644" s="128"/>
      <c r="C644" s="108"/>
      <c r="D644" s="108"/>
      <c r="E644" s="108"/>
      <c r="F644" s="108"/>
      <c r="G644" s="108"/>
      <c r="H644" s="108"/>
      <c r="I644" s="108"/>
      <c r="J644" s="108"/>
      <c r="K644" s="124" t="s">
        <v>824</v>
      </c>
      <c r="L644" s="108"/>
      <c r="M644" s="110"/>
    </row>
    <row r="646" spans="1:16" ht="17.25" customHeight="1">
      <c r="A646" s="389" t="s">
        <v>1341</v>
      </c>
      <c r="B646" s="389"/>
      <c r="C646" s="389"/>
      <c r="D646" s="389"/>
      <c r="E646" s="389"/>
      <c r="F646" s="389"/>
      <c r="G646" s="389"/>
      <c r="H646" s="389"/>
      <c r="I646" s="389"/>
      <c r="J646" s="389"/>
      <c r="K646" s="389"/>
      <c r="L646" s="389"/>
      <c r="M646" s="389"/>
      <c r="P646" s="77"/>
    </row>
    <row r="647" spans="1:16" ht="17.25" customHeight="1">
      <c r="A647" s="389" t="s">
        <v>1342</v>
      </c>
      <c r="B647" s="389"/>
      <c r="C647" s="389"/>
      <c r="D647" s="389"/>
      <c r="E647" s="389"/>
      <c r="F647" s="389"/>
      <c r="G647" s="389"/>
      <c r="H647" s="389"/>
      <c r="I647" s="389"/>
      <c r="J647" s="389"/>
      <c r="K647" s="389"/>
      <c r="L647" s="389"/>
      <c r="M647" s="389"/>
      <c r="P647" s="77"/>
    </row>
    <row r="648" spans="1:16" ht="17.25" customHeight="1">
      <c r="A648" s="77" t="s">
        <v>829</v>
      </c>
      <c r="F648" s="77" t="s">
        <v>1343</v>
      </c>
      <c r="M648" s="81" t="s">
        <v>779</v>
      </c>
    </row>
    <row r="649" spans="1:16" ht="17.25" customHeight="1">
      <c r="A649" s="424"/>
      <c r="B649" s="425"/>
      <c r="C649" s="132"/>
      <c r="D649" s="133"/>
      <c r="E649" s="132"/>
      <c r="F649" s="426" t="s">
        <v>780</v>
      </c>
      <c r="G649" s="404"/>
      <c r="H649" s="404"/>
      <c r="I649" s="405"/>
      <c r="J649" s="85" t="s">
        <v>128</v>
      </c>
      <c r="K649" s="85"/>
      <c r="L649" s="87"/>
      <c r="M649" s="88"/>
      <c r="P649" s="77"/>
    </row>
    <row r="650" spans="1:16" ht="17.25" customHeight="1">
      <c r="A650" s="414" t="s">
        <v>129</v>
      </c>
      <c r="B650" s="427"/>
      <c r="C650" s="134" t="s">
        <v>781</v>
      </c>
      <c r="D650" s="135" t="s">
        <v>782</v>
      </c>
      <c r="E650" s="134" t="s">
        <v>111</v>
      </c>
      <c r="F650" s="428" t="s">
        <v>783</v>
      </c>
      <c r="G650" s="428"/>
      <c r="H650" s="428"/>
      <c r="I650" s="136" t="s">
        <v>784</v>
      </c>
      <c r="J650" s="429" t="s">
        <v>785</v>
      </c>
      <c r="K650" s="430"/>
      <c r="L650" s="433" t="s">
        <v>786</v>
      </c>
      <c r="M650" s="137" t="s">
        <v>787</v>
      </c>
      <c r="P650" s="77"/>
    </row>
    <row r="651" spans="1:16" ht="17.25" customHeight="1">
      <c r="A651" s="435"/>
      <c r="B651" s="436"/>
      <c r="C651" s="138"/>
      <c r="D651" s="139"/>
      <c r="E651" s="138"/>
      <c r="F651" s="140" t="s">
        <v>119</v>
      </c>
      <c r="G651" s="141" t="s">
        <v>120</v>
      </c>
      <c r="H651" s="140" t="s">
        <v>121</v>
      </c>
      <c r="I651" s="142" t="s">
        <v>122</v>
      </c>
      <c r="J651" s="431"/>
      <c r="K651" s="432"/>
      <c r="L651" s="434"/>
      <c r="M651" s="95"/>
      <c r="P651" s="77"/>
    </row>
    <row r="652" spans="1:16" ht="17.25" customHeight="1">
      <c r="A652" s="422" t="s">
        <v>142</v>
      </c>
      <c r="B652" s="423"/>
      <c r="C652" s="106">
        <v>512</v>
      </c>
      <c r="D652" s="106">
        <v>512</v>
      </c>
      <c r="E652" s="146">
        <f>C652-D652</f>
        <v>0</v>
      </c>
      <c r="F652" s="147"/>
      <c r="G652" s="147"/>
      <c r="H652" s="147"/>
      <c r="I652" s="148">
        <v>512</v>
      </c>
      <c r="J652" s="108"/>
      <c r="K652" s="128"/>
      <c r="L652" s="146"/>
      <c r="M652" s="110"/>
      <c r="P652" s="77"/>
    </row>
    <row r="654" spans="1:16" ht="17.25" customHeight="1">
      <c r="A654" s="77" t="s">
        <v>1344</v>
      </c>
      <c r="B654" s="79"/>
      <c r="C654" s="78"/>
      <c r="D654" s="78"/>
      <c r="E654" s="78"/>
      <c r="F654" s="78" t="s">
        <v>1345</v>
      </c>
      <c r="G654" s="78"/>
      <c r="H654" s="78"/>
      <c r="I654" s="78"/>
      <c r="K654" s="78"/>
      <c r="L654" s="78"/>
      <c r="M654" s="81" t="s">
        <v>779</v>
      </c>
      <c r="P654" s="77"/>
    </row>
    <row r="655" spans="1:16" ht="17.25" customHeight="1">
      <c r="A655" s="424"/>
      <c r="B655" s="425"/>
      <c r="C655" s="132"/>
      <c r="D655" s="133"/>
      <c r="E655" s="132"/>
      <c r="F655" s="426" t="s">
        <v>780</v>
      </c>
      <c r="G655" s="404"/>
      <c r="H655" s="404"/>
      <c r="I655" s="405"/>
      <c r="J655" s="85" t="s">
        <v>128</v>
      </c>
      <c r="K655" s="85"/>
      <c r="L655" s="87"/>
      <c r="M655" s="88"/>
      <c r="P655" s="77"/>
    </row>
    <row r="656" spans="1:16" ht="17.25" customHeight="1">
      <c r="A656" s="414" t="s">
        <v>129</v>
      </c>
      <c r="B656" s="427"/>
      <c r="C656" s="134" t="s">
        <v>781</v>
      </c>
      <c r="D656" s="135" t="s">
        <v>782</v>
      </c>
      <c r="E656" s="134" t="s">
        <v>111</v>
      </c>
      <c r="F656" s="428" t="s">
        <v>783</v>
      </c>
      <c r="G656" s="428"/>
      <c r="H656" s="428"/>
      <c r="I656" s="136" t="s">
        <v>784</v>
      </c>
      <c r="J656" s="429" t="s">
        <v>785</v>
      </c>
      <c r="K656" s="430"/>
      <c r="L656" s="433" t="s">
        <v>786</v>
      </c>
      <c r="M656" s="137" t="s">
        <v>787</v>
      </c>
      <c r="P656" s="77"/>
    </row>
    <row r="657" spans="1:16" ht="17.25" customHeight="1">
      <c r="A657" s="435"/>
      <c r="B657" s="436"/>
      <c r="C657" s="138"/>
      <c r="D657" s="139"/>
      <c r="E657" s="138"/>
      <c r="F657" s="140" t="s">
        <v>119</v>
      </c>
      <c r="G657" s="141" t="s">
        <v>120</v>
      </c>
      <c r="H657" s="140" t="s">
        <v>121</v>
      </c>
      <c r="I657" s="142" t="s">
        <v>122</v>
      </c>
      <c r="J657" s="431"/>
      <c r="K657" s="432"/>
      <c r="L657" s="434"/>
      <c r="M657" s="95"/>
      <c r="P657" s="77"/>
    </row>
    <row r="658" spans="1:16" ht="17.25" customHeight="1">
      <c r="A658" s="96">
        <v>1</v>
      </c>
      <c r="B658" s="97" t="s">
        <v>1346</v>
      </c>
      <c r="C658" s="98">
        <v>1299457</v>
      </c>
      <c r="D658" s="98">
        <v>1356300</v>
      </c>
      <c r="E658" s="143">
        <f>C658-D658</f>
        <v>-56843</v>
      </c>
      <c r="F658" s="144">
        <v>648919</v>
      </c>
      <c r="G658" s="144">
        <v>0</v>
      </c>
      <c r="H658" s="144">
        <v>14821</v>
      </c>
      <c r="I658" s="145">
        <v>635717</v>
      </c>
      <c r="J658" s="111">
        <v>1</v>
      </c>
      <c r="K658" s="97" t="s">
        <v>789</v>
      </c>
      <c r="L658" s="98">
        <v>7069</v>
      </c>
      <c r="M658" s="112" t="s">
        <v>1347</v>
      </c>
    </row>
    <row r="659" spans="1:16" ht="17.25" customHeight="1">
      <c r="A659" s="119"/>
      <c r="B659" s="97" t="s">
        <v>1317</v>
      </c>
      <c r="C659" s="121"/>
      <c r="D659" s="121"/>
      <c r="E659" s="121"/>
      <c r="F659" s="121"/>
      <c r="G659" s="121"/>
      <c r="H659" s="121"/>
      <c r="I659" s="121"/>
      <c r="J659" s="113"/>
      <c r="K659" s="104"/>
      <c r="L659" s="113"/>
      <c r="M659" s="103" t="s">
        <v>1348</v>
      </c>
    </row>
    <row r="660" spans="1:16" ht="17.25" customHeight="1">
      <c r="A660" s="119"/>
      <c r="C660" s="121"/>
      <c r="D660" s="121"/>
      <c r="E660" s="121"/>
      <c r="F660" s="121"/>
      <c r="G660" s="121"/>
      <c r="H660" s="121"/>
      <c r="I660" s="121"/>
      <c r="J660" s="100">
        <v>2</v>
      </c>
      <c r="K660" s="101" t="s">
        <v>791</v>
      </c>
      <c r="L660" s="102">
        <v>126755</v>
      </c>
      <c r="M660" s="103" t="s">
        <v>792</v>
      </c>
    </row>
    <row r="661" spans="1:16" ht="17.25" customHeight="1">
      <c r="A661" s="119"/>
      <c r="C661" s="121"/>
      <c r="D661" s="121"/>
      <c r="E661" s="121"/>
      <c r="F661" s="121"/>
      <c r="G661" s="121"/>
      <c r="H661" s="121"/>
      <c r="I661" s="121"/>
      <c r="J661" s="111">
        <v>3</v>
      </c>
      <c r="K661" s="97" t="s">
        <v>793</v>
      </c>
      <c r="L661" s="98">
        <v>93270</v>
      </c>
      <c r="M661" s="112" t="s">
        <v>1349</v>
      </c>
    </row>
    <row r="662" spans="1:16" ht="17.25" customHeight="1">
      <c r="A662" s="119"/>
      <c r="C662" s="121"/>
      <c r="D662" s="121"/>
      <c r="E662" s="121"/>
      <c r="F662" s="121"/>
      <c r="G662" s="121"/>
      <c r="H662" s="121"/>
      <c r="I662" s="121"/>
      <c r="J662" s="121"/>
      <c r="L662" s="121"/>
      <c r="M662" s="112" t="s">
        <v>1350</v>
      </c>
    </row>
    <row r="663" spans="1:16" ht="17.25" customHeight="1">
      <c r="A663" s="119"/>
      <c r="C663" s="121"/>
      <c r="D663" s="121"/>
      <c r="E663" s="121"/>
      <c r="F663" s="121"/>
      <c r="G663" s="121"/>
      <c r="H663" s="121"/>
      <c r="I663" s="121"/>
      <c r="J663" s="113"/>
      <c r="K663" s="104"/>
      <c r="L663" s="113"/>
      <c r="M663" s="103" t="s">
        <v>1351</v>
      </c>
    </row>
    <row r="664" spans="1:16" ht="17.25" customHeight="1">
      <c r="A664" s="119"/>
      <c r="C664" s="121"/>
      <c r="D664" s="121"/>
      <c r="E664" s="121"/>
      <c r="F664" s="121"/>
      <c r="G664" s="121"/>
      <c r="H664" s="121"/>
      <c r="I664" s="121"/>
      <c r="J664" s="111">
        <v>4</v>
      </c>
      <c r="K664" s="97" t="s">
        <v>797</v>
      </c>
      <c r="L664" s="98">
        <v>41586</v>
      </c>
      <c r="M664" s="112" t="s">
        <v>1352</v>
      </c>
    </row>
    <row r="665" spans="1:16" ht="17.25" customHeight="1">
      <c r="A665" s="119"/>
      <c r="C665" s="121"/>
      <c r="D665" s="121"/>
      <c r="E665" s="121"/>
      <c r="F665" s="121"/>
      <c r="G665" s="121"/>
      <c r="H665" s="121"/>
      <c r="I665" s="121"/>
      <c r="J665" s="121"/>
      <c r="L665" s="121"/>
      <c r="M665" s="112" t="s">
        <v>1353</v>
      </c>
    </row>
    <row r="666" spans="1:16" ht="17.25" customHeight="1">
      <c r="A666" s="119"/>
      <c r="C666" s="121"/>
      <c r="D666" s="121"/>
      <c r="E666" s="121"/>
      <c r="F666" s="121"/>
      <c r="G666" s="121"/>
      <c r="H666" s="121"/>
      <c r="I666" s="121"/>
      <c r="J666" s="113"/>
      <c r="K666" s="104"/>
      <c r="L666" s="113"/>
      <c r="M666" s="103" t="s">
        <v>1354</v>
      </c>
    </row>
    <row r="667" spans="1:16" ht="17.25" customHeight="1">
      <c r="A667" s="119"/>
      <c r="C667" s="121"/>
      <c r="D667" s="121"/>
      <c r="E667" s="121"/>
      <c r="F667" s="121"/>
      <c r="G667" s="121"/>
      <c r="H667" s="121"/>
      <c r="I667" s="121"/>
      <c r="J667" s="111">
        <v>7</v>
      </c>
      <c r="K667" s="97" t="s">
        <v>800</v>
      </c>
      <c r="L667" s="98">
        <v>573</v>
      </c>
      <c r="M667" s="112" t="s">
        <v>1355</v>
      </c>
    </row>
    <row r="668" spans="1:16" ht="17.25" customHeight="1">
      <c r="A668" s="119"/>
      <c r="C668" s="121"/>
      <c r="D668" s="121"/>
      <c r="E668" s="121"/>
      <c r="F668" s="121"/>
      <c r="G668" s="121"/>
      <c r="H668" s="121"/>
      <c r="I668" s="121"/>
      <c r="J668" s="121"/>
      <c r="L668" s="121"/>
      <c r="M668" s="112" t="s">
        <v>1356</v>
      </c>
    </row>
    <row r="669" spans="1:16" ht="17.25" customHeight="1">
      <c r="A669" s="119"/>
      <c r="C669" s="121"/>
      <c r="D669" s="121"/>
      <c r="E669" s="121"/>
      <c r="F669" s="121"/>
      <c r="G669" s="121"/>
      <c r="H669" s="121"/>
      <c r="I669" s="121"/>
      <c r="J669" s="121"/>
      <c r="L669" s="121"/>
      <c r="M669" s="112" t="s">
        <v>1357</v>
      </c>
    </row>
    <row r="670" spans="1:16" ht="17.25" customHeight="1">
      <c r="A670" s="119"/>
      <c r="C670" s="121"/>
      <c r="D670" s="121"/>
      <c r="E670" s="121"/>
      <c r="F670" s="121"/>
      <c r="G670" s="121"/>
      <c r="H670" s="121"/>
      <c r="I670" s="121"/>
      <c r="J670" s="121"/>
      <c r="L670" s="121"/>
      <c r="M670" s="112" t="s">
        <v>1358</v>
      </c>
    </row>
    <row r="671" spans="1:16" ht="17.25" customHeight="1">
      <c r="A671" s="119"/>
      <c r="C671" s="121"/>
      <c r="D671" s="121"/>
      <c r="E671" s="121"/>
      <c r="F671" s="121"/>
      <c r="G671" s="121"/>
      <c r="H671" s="121"/>
      <c r="I671" s="121"/>
      <c r="J671" s="113"/>
      <c r="K671" s="104"/>
      <c r="L671" s="113"/>
      <c r="M671" s="103" t="s">
        <v>1359</v>
      </c>
    </row>
    <row r="672" spans="1:16" ht="17.25" customHeight="1">
      <c r="A672" s="119"/>
      <c r="C672" s="121"/>
      <c r="D672" s="121"/>
      <c r="E672" s="121"/>
      <c r="F672" s="121"/>
      <c r="G672" s="121"/>
      <c r="H672" s="121"/>
      <c r="I672" s="121"/>
      <c r="J672" s="111">
        <v>8</v>
      </c>
      <c r="K672" s="97" t="s">
        <v>802</v>
      </c>
      <c r="L672" s="98">
        <v>91</v>
      </c>
      <c r="M672" s="112" t="s">
        <v>1360</v>
      </c>
    </row>
    <row r="673" spans="1:13" ht="17.25" customHeight="1">
      <c r="A673" s="119"/>
      <c r="C673" s="121"/>
      <c r="D673" s="121"/>
      <c r="E673" s="121"/>
      <c r="F673" s="121"/>
      <c r="G673" s="121"/>
      <c r="H673" s="121"/>
      <c r="I673" s="121"/>
      <c r="J673" s="113"/>
      <c r="K673" s="104"/>
      <c r="L673" s="113"/>
      <c r="M673" s="103" t="s">
        <v>1361</v>
      </c>
    </row>
    <row r="674" spans="1:13" ht="17.25" customHeight="1">
      <c r="A674" s="119"/>
      <c r="C674" s="121"/>
      <c r="D674" s="121"/>
      <c r="E674" s="121"/>
      <c r="F674" s="121"/>
      <c r="G674" s="121"/>
      <c r="H674" s="121"/>
      <c r="I674" s="121"/>
      <c r="J674" s="111">
        <v>10</v>
      </c>
      <c r="K674" s="97" t="s">
        <v>807</v>
      </c>
      <c r="L674" s="98">
        <v>570</v>
      </c>
      <c r="M674" s="112" t="s">
        <v>1362</v>
      </c>
    </row>
    <row r="675" spans="1:13" ht="17.25" customHeight="1">
      <c r="A675" s="119"/>
      <c r="C675" s="121"/>
      <c r="D675" s="121"/>
      <c r="E675" s="121"/>
      <c r="F675" s="121"/>
      <c r="G675" s="121"/>
      <c r="H675" s="121"/>
      <c r="I675" s="121"/>
      <c r="J675" s="121"/>
      <c r="L675" s="121"/>
      <c r="M675" s="112" t="s">
        <v>1363</v>
      </c>
    </row>
    <row r="676" spans="1:13" ht="17.25" customHeight="1">
      <c r="A676" s="119"/>
      <c r="C676" s="121"/>
      <c r="D676" s="121"/>
      <c r="E676" s="121"/>
      <c r="F676" s="121"/>
      <c r="G676" s="121"/>
      <c r="H676" s="121"/>
      <c r="I676" s="121"/>
      <c r="J676" s="113"/>
      <c r="K676" s="104"/>
      <c r="L676" s="113"/>
      <c r="M676" s="103" t="s">
        <v>1364</v>
      </c>
    </row>
    <row r="677" spans="1:13" ht="17.25" customHeight="1">
      <c r="A677" s="119"/>
      <c r="C677" s="121"/>
      <c r="D677" s="121"/>
      <c r="E677" s="121"/>
      <c r="F677" s="121"/>
      <c r="G677" s="121"/>
      <c r="H677" s="121"/>
      <c r="I677" s="121"/>
      <c r="J677" s="111">
        <v>11</v>
      </c>
      <c r="K677" s="97" t="s">
        <v>811</v>
      </c>
      <c r="L677" s="98">
        <v>6855</v>
      </c>
      <c r="M677" s="112" t="s">
        <v>1365</v>
      </c>
    </row>
    <row r="678" spans="1:13" ht="17.25" customHeight="1">
      <c r="A678" s="130"/>
      <c r="B678" s="128"/>
      <c r="C678" s="108"/>
      <c r="D678" s="108"/>
      <c r="E678" s="108"/>
      <c r="F678" s="108"/>
      <c r="G678" s="108"/>
      <c r="H678" s="108"/>
      <c r="I678" s="108"/>
      <c r="J678" s="108"/>
      <c r="K678" s="128"/>
      <c r="L678" s="108"/>
      <c r="M678" s="127" t="s">
        <v>1366</v>
      </c>
    </row>
    <row r="682" spans="1:13" ht="17.25" customHeight="1">
      <c r="A682" s="128"/>
      <c r="B682" s="128"/>
      <c r="C682" s="128"/>
      <c r="D682" s="128"/>
      <c r="E682" s="128"/>
      <c r="F682" s="128"/>
      <c r="G682" s="128"/>
      <c r="H682" s="128"/>
      <c r="I682" s="128"/>
      <c r="J682" s="128"/>
      <c r="K682" s="128"/>
      <c r="L682" s="128"/>
      <c r="M682" s="128"/>
    </row>
    <row r="683" spans="1:13" ht="17.25" customHeight="1">
      <c r="A683" s="119"/>
      <c r="C683" s="121"/>
      <c r="D683" s="121"/>
      <c r="E683" s="121"/>
      <c r="F683" s="121"/>
      <c r="G683" s="121"/>
      <c r="H683" s="121"/>
      <c r="I683" s="121"/>
      <c r="J683" s="121"/>
      <c r="L683" s="121"/>
      <c r="M683" s="112" t="s">
        <v>1367</v>
      </c>
    </row>
    <row r="684" spans="1:13" ht="17.25" customHeight="1">
      <c r="A684" s="119"/>
      <c r="C684" s="121"/>
      <c r="D684" s="121"/>
      <c r="E684" s="121"/>
      <c r="F684" s="121"/>
      <c r="G684" s="121"/>
      <c r="H684" s="121"/>
      <c r="I684" s="121"/>
      <c r="J684" s="121"/>
      <c r="L684" s="121"/>
      <c r="M684" s="112" t="s">
        <v>1368</v>
      </c>
    </row>
    <row r="685" spans="1:13" ht="17.25" customHeight="1">
      <c r="A685" s="119"/>
      <c r="C685" s="121"/>
      <c r="D685" s="121"/>
      <c r="E685" s="121"/>
      <c r="F685" s="121"/>
      <c r="G685" s="121"/>
      <c r="H685" s="121"/>
      <c r="I685" s="121"/>
      <c r="J685" s="113"/>
      <c r="K685" s="104"/>
      <c r="L685" s="113"/>
      <c r="M685" s="103" t="s">
        <v>1369</v>
      </c>
    </row>
    <row r="686" spans="1:13" ht="17.25" customHeight="1">
      <c r="A686" s="119"/>
      <c r="C686" s="121"/>
      <c r="D686" s="121"/>
      <c r="E686" s="121"/>
      <c r="F686" s="121"/>
      <c r="G686" s="121"/>
      <c r="H686" s="121"/>
      <c r="I686" s="121"/>
      <c r="J686" s="111">
        <v>12</v>
      </c>
      <c r="K686" s="97" t="s">
        <v>816</v>
      </c>
      <c r="L686" s="98">
        <v>16307</v>
      </c>
      <c r="M686" s="112" t="s">
        <v>1370</v>
      </c>
    </row>
    <row r="687" spans="1:13" ht="17.25" customHeight="1">
      <c r="A687" s="119"/>
      <c r="C687" s="121"/>
      <c r="D687" s="121"/>
      <c r="E687" s="121"/>
      <c r="F687" s="121"/>
      <c r="G687" s="121"/>
      <c r="H687" s="121"/>
      <c r="I687" s="121"/>
      <c r="J687" s="121"/>
      <c r="L687" s="121"/>
      <c r="M687" s="112" t="s">
        <v>1371</v>
      </c>
    </row>
    <row r="688" spans="1:13" ht="17.25" customHeight="1">
      <c r="A688" s="119"/>
      <c r="C688" s="121"/>
      <c r="D688" s="121"/>
      <c r="E688" s="121"/>
      <c r="F688" s="121"/>
      <c r="G688" s="121"/>
      <c r="H688" s="121"/>
      <c r="I688" s="121"/>
      <c r="J688" s="121"/>
      <c r="L688" s="121"/>
      <c r="M688" s="112" t="s">
        <v>1372</v>
      </c>
    </row>
    <row r="689" spans="1:13" ht="17.25" customHeight="1">
      <c r="A689" s="119"/>
      <c r="C689" s="121"/>
      <c r="D689" s="121"/>
      <c r="E689" s="121"/>
      <c r="F689" s="121"/>
      <c r="G689" s="121"/>
      <c r="H689" s="121"/>
      <c r="I689" s="121"/>
      <c r="J689" s="121"/>
      <c r="L689" s="121"/>
      <c r="M689" s="112" t="s">
        <v>1373</v>
      </c>
    </row>
    <row r="690" spans="1:13" ht="17.25" customHeight="1">
      <c r="A690" s="119"/>
      <c r="C690" s="121"/>
      <c r="D690" s="121"/>
      <c r="E690" s="121"/>
      <c r="F690" s="121"/>
      <c r="G690" s="121"/>
      <c r="H690" s="121"/>
      <c r="I690" s="121"/>
      <c r="J690" s="121"/>
      <c r="L690" s="121"/>
      <c r="M690" s="112" t="s">
        <v>1374</v>
      </c>
    </row>
    <row r="691" spans="1:13" ht="17.25" customHeight="1">
      <c r="A691" s="119"/>
      <c r="C691" s="121"/>
      <c r="D691" s="121"/>
      <c r="E691" s="121"/>
      <c r="F691" s="121"/>
      <c r="G691" s="121"/>
      <c r="H691" s="121"/>
      <c r="I691" s="121"/>
      <c r="J691" s="121"/>
      <c r="L691" s="121"/>
      <c r="M691" s="112" t="s">
        <v>1375</v>
      </c>
    </row>
    <row r="692" spans="1:13" ht="17.25" customHeight="1">
      <c r="A692" s="119"/>
      <c r="C692" s="121"/>
      <c r="D692" s="121"/>
      <c r="E692" s="121"/>
      <c r="F692" s="121"/>
      <c r="G692" s="121"/>
      <c r="H692" s="121"/>
      <c r="I692" s="121"/>
      <c r="J692" s="121"/>
      <c r="L692" s="121"/>
      <c r="M692" s="112" t="s">
        <v>1376</v>
      </c>
    </row>
    <row r="693" spans="1:13" ht="17.25" customHeight="1">
      <c r="A693" s="119"/>
      <c r="C693" s="121"/>
      <c r="D693" s="121"/>
      <c r="E693" s="121"/>
      <c r="F693" s="121"/>
      <c r="G693" s="121"/>
      <c r="H693" s="121"/>
      <c r="I693" s="121"/>
      <c r="J693" s="121"/>
      <c r="L693" s="121"/>
      <c r="M693" s="112" t="s">
        <v>1377</v>
      </c>
    </row>
    <row r="694" spans="1:13" ht="17.25" customHeight="1">
      <c r="A694" s="119"/>
      <c r="C694" s="121"/>
      <c r="D694" s="121"/>
      <c r="E694" s="121"/>
      <c r="F694" s="121"/>
      <c r="G694" s="121"/>
      <c r="H694" s="121"/>
      <c r="I694" s="121"/>
      <c r="J694" s="121"/>
      <c r="L694" s="121"/>
      <c r="M694" s="112" t="s">
        <v>1378</v>
      </c>
    </row>
    <row r="695" spans="1:13" ht="17.25" customHeight="1">
      <c r="A695" s="119"/>
      <c r="C695" s="121"/>
      <c r="D695" s="121"/>
      <c r="E695" s="121"/>
      <c r="F695" s="121"/>
      <c r="G695" s="121"/>
      <c r="H695" s="121"/>
      <c r="I695" s="121"/>
      <c r="J695" s="121"/>
      <c r="L695" s="121"/>
      <c r="M695" s="112" t="s">
        <v>1379</v>
      </c>
    </row>
    <row r="696" spans="1:13" ht="17.25" customHeight="1">
      <c r="A696" s="119"/>
      <c r="C696" s="121"/>
      <c r="D696" s="121"/>
      <c r="E696" s="121"/>
      <c r="F696" s="121"/>
      <c r="G696" s="121"/>
      <c r="H696" s="121"/>
      <c r="I696" s="121"/>
      <c r="J696" s="113"/>
      <c r="K696" s="104"/>
      <c r="L696" s="113"/>
      <c r="M696" s="103" t="s">
        <v>1380</v>
      </c>
    </row>
    <row r="697" spans="1:13" ht="17.25" customHeight="1">
      <c r="A697" s="119"/>
      <c r="C697" s="121"/>
      <c r="D697" s="121"/>
      <c r="E697" s="121"/>
      <c r="F697" s="121"/>
      <c r="G697" s="121"/>
      <c r="H697" s="121"/>
      <c r="I697" s="121"/>
      <c r="J697" s="111">
        <v>13</v>
      </c>
      <c r="K697" s="97" t="s">
        <v>818</v>
      </c>
      <c r="L697" s="98">
        <v>3105</v>
      </c>
      <c r="M697" s="112" t="s">
        <v>1381</v>
      </c>
    </row>
    <row r="698" spans="1:13" ht="17.25" customHeight="1">
      <c r="A698" s="119"/>
      <c r="C698" s="121"/>
      <c r="D698" s="121"/>
      <c r="E698" s="121"/>
      <c r="F698" s="121"/>
      <c r="G698" s="121"/>
      <c r="H698" s="121"/>
      <c r="I698" s="121"/>
      <c r="J698" s="121"/>
      <c r="K698" s="97" t="s">
        <v>820</v>
      </c>
      <c r="L698" s="121"/>
      <c r="M698" s="112" t="s">
        <v>1382</v>
      </c>
    </row>
    <row r="699" spans="1:13" ht="17.25" customHeight="1">
      <c r="A699" s="119"/>
      <c r="C699" s="121"/>
      <c r="D699" s="121"/>
      <c r="E699" s="121"/>
      <c r="F699" s="121"/>
      <c r="G699" s="121"/>
      <c r="H699" s="121"/>
      <c r="I699" s="121"/>
      <c r="J699" s="121"/>
      <c r="L699" s="121"/>
      <c r="M699" s="112" t="s">
        <v>1383</v>
      </c>
    </row>
    <row r="700" spans="1:13" ht="17.25" customHeight="1">
      <c r="A700" s="119"/>
      <c r="C700" s="121"/>
      <c r="D700" s="121"/>
      <c r="E700" s="121"/>
      <c r="F700" s="121"/>
      <c r="G700" s="121"/>
      <c r="H700" s="121"/>
      <c r="I700" s="121"/>
      <c r="J700" s="121"/>
      <c r="L700" s="121"/>
      <c r="M700" s="112" t="s">
        <v>1382</v>
      </c>
    </row>
    <row r="701" spans="1:13" ht="17.25" customHeight="1">
      <c r="A701" s="119"/>
      <c r="C701" s="121"/>
      <c r="D701" s="121"/>
      <c r="E701" s="121"/>
      <c r="F701" s="121"/>
      <c r="G701" s="121"/>
      <c r="H701" s="121"/>
      <c r="I701" s="121"/>
      <c r="J701" s="113"/>
      <c r="K701" s="104"/>
      <c r="L701" s="113"/>
      <c r="M701" s="103" t="s">
        <v>1384</v>
      </c>
    </row>
    <row r="702" spans="1:13" ht="17.25" customHeight="1">
      <c r="A702" s="119"/>
      <c r="C702" s="121"/>
      <c r="D702" s="121"/>
      <c r="E702" s="121"/>
      <c r="F702" s="121"/>
      <c r="G702" s="121"/>
      <c r="H702" s="121"/>
      <c r="I702" s="121"/>
      <c r="J702" s="111">
        <v>17</v>
      </c>
      <c r="K702" s="97" t="s">
        <v>966</v>
      </c>
      <c r="L702" s="98">
        <v>842</v>
      </c>
      <c r="M702" s="112" t="s">
        <v>1382</v>
      </c>
    </row>
    <row r="703" spans="1:13" ht="17.25" customHeight="1">
      <c r="A703" s="119"/>
      <c r="C703" s="121"/>
      <c r="D703" s="121"/>
      <c r="E703" s="121"/>
      <c r="F703" s="121"/>
      <c r="G703" s="121"/>
      <c r="H703" s="121"/>
      <c r="I703" s="121"/>
      <c r="J703" s="113"/>
      <c r="K703" s="104"/>
      <c r="L703" s="113"/>
      <c r="M703" s="103" t="s">
        <v>1385</v>
      </c>
    </row>
    <row r="704" spans="1:13" ht="17.25" customHeight="1">
      <c r="A704" s="119"/>
      <c r="C704" s="121"/>
      <c r="D704" s="121"/>
      <c r="E704" s="121"/>
      <c r="F704" s="121"/>
      <c r="G704" s="121"/>
      <c r="H704" s="121"/>
      <c r="I704" s="121"/>
      <c r="J704" s="111">
        <v>18</v>
      </c>
      <c r="K704" s="97" t="s">
        <v>822</v>
      </c>
      <c r="L704" s="98">
        <v>91623</v>
      </c>
      <c r="M704" s="112" t="s">
        <v>1386</v>
      </c>
    </row>
    <row r="705" spans="1:16" ht="17.25" customHeight="1">
      <c r="A705" s="119"/>
      <c r="C705" s="121"/>
      <c r="D705" s="121"/>
      <c r="E705" s="121"/>
      <c r="F705" s="121"/>
      <c r="G705" s="121"/>
      <c r="H705" s="121"/>
      <c r="I705" s="121"/>
      <c r="J705" s="121"/>
      <c r="K705" s="97" t="s">
        <v>824</v>
      </c>
      <c r="L705" s="121"/>
      <c r="M705" s="112" t="s">
        <v>1387</v>
      </c>
    </row>
    <row r="706" spans="1:16" ht="17.25" customHeight="1">
      <c r="A706" s="119"/>
      <c r="C706" s="121"/>
      <c r="D706" s="121"/>
      <c r="E706" s="121"/>
      <c r="F706" s="121"/>
      <c r="G706" s="121"/>
      <c r="H706" s="121"/>
      <c r="I706" s="121"/>
      <c r="J706" s="121"/>
      <c r="L706" s="121"/>
      <c r="M706" s="112" t="s">
        <v>1388</v>
      </c>
    </row>
    <row r="707" spans="1:16" ht="17.25" customHeight="1">
      <c r="A707" s="119"/>
      <c r="C707" s="121"/>
      <c r="D707" s="121"/>
      <c r="E707" s="121"/>
      <c r="F707" s="121"/>
      <c r="G707" s="121"/>
      <c r="H707" s="121"/>
      <c r="I707" s="121"/>
      <c r="J707" s="121"/>
      <c r="L707" s="121"/>
      <c r="M707" s="112" t="s">
        <v>1389</v>
      </c>
    </row>
    <row r="708" spans="1:16" ht="17.25" customHeight="1">
      <c r="A708" s="119"/>
      <c r="C708" s="121"/>
      <c r="D708" s="121"/>
      <c r="E708" s="121"/>
      <c r="F708" s="121"/>
      <c r="G708" s="121"/>
      <c r="H708" s="121"/>
      <c r="I708" s="121"/>
      <c r="J708" s="121"/>
      <c r="L708" s="121"/>
      <c r="M708" s="112" t="s">
        <v>1390</v>
      </c>
    </row>
    <row r="709" spans="1:16" ht="17.25" customHeight="1">
      <c r="A709" s="119"/>
      <c r="C709" s="121"/>
      <c r="D709" s="121"/>
      <c r="E709" s="121"/>
      <c r="F709" s="121"/>
      <c r="G709" s="121"/>
      <c r="H709" s="121"/>
      <c r="I709" s="121"/>
      <c r="J709" s="121"/>
      <c r="L709" s="121"/>
      <c r="M709" s="112" t="s">
        <v>1391</v>
      </c>
    </row>
    <row r="710" spans="1:16" ht="17.25" customHeight="1">
      <c r="A710" s="119"/>
      <c r="C710" s="121"/>
      <c r="D710" s="121"/>
      <c r="E710" s="121"/>
      <c r="F710" s="121"/>
      <c r="G710" s="121"/>
      <c r="H710" s="121"/>
      <c r="I710" s="121"/>
      <c r="J710" s="121"/>
      <c r="L710" s="121"/>
      <c r="M710" s="112" t="s">
        <v>1392</v>
      </c>
    </row>
    <row r="711" spans="1:16" ht="17.25" customHeight="1">
      <c r="A711" s="119"/>
      <c r="C711" s="121"/>
      <c r="D711" s="121"/>
      <c r="E711" s="121"/>
      <c r="F711" s="121"/>
      <c r="G711" s="121"/>
      <c r="H711" s="121"/>
      <c r="I711" s="121"/>
      <c r="J711" s="121"/>
      <c r="L711" s="121"/>
      <c r="M711" s="112" t="s">
        <v>1393</v>
      </c>
    </row>
    <row r="712" spans="1:16" ht="17.25" customHeight="1">
      <c r="A712" s="130"/>
      <c r="B712" s="128"/>
      <c r="C712" s="108"/>
      <c r="D712" s="108"/>
      <c r="E712" s="108"/>
      <c r="F712" s="108"/>
      <c r="G712" s="108"/>
      <c r="H712" s="108"/>
      <c r="I712" s="108"/>
      <c r="J712" s="108"/>
      <c r="K712" s="128"/>
      <c r="L712" s="108"/>
      <c r="M712" s="127" t="s">
        <v>1394</v>
      </c>
    </row>
    <row r="714" spans="1:16" ht="17.25" customHeight="1">
      <c r="A714" s="389" t="s">
        <v>1395</v>
      </c>
      <c r="B714" s="389"/>
      <c r="C714" s="389"/>
      <c r="D714" s="389"/>
      <c r="E714" s="389"/>
      <c r="F714" s="389"/>
      <c r="G714" s="389"/>
      <c r="H714" s="389"/>
      <c r="I714" s="389"/>
      <c r="J714" s="389"/>
      <c r="K714" s="389"/>
      <c r="L714" s="389"/>
      <c r="M714" s="389"/>
      <c r="P714" s="77"/>
    </row>
    <row r="715" spans="1:16" ht="17.25" customHeight="1">
      <c r="A715" s="389" t="s">
        <v>1396</v>
      </c>
      <c r="B715" s="389"/>
      <c r="C715" s="389"/>
      <c r="D715" s="389"/>
      <c r="E715" s="389"/>
      <c r="F715" s="389"/>
      <c r="G715" s="389"/>
      <c r="H715" s="389"/>
      <c r="I715" s="389"/>
      <c r="J715" s="389"/>
      <c r="K715" s="389"/>
      <c r="L715" s="389"/>
      <c r="M715" s="389"/>
      <c r="P715" s="77"/>
    </row>
    <row r="716" spans="1:16" ht="17.25" customHeight="1">
      <c r="A716" s="77" t="s">
        <v>1397</v>
      </c>
      <c r="F716" s="77" t="s">
        <v>1398</v>
      </c>
      <c r="M716" s="81" t="s">
        <v>779</v>
      </c>
    </row>
    <row r="717" spans="1:16" ht="17.25" customHeight="1">
      <c r="A717" s="424"/>
      <c r="B717" s="425"/>
      <c r="C717" s="132"/>
      <c r="D717" s="133"/>
      <c r="E717" s="132"/>
      <c r="F717" s="426" t="s">
        <v>780</v>
      </c>
      <c r="G717" s="404"/>
      <c r="H717" s="404"/>
      <c r="I717" s="405"/>
      <c r="J717" s="85" t="s">
        <v>128</v>
      </c>
      <c r="K717" s="85"/>
      <c r="L717" s="87"/>
      <c r="M717" s="88"/>
      <c r="P717" s="77"/>
    </row>
    <row r="718" spans="1:16" ht="17.25" customHeight="1">
      <c r="A718" s="414" t="s">
        <v>129</v>
      </c>
      <c r="B718" s="427"/>
      <c r="C718" s="134" t="s">
        <v>781</v>
      </c>
      <c r="D718" s="135" t="s">
        <v>782</v>
      </c>
      <c r="E718" s="134" t="s">
        <v>111</v>
      </c>
      <c r="F718" s="428" t="s">
        <v>783</v>
      </c>
      <c r="G718" s="428"/>
      <c r="H718" s="428"/>
      <c r="I718" s="136" t="s">
        <v>784</v>
      </c>
      <c r="J718" s="429" t="s">
        <v>785</v>
      </c>
      <c r="K718" s="430"/>
      <c r="L718" s="433" t="s">
        <v>786</v>
      </c>
      <c r="M718" s="137" t="s">
        <v>787</v>
      </c>
      <c r="P718" s="77"/>
    </row>
    <row r="719" spans="1:16" ht="17.25" customHeight="1">
      <c r="A719" s="435"/>
      <c r="B719" s="436"/>
      <c r="C719" s="138"/>
      <c r="D719" s="139"/>
      <c r="E719" s="138"/>
      <c r="F719" s="140" t="s">
        <v>119</v>
      </c>
      <c r="G719" s="141" t="s">
        <v>120</v>
      </c>
      <c r="H719" s="140" t="s">
        <v>121</v>
      </c>
      <c r="I719" s="142" t="s">
        <v>122</v>
      </c>
      <c r="J719" s="431"/>
      <c r="K719" s="432"/>
      <c r="L719" s="434"/>
      <c r="M719" s="95"/>
      <c r="P719" s="77"/>
    </row>
    <row r="720" spans="1:16" ht="17.25" customHeight="1">
      <c r="A720" s="119"/>
      <c r="C720" s="121"/>
      <c r="D720" s="121"/>
      <c r="E720" s="121"/>
      <c r="F720" s="121"/>
      <c r="G720" s="121"/>
      <c r="H720" s="121"/>
      <c r="I720" s="121"/>
      <c r="J720" s="121"/>
      <c r="L720" s="121"/>
      <c r="M720" s="112" t="s">
        <v>1399</v>
      </c>
    </row>
    <row r="721" spans="1:13" ht="17.25" customHeight="1">
      <c r="A721" s="119"/>
      <c r="C721" s="121"/>
      <c r="D721" s="121"/>
      <c r="E721" s="121"/>
      <c r="F721" s="121"/>
      <c r="G721" s="121"/>
      <c r="H721" s="121"/>
      <c r="I721" s="121"/>
      <c r="J721" s="121"/>
      <c r="L721" s="121"/>
      <c r="M721" s="112" t="s">
        <v>1237</v>
      </c>
    </row>
    <row r="722" spans="1:13" ht="17.25" customHeight="1">
      <c r="A722" s="119"/>
      <c r="C722" s="121"/>
      <c r="D722" s="121"/>
      <c r="E722" s="121"/>
      <c r="F722" s="121"/>
      <c r="G722" s="121"/>
      <c r="H722" s="121"/>
      <c r="I722" s="121"/>
      <c r="J722" s="121"/>
      <c r="L722" s="121"/>
      <c r="M722" s="112" t="s">
        <v>1400</v>
      </c>
    </row>
    <row r="723" spans="1:13" ht="17.25" customHeight="1">
      <c r="A723" s="119"/>
      <c r="C723" s="121"/>
      <c r="D723" s="121"/>
      <c r="E723" s="121"/>
      <c r="F723" s="121"/>
      <c r="G723" s="121"/>
      <c r="H723" s="121"/>
      <c r="I723" s="121"/>
      <c r="J723" s="121"/>
      <c r="L723" s="121"/>
      <c r="M723" s="112" t="s">
        <v>1401</v>
      </c>
    </row>
    <row r="724" spans="1:13" ht="17.25" customHeight="1">
      <c r="A724" s="119"/>
      <c r="C724" s="121"/>
      <c r="D724" s="121"/>
      <c r="E724" s="121"/>
      <c r="F724" s="121"/>
      <c r="G724" s="121"/>
      <c r="H724" s="121"/>
      <c r="I724" s="121"/>
      <c r="J724" s="121"/>
      <c r="L724" s="121"/>
      <c r="M724" s="112" t="s">
        <v>1402</v>
      </c>
    </row>
    <row r="725" spans="1:13" ht="17.25" customHeight="1">
      <c r="A725" s="119"/>
      <c r="C725" s="121"/>
      <c r="D725" s="121"/>
      <c r="E725" s="121"/>
      <c r="F725" s="121"/>
      <c r="G725" s="121"/>
      <c r="H725" s="121"/>
      <c r="I725" s="121"/>
      <c r="J725" s="121"/>
      <c r="L725" s="121"/>
      <c r="M725" s="112" t="s">
        <v>1403</v>
      </c>
    </row>
    <row r="726" spans="1:13" ht="17.25" customHeight="1">
      <c r="A726" s="119"/>
      <c r="C726" s="121"/>
      <c r="D726" s="121"/>
      <c r="E726" s="121"/>
      <c r="F726" s="121"/>
      <c r="G726" s="121"/>
      <c r="H726" s="121"/>
      <c r="I726" s="121"/>
      <c r="J726" s="121"/>
      <c r="L726" s="121"/>
      <c r="M726" s="112" t="s">
        <v>1404</v>
      </c>
    </row>
    <row r="727" spans="1:13" ht="17.25" customHeight="1">
      <c r="A727" s="119"/>
      <c r="C727" s="121"/>
      <c r="D727" s="121"/>
      <c r="E727" s="121"/>
      <c r="F727" s="121"/>
      <c r="G727" s="121"/>
      <c r="H727" s="121"/>
      <c r="I727" s="121"/>
      <c r="J727" s="121"/>
      <c r="L727" s="121"/>
      <c r="M727" s="112" t="s">
        <v>1405</v>
      </c>
    </row>
    <row r="728" spans="1:13" ht="17.25" customHeight="1">
      <c r="A728" s="119"/>
      <c r="C728" s="121"/>
      <c r="D728" s="121"/>
      <c r="E728" s="121"/>
      <c r="F728" s="121"/>
      <c r="G728" s="121"/>
      <c r="H728" s="121"/>
      <c r="I728" s="121"/>
      <c r="J728" s="121"/>
      <c r="L728" s="121"/>
      <c r="M728" s="112" t="s">
        <v>1406</v>
      </c>
    </row>
    <row r="729" spans="1:13" ht="17.25" customHeight="1">
      <c r="A729" s="119"/>
      <c r="C729" s="121"/>
      <c r="D729" s="121"/>
      <c r="E729" s="121"/>
      <c r="F729" s="121"/>
      <c r="G729" s="121"/>
      <c r="H729" s="121"/>
      <c r="I729" s="121"/>
      <c r="J729" s="121"/>
      <c r="L729" s="121"/>
      <c r="M729" s="112" t="s">
        <v>1407</v>
      </c>
    </row>
    <row r="730" spans="1:13" ht="17.25" customHeight="1">
      <c r="A730" s="119"/>
      <c r="C730" s="121"/>
      <c r="D730" s="121"/>
      <c r="E730" s="121"/>
      <c r="F730" s="121"/>
      <c r="G730" s="121"/>
      <c r="H730" s="121"/>
      <c r="I730" s="121"/>
      <c r="J730" s="121"/>
      <c r="L730" s="121"/>
      <c r="M730" s="112" t="s">
        <v>1408</v>
      </c>
    </row>
    <row r="731" spans="1:13" ht="17.25" customHeight="1">
      <c r="A731" s="119"/>
      <c r="C731" s="121"/>
      <c r="D731" s="121"/>
      <c r="E731" s="121"/>
      <c r="F731" s="121"/>
      <c r="G731" s="121"/>
      <c r="H731" s="121"/>
      <c r="I731" s="121"/>
      <c r="J731" s="121"/>
      <c r="L731" s="121"/>
      <c r="M731" s="112" t="s">
        <v>1409</v>
      </c>
    </row>
    <row r="732" spans="1:13" ht="17.25" customHeight="1">
      <c r="A732" s="119"/>
      <c r="C732" s="121"/>
      <c r="D732" s="121"/>
      <c r="E732" s="121"/>
      <c r="F732" s="121"/>
      <c r="G732" s="121"/>
      <c r="H732" s="121"/>
      <c r="I732" s="121"/>
      <c r="J732" s="113"/>
      <c r="K732" s="104"/>
      <c r="L732" s="113"/>
      <c r="M732" s="103" t="s">
        <v>1410</v>
      </c>
    </row>
    <row r="733" spans="1:13" ht="17.25" customHeight="1">
      <c r="A733" s="119"/>
      <c r="C733" s="121"/>
      <c r="D733" s="121"/>
      <c r="E733" s="121"/>
      <c r="F733" s="121"/>
      <c r="G733" s="121"/>
      <c r="H733" s="121"/>
      <c r="I733" s="121"/>
      <c r="J733" s="111">
        <v>19</v>
      </c>
      <c r="K733" s="97" t="s">
        <v>1219</v>
      </c>
      <c r="L733" s="98">
        <v>789656</v>
      </c>
      <c r="M733" s="112" t="s">
        <v>1411</v>
      </c>
    </row>
    <row r="734" spans="1:13" ht="17.25" customHeight="1">
      <c r="A734" s="119"/>
      <c r="C734" s="121"/>
      <c r="D734" s="121"/>
      <c r="E734" s="121"/>
      <c r="F734" s="121"/>
      <c r="G734" s="121"/>
      <c r="H734" s="121"/>
      <c r="I734" s="121"/>
      <c r="J734" s="121"/>
      <c r="L734" s="121"/>
      <c r="M734" s="112" t="s">
        <v>1412</v>
      </c>
    </row>
    <row r="735" spans="1:13" ht="17.25" customHeight="1">
      <c r="A735" s="119"/>
      <c r="C735" s="121"/>
      <c r="D735" s="121"/>
      <c r="E735" s="121"/>
      <c r="F735" s="121"/>
      <c r="G735" s="121"/>
      <c r="H735" s="121"/>
      <c r="I735" s="121"/>
      <c r="J735" s="121"/>
      <c r="L735" s="121"/>
      <c r="M735" s="112" t="s">
        <v>1413</v>
      </c>
    </row>
    <row r="736" spans="1:13" ht="17.25" customHeight="1">
      <c r="A736" s="119"/>
      <c r="C736" s="121"/>
      <c r="D736" s="121"/>
      <c r="E736" s="121"/>
      <c r="F736" s="121"/>
      <c r="G736" s="121"/>
      <c r="H736" s="121"/>
      <c r="I736" s="121"/>
      <c r="J736" s="121"/>
      <c r="L736" s="121"/>
      <c r="M736" s="112" t="s">
        <v>1414</v>
      </c>
    </row>
    <row r="737" spans="1:13" ht="17.25" customHeight="1">
      <c r="A737" s="119"/>
      <c r="C737" s="121"/>
      <c r="D737" s="121"/>
      <c r="E737" s="121"/>
      <c r="F737" s="121"/>
      <c r="G737" s="121"/>
      <c r="H737" s="121"/>
      <c r="I737" s="121"/>
      <c r="J737" s="121"/>
      <c r="L737" s="121"/>
      <c r="M737" s="112" t="s">
        <v>1415</v>
      </c>
    </row>
    <row r="738" spans="1:13" ht="17.25" customHeight="1">
      <c r="A738" s="119"/>
      <c r="C738" s="121"/>
      <c r="D738" s="121"/>
      <c r="E738" s="121"/>
      <c r="F738" s="121"/>
      <c r="G738" s="121"/>
      <c r="H738" s="121"/>
      <c r="I738" s="121"/>
      <c r="J738" s="121"/>
      <c r="L738" s="121"/>
      <c r="M738" s="112" t="s">
        <v>1416</v>
      </c>
    </row>
    <row r="739" spans="1:13" ht="17.25" customHeight="1">
      <c r="A739" s="119"/>
      <c r="C739" s="121"/>
      <c r="D739" s="121"/>
      <c r="E739" s="121"/>
      <c r="F739" s="121"/>
      <c r="G739" s="121"/>
      <c r="H739" s="121"/>
      <c r="I739" s="121"/>
      <c r="J739" s="121"/>
      <c r="L739" s="121"/>
      <c r="M739" s="112" t="s">
        <v>1417</v>
      </c>
    </row>
    <row r="740" spans="1:13" ht="17.25" customHeight="1">
      <c r="A740" s="119"/>
      <c r="C740" s="121"/>
      <c r="D740" s="121"/>
      <c r="E740" s="121"/>
      <c r="F740" s="121"/>
      <c r="G740" s="121"/>
      <c r="H740" s="121"/>
      <c r="I740" s="121"/>
      <c r="J740" s="121"/>
      <c r="L740" s="121"/>
      <c r="M740" s="112" t="s">
        <v>1418</v>
      </c>
    </row>
    <row r="741" spans="1:13" ht="17.25" customHeight="1">
      <c r="A741" s="119"/>
      <c r="C741" s="121"/>
      <c r="D741" s="121"/>
      <c r="E741" s="121"/>
      <c r="F741" s="121"/>
      <c r="G741" s="121"/>
      <c r="H741" s="121"/>
      <c r="I741" s="121"/>
      <c r="J741" s="121"/>
      <c r="L741" s="121"/>
      <c r="M741" s="112" t="s">
        <v>1419</v>
      </c>
    </row>
    <row r="742" spans="1:13" ht="17.25" customHeight="1">
      <c r="A742" s="119"/>
      <c r="C742" s="121"/>
      <c r="D742" s="121"/>
      <c r="E742" s="121"/>
      <c r="F742" s="121"/>
      <c r="G742" s="121"/>
      <c r="H742" s="121"/>
      <c r="I742" s="121"/>
      <c r="J742" s="121"/>
      <c r="L742" s="121"/>
      <c r="M742" s="112" t="s">
        <v>1420</v>
      </c>
    </row>
    <row r="743" spans="1:13" ht="17.25" customHeight="1">
      <c r="A743" s="119"/>
      <c r="C743" s="121"/>
      <c r="D743" s="121"/>
      <c r="E743" s="121"/>
      <c r="F743" s="121"/>
      <c r="G743" s="121"/>
      <c r="H743" s="121"/>
      <c r="I743" s="121"/>
      <c r="J743" s="121"/>
      <c r="L743" s="121"/>
      <c r="M743" s="112" t="s">
        <v>1421</v>
      </c>
    </row>
    <row r="744" spans="1:13" ht="17.25" customHeight="1">
      <c r="A744" s="119"/>
      <c r="C744" s="121"/>
      <c r="D744" s="121"/>
      <c r="E744" s="121"/>
      <c r="F744" s="121"/>
      <c r="G744" s="121"/>
      <c r="H744" s="121"/>
      <c r="I744" s="121"/>
      <c r="J744" s="121"/>
      <c r="L744" s="121"/>
      <c r="M744" s="112" t="s">
        <v>1422</v>
      </c>
    </row>
    <row r="745" spans="1:13" ht="17.25" customHeight="1">
      <c r="A745" s="130"/>
      <c r="B745" s="128"/>
      <c r="C745" s="108"/>
      <c r="D745" s="108"/>
      <c r="E745" s="108"/>
      <c r="F745" s="108"/>
      <c r="G745" s="108"/>
      <c r="H745" s="108"/>
      <c r="I745" s="108"/>
      <c r="J745" s="108"/>
      <c r="K745" s="128"/>
      <c r="L745" s="108"/>
      <c r="M745" s="127" t="s">
        <v>1423</v>
      </c>
    </row>
    <row r="750" spans="1:13" ht="17.25" customHeight="1">
      <c r="A750" s="128"/>
      <c r="B750" s="128"/>
      <c r="C750" s="128"/>
      <c r="D750" s="128"/>
      <c r="E750" s="128"/>
      <c r="F750" s="128"/>
      <c r="G750" s="128"/>
      <c r="H750" s="128"/>
      <c r="I750" s="128"/>
      <c r="J750" s="128"/>
      <c r="K750" s="128"/>
      <c r="L750" s="128"/>
      <c r="M750" s="128"/>
    </row>
    <row r="751" spans="1:13" ht="17.25" customHeight="1">
      <c r="A751" s="119"/>
      <c r="C751" s="121"/>
      <c r="D751" s="121"/>
      <c r="E751" s="121"/>
      <c r="F751" s="121"/>
      <c r="G751" s="121"/>
      <c r="H751" s="121"/>
      <c r="I751" s="121"/>
      <c r="J751" s="121"/>
      <c r="L751" s="121"/>
      <c r="M751" s="112" t="s">
        <v>1424</v>
      </c>
    </row>
    <row r="752" spans="1:13" ht="17.25" customHeight="1">
      <c r="A752" s="119"/>
      <c r="C752" s="121"/>
      <c r="D752" s="121"/>
      <c r="E752" s="121"/>
      <c r="F752" s="121"/>
      <c r="G752" s="121"/>
      <c r="H752" s="121"/>
      <c r="I752" s="121"/>
      <c r="J752" s="121"/>
      <c r="L752" s="121"/>
      <c r="M752" s="112" t="s">
        <v>1425</v>
      </c>
    </row>
    <row r="753" spans="1:13" ht="17.25" customHeight="1">
      <c r="A753" s="119"/>
      <c r="C753" s="121"/>
      <c r="D753" s="121"/>
      <c r="E753" s="121"/>
      <c r="F753" s="121"/>
      <c r="G753" s="121"/>
      <c r="H753" s="121"/>
      <c r="I753" s="121"/>
      <c r="J753" s="113"/>
      <c r="K753" s="104"/>
      <c r="L753" s="113"/>
      <c r="M753" s="103" t="s">
        <v>1426</v>
      </c>
    </row>
    <row r="754" spans="1:13" ht="17.25" customHeight="1">
      <c r="A754" s="119"/>
      <c r="C754" s="121"/>
      <c r="D754" s="121"/>
      <c r="E754" s="121"/>
      <c r="F754" s="121"/>
      <c r="G754" s="121"/>
      <c r="H754" s="121"/>
      <c r="I754" s="121"/>
      <c r="J754" s="100">
        <v>24</v>
      </c>
      <c r="K754" s="101" t="s">
        <v>1076</v>
      </c>
      <c r="L754" s="102">
        <v>810</v>
      </c>
      <c r="M754" s="103" t="s">
        <v>1427</v>
      </c>
    </row>
    <row r="755" spans="1:13" ht="17.25" customHeight="1">
      <c r="A755" s="92"/>
      <c r="B755" s="104"/>
      <c r="C755" s="113"/>
      <c r="D755" s="113"/>
      <c r="E755" s="113"/>
      <c r="F755" s="113"/>
      <c r="G755" s="113"/>
      <c r="H755" s="113"/>
      <c r="I755" s="113"/>
      <c r="J755" s="100">
        <v>27</v>
      </c>
      <c r="K755" s="101" t="s">
        <v>1078</v>
      </c>
      <c r="L755" s="102">
        <v>120345</v>
      </c>
      <c r="M755" s="103" t="s">
        <v>1428</v>
      </c>
    </row>
    <row r="756" spans="1:13" ht="17.25" customHeight="1">
      <c r="A756" s="96">
        <v>2</v>
      </c>
      <c r="B756" s="97" t="s">
        <v>1429</v>
      </c>
      <c r="C756" s="98">
        <v>494739</v>
      </c>
      <c r="D756" s="98">
        <v>476333</v>
      </c>
      <c r="E756" s="143">
        <f>C756-D756</f>
        <v>18406</v>
      </c>
      <c r="F756" s="144">
        <v>19253</v>
      </c>
      <c r="G756" s="144">
        <v>10300</v>
      </c>
      <c r="H756" s="144">
        <v>31408</v>
      </c>
      <c r="I756" s="145">
        <v>433778</v>
      </c>
      <c r="J756" s="100">
        <v>1</v>
      </c>
      <c r="K756" s="101" t="s">
        <v>789</v>
      </c>
      <c r="L756" s="102">
        <v>11694</v>
      </c>
      <c r="M756" s="103" t="s">
        <v>1081</v>
      </c>
    </row>
    <row r="757" spans="1:13" ht="17.25" customHeight="1">
      <c r="A757" s="119"/>
      <c r="C757" s="121"/>
      <c r="D757" s="121"/>
      <c r="E757" s="121"/>
      <c r="F757" s="121"/>
      <c r="G757" s="121"/>
      <c r="H757" s="121"/>
      <c r="I757" s="121"/>
      <c r="J757" s="100">
        <v>2</v>
      </c>
      <c r="K757" s="101" t="s">
        <v>791</v>
      </c>
      <c r="L757" s="102">
        <v>35665</v>
      </c>
      <c r="M757" s="103" t="s">
        <v>792</v>
      </c>
    </row>
    <row r="758" spans="1:13" ht="17.25" customHeight="1">
      <c r="A758" s="119"/>
      <c r="C758" s="121"/>
      <c r="D758" s="121"/>
      <c r="E758" s="121"/>
      <c r="F758" s="121"/>
      <c r="G758" s="121"/>
      <c r="H758" s="121"/>
      <c r="I758" s="121"/>
      <c r="J758" s="111">
        <v>3</v>
      </c>
      <c r="K758" s="97" t="s">
        <v>793</v>
      </c>
      <c r="L758" s="98">
        <v>28209</v>
      </c>
      <c r="M758" s="112" t="s">
        <v>1430</v>
      </c>
    </row>
    <row r="759" spans="1:13" ht="17.25" customHeight="1">
      <c r="A759" s="119"/>
      <c r="C759" s="121"/>
      <c r="D759" s="121"/>
      <c r="E759" s="121"/>
      <c r="F759" s="121"/>
      <c r="G759" s="121"/>
      <c r="H759" s="121"/>
      <c r="I759" s="121"/>
      <c r="J759" s="121"/>
      <c r="L759" s="121"/>
      <c r="M759" s="112" t="s">
        <v>1431</v>
      </c>
    </row>
    <row r="760" spans="1:13" ht="17.25" customHeight="1">
      <c r="A760" s="119"/>
      <c r="C760" s="121"/>
      <c r="D760" s="121"/>
      <c r="E760" s="121"/>
      <c r="F760" s="121"/>
      <c r="G760" s="121"/>
      <c r="H760" s="121"/>
      <c r="I760" s="121"/>
      <c r="J760" s="113"/>
      <c r="K760" s="104"/>
      <c r="L760" s="113"/>
      <c r="M760" s="103" t="s">
        <v>1432</v>
      </c>
    </row>
    <row r="761" spans="1:13" ht="17.25" customHeight="1">
      <c r="A761" s="119"/>
      <c r="C761" s="121"/>
      <c r="D761" s="121"/>
      <c r="E761" s="121"/>
      <c r="F761" s="121"/>
      <c r="G761" s="121"/>
      <c r="H761" s="121"/>
      <c r="I761" s="121"/>
      <c r="J761" s="111">
        <v>4</v>
      </c>
      <c r="K761" s="97" t="s">
        <v>797</v>
      </c>
      <c r="L761" s="98">
        <v>13581</v>
      </c>
      <c r="M761" s="112" t="s">
        <v>1433</v>
      </c>
    </row>
    <row r="762" spans="1:13" ht="17.25" customHeight="1">
      <c r="A762" s="119"/>
      <c r="C762" s="121"/>
      <c r="D762" s="121"/>
      <c r="E762" s="121"/>
      <c r="F762" s="121"/>
      <c r="G762" s="121"/>
      <c r="H762" s="121"/>
      <c r="I762" s="121"/>
      <c r="J762" s="121"/>
      <c r="L762" s="121"/>
      <c r="M762" s="112" t="s">
        <v>1434</v>
      </c>
    </row>
    <row r="763" spans="1:13" ht="17.25" customHeight="1">
      <c r="A763" s="119"/>
      <c r="C763" s="121"/>
      <c r="D763" s="121"/>
      <c r="E763" s="121"/>
      <c r="F763" s="121"/>
      <c r="G763" s="121"/>
      <c r="H763" s="121"/>
      <c r="I763" s="121"/>
      <c r="J763" s="113"/>
      <c r="K763" s="104"/>
      <c r="L763" s="113"/>
      <c r="M763" s="103" t="s">
        <v>1435</v>
      </c>
    </row>
    <row r="764" spans="1:13" ht="17.25" customHeight="1">
      <c r="A764" s="119"/>
      <c r="C764" s="121"/>
      <c r="D764" s="121"/>
      <c r="E764" s="121"/>
      <c r="F764" s="121"/>
      <c r="G764" s="121"/>
      <c r="H764" s="121"/>
      <c r="I764" s="121"/>
      <c r="J764" s="111">
        <v>7</v>
      </c>
      <c r="K764" s="97" t="s">
        <v>800</v>
      </c>
      <c r="L764" s="98">
        <v>5262</v>
      </c>
      <c r="M764" s="112" t="s">
        <v>1436</v>
      </c>
    </row>
    <row r="765" spans="1:13" ht="17.25" customHeight="1">
      <c r="A765" s="119"/>
      <c r="C765" s="121"/>
      <c r="D765" s="121"/>
      <c r="E765" s="121"/>
      <c r="F765" s="121"/>
      <c r="G765" s="121"/>
      <c r="H765" s="121"/>
      <c r="I765" s="121"/>
      <c r="J765" s="121"/>
      <c r="L765" s="121"/>
      <c r="M765" s="112" t="s">
        <v>1437</v>
      </c>
    </row>
    <row r="766" spans="1:13" ht="17.25" customHeight="1">
      <c r="A766" s="119"/>
      <c r="C766" s="121"/>
      <c r="D766" s="121"/>
      <c r="E766" s="121"/>
      <c r="F766" s="121"/>
      <c r="G766" s="121"/>
      <c r="H766" s="121"/>
      <c r="I766" s="121"/>
      <c r="J766" s="121"/>
      <c r="L766" s="121"/>
      <c r="M766" s="112" t="s">
        <v>1438</v>
      </c>
    </row>
    <row r="767" spans="1:13" ht="17.25" customHeight="1">
      <c r="A767" s="119"/>
      <c r="C767" s="121"/>
      <c r="D767" s="121"/>
      <c r="E767" s="121"/>
      <c r="F767" s="121"/>
      <c r="G767" s="121"/>
      <c r="H767" s="121"/>
      <c r="I767" s="121"/>
      <c r="J767" s="121"/>
      <c r="L767" s="121"/>
      <c r="M767" s="112" t="s">
        <v>1439</v>
      </c>
    </row>
    <row r="768" spans="1:13" ht="17.25" customHeight="1">
      <c r="A768" s="119"/>
      <c r="C768" s="121"/>
      <c r="D768" s="121"/>
      <c r="E768" s="121"/>
      <c r="F768" s="121"/>
      <c r="G768" s="121"/>
      <c r="H768" s="121"/>
      <c r="I768" s="121"/>
      <c r="J768" s="121"/>
      <c r="L768" s="121"/>
      <c r="M768" s="112" t="s">
        <v>1440</v>
      </c>
    </row>
    <row r="769" spans="1:16" ht="17.25" customHeight="1">
      <c r="A769" s="119"/>
      <c r="C769" s="121"/>
      <c r="D769" s="121"/>
      <c r="E769" s="121"/>
      <c r="F769" s="121"/>
      <c r="G769" s="121"/>
      <c r="H769" s="121"/>
      <c r="I769" s="121"/>
      <c r="J769" s="113"/>
      <c r="K769" s="104"/>
      <c r="L769" s="113"/>
      <c r="M769" s="103" t="s">
        <v>1441</v>
      </c>
    </row>
    <row r="770" spans="1:16" ht="17.25" customHeight="1">
      <c r="A770" s="119"/>
      <c r="C770" s="121"/>
      <c r="D770" s="121"/>
      <c r="E770" s="121"/>
      <c r="F770" s="121"/>
      <c r="G770" s="121"/>
      <c r="H770" s="121"/>
      <c r="I770" s="121"/>
      <c r="J770" s="100">
        <v>8</v>
      </c>
      <c r="K770" s="101" t="s">
        <v>802</v>
      </c>
      <c r="L770" s="102">
        <v>236</v>
      </c>
      <c r="M770" s="103" t="s">
        <v>1084</v>
      </c>
    </row>
    <row r="771" spans="1:16" ht="17.25" customHeight="1">
      <c r="A771" s="119"/>
      <c r="C771" s="121"/>
      <c r="D771" s="121"/>
      <c r="E771" s="121"/>
      <c r="F771" s="121"/>
      <c r="G771" s="121"/>
      <c r="H771" s="121"/>
      <c r="I771" s="121"/>
      <c r="J771" s="111">
        <v>10</v>
      </c>
      <c r="K771" s="97" t="s">
        <v>807</v>
      </c>
      <c r="L771" s="98">
        <v>1182</v>
      </c>
      <c r="M771" s="112" t="s">
        <v>1442</v>
      </c>
    </row>
    <row r="772" spans="1:16" ht="17.25" customHeight="1">
      <c r="A772" s="119"/>
      <c r="C772" s="121"/>
      <c r="D772" s="121"/>
      <c r="E772" s="121"/>
      <c r="F772" s="121"/>
      <c r="G772" s="121"/>
      <c r="H772" s="121"/>
      <c r="I772" s="121"/>
      <c r="J772" s="121"/>
      <c r="L772" s="121"/>
      <c r="M772" s="112" t="s">
        <v>1443</v>
      </c>
    </row>
    <row r="773" spans="1:16" ht="17.25" customHeight="1">
      <c r="A773" s="119"/>
      <c r="C773" s="121"/>
      <c r="D773" s="121"/>
      <c r="E773" s="121"/>
      <c r="F773" s="121"/>
      <c r="G773" s="121"/>
      <c r="H773" s="121"/>
      <c r="I773" s="121"/>
      <c r="J773" s="121"/>
      <c r="L773" s="121"/>
      <c r="M773" s="112" t="s">
        <v>1444</v>
      </c>
    </row>
    <row r="774" spans="1:16" ht="17.25" customHeight="1">
      <c r="A774" s="119"/>
      <c r="C774" s="121"/>
      <c r="D774" s="121"/>
      <c r="E774" s="121"/>
      <c r="F774" s="121"/>
      <c r="G774" s="121"/>
      <c r="H774" s="121"/>
      <c r="I774" s="121"/>
      <c r="J774" s="113"/>
      <c r="K774" s="104"/>
      <c r="L774" s="113"/>
      <c r="M774" s="103" t="s">
        <v>1445</v>
      </c>
    </row>
    <row r="775" spans="1:16" ht="17.25" customHeight="1">
      <c r="A775" s="119"/>
      <c r="C775" s="121"/>
      <c r="D775" s="121"/>
      <c r="E775" s="121"/>
      <c r="F775" s="121"/>
      <c r="G775" s="121"/>
      <c r="H775" s="121"/>
      <c r="I775" s="121"/>
      <c r="J775" s="111">
        <v>11</v>
      </c>
      <c r="K775" s="97" t="s">
        <v>811</v>
      </c>
      <c r="L775" s="98">
        <v>2248</v>
      </c>
      <c r="M775" s="112" t="s">
        <v>1446</v>
      </c>
    </row>
    <row r="776" spans="1:16" ht="17.25" customHeight="1">
      <c r="A776" s="119"/>
      <c r="C776" s="121"/>
      <c r="D776" s="121"/>
      <c r="E776" s="121"/>
      <c r="F776" s="121"/>
      <c r="G776" s="121"/>
      <c r="H776" s="121"/>
      <c r="I776" s="121"/>
      <c r="J776" s="121"/>
      <c r="L776" s="121"/>
      <c r="M776" s="112" t="s">
        <v>1447</v>
      </c>
    </row>
    <row r="777" spans="1:16" ht="17.25" customHeight="1">
      <c r="A777" s="119"/>
      <c r="C777" s="121"/>
      <c r="D777" s="121"/>
      <c r="E777" s="121"/>
      <c r="F777" s="121"/>
      <c r="G777" s="121"/>
      <c r="H777" s="121"/>
      <c r="I777" s="121"/>
      <c r="J777" s="113"/>
      <c r="K777" s="104"/>
      <c r="L777" s="113"/>
      <c r="M777" s="103" t="s">
        <v>1448</v>
      </c>
    </row>
    <row r="778" spans="1:16" ht="17.25" customHeight="1">
      <c r="A778" s="119"/>
      <c r="C778" s="121"/>
      <c r="D778" s="121"/>
      <c r="E778" s="121"/>
      <c r="F778" s="121"/>
      <c r="G778" s="121"/>
      <c r="H778" s="121"/>
      <c r="I778" s="121"/>
      <c r="J778" s="111">
        <v>12</v>
      </c>
      <c r="K778" s="97" t="s">
        <v>816</v>
      </c>
      <c r="L778" s="98">
        <v>47293</v>
      </c>
      <c r="M778" s="112" t="s">
        <v>1449</v>
      </c>
    </row>
    <row r="779" spans="1:16" ht="17.25" customHeight="1">
      <c r="A779" s="119"/>
      <c r="C779" s="121"/>
      <c r="D779" s="121"/>
      <c r="E779" s="121"/>
      <c r="F779" s="121"/>
      <c r="G779" s="121"/>
      <c r="H779" s="121"/>
      <c r="I779" s="121"/>
      <c r="J779" s="121"/>
      <c r="L779" s="121"/>
      <c r="M779" s="112" t="s">
        <v>1450</v>
      </c>
    </row>
    <row r="780" spans="1:16" ht="17.25" customHeight="1">
      <c r="A780" s="130"/>
      <c r="B780" s="128"/>
      <c r="C780" s="108"/>
      <c r="D780" s="108"/>
      <c r="E780" s="108"/>
      <c r="F780" s="108"/>
      <c r="G780" s="108"/>
      <c r="H780" s="108"/>
      <c r="I780" s="108"/>
      <c r="J780" s="108"/>
      <c r="K780" s="128"/>
      <c r="L780" s="108"/>
      <c r="M780" s="127" t="s">
        <v>1451</v>
      </c>
    </row>
    <row r="782" spans="1:16" ht="17.25" customHeight="1">
      <c r="A782" s="389" t="s">
        <v>1452</v>
      </c>
      <c r="B782" s="389"/>
      <c r="C782" s="389"/>
      <c r="D782" s="389"/>
      <c r="E782" s="389"/>
      <c r="F782" s="389"/>
      <c r="G782" s="389"/>
      <c r="H782" s="389"/>
      <c r="I782" s="389"/>
      <c r="J782" s="389"/>
      <c r="K782" s="389"/>
      <c r="L782" s="389"/>
      <c r="M782" s="389"/>
      <c r="P782" s="77"/>
    </row>
    <row r="783" spans="1:16" ht="17.25" customHeight="1">
      <c r="A783" s="389" t="s">
        <v>1453</v>
      </c>
      <c r="B783" s="389"/>
      <c r="C783" s="389"/>
      <c r="D783" s="389"/>
      <c r="E783" s="389"/>
      <c r="F783" s="389"/>
      <c r="G783" s="389"/>
      <c r="H783" s="389"/>
      <c r="I783" s="389"/>
      <c r="J783" s="389"/>
      <c r="K783" s="389"/>
      <c r="L783" s="389"/>
      <c r="M783" s="389"/>
      <c r="P783" s="77"/>
    </row>
    <row r="784" spans="1:16" ht="17.25" customHeight="1">
      <c r="A784" s="77" t="s">
        <v>1397</v>
      </c>
      <c r="F784" s="77" t="s">
        <v>1398</v>
      </c>
      <c r="M784" s="81" t="s">
        <v>779</v>
      </c>
    </row>
    <row r="785" spans="1:16" ht="17.25" customHeight="1">
      <c r="A785" s="424"/>
      <c r="B785" s="425"/>
      <c r="C785" s="132"/>
      <c r="D785" s="133"/>
      <c r="E785" s="132"/>
      <c r="F785" s="426" t="s">
        <v>780</v>
      </c>
      <c r="G785" s="404"/>
      <c r="H785" s="404"/>
      <c r="I785" s="405"/>
      <c r="J785" s="85" t="s">
        <v>128</v>
      </c>
      <c r="K785" s="85"/>
      <c r="L785" s="87"/>
      <c r="M785" s="88"/>
      <c r="P785" s="77"/>
    </row>
    <row r="786" spans="1:16" ht="17.25" customHeight="1">
      <c r="A786" s="414" t="s">
        <v>129</v>
      </c>
      <c r="B786" s="427"/>
      <c r="C786" s="134" t="s">
        <v>781</v>
      </c>
      <c r="D786" s="135" t="s">
        <v>782</v>
      </c>
      <c r="E786" s="134" t="s">
        <v>111</v>
      </c>
      <c r="F786" s="428" t="s">
        <v>783</v>
      </c>
      <c r="G786" s="428"/>
      <c r="H786" s="428"/>
      <c r="I786" s="136" t="s">
        <v>784</v>
      </c>
      <c r="J786" s="429" t="s">
        <v>785</v>
      </c>
      <c r="K786" s="430"/>
      <c r="L786" s="433" t="s">
        <v>786</v>
      </c>
      <c r="M786" s="137" t="s">
        <v>787</v>
      </c>
      <c r="P786" s="77"/>
    </row>
    <row r="787" spans="1:16" ht="17.25" customHeight="1">
      <c r="A787" s="435"/>
      <c r="B787" s="436"/>
      <c r="C787" s="138"/>
      <c r="D787" s="139"/>
      <c r="E787" s="138"/>
      <c r="F787" s="140" t="s">
        <v>119</v>
      </c>
      <c r="G787" s="141" t="s">
        <v>120</v>
      </c>
      <c r="H787" s="140" t="s">
        <v>121</v>
      </c>
      <c r="I787" s="142" t="s">
        <v>122</v>
      </c>
      <c r="J787" s="431"/>
      <c r="K787" s="432"/>
      <c r="L787" s="434"/>
      <c r="M787" s="95"/>
      <c r="P787" s="77"/>
    </row>
    <row r="788" spans="1:16" ht="17.25" customHeight="1">
      <c r="A788" s="119"/>
      <c r="C788" s="121"/>
      <c r="D788" s="121"/>
      <c r="E788" s="121"/>
      <c r="F788" s="121"/>
      <c r="G788" s="121"/>
      <c r="H788" s="121"/>
      <c r="I788" s="121"/>
      <c r="J788" s="121"/>
      <c r="L788" s="121"/>
      <c r="M788" s="112" t="s">
        <v>1454</v>
      </c>
    </row>
    <row r="789" spans="1:16" ht="17.25" customHeight="1">
      <c r="A789" s="119"/>
      <c r="C789" s="121"/>
      <c r="D789" s="121"/>
      <c r="E789" s="121"/>
      <c r="F789" s="121"/>
      <c r="G789" s="121"/>
      <c r="H789" s="121"/>
      <c r="I789" s="121"/>
      <c r="J789" s="121"/>
      <c r="L789" s="121"/>
      <c r="M789" s="112" t="s">
        <v>1455</v>
      </c>
    </row>
    <row r="790" spans="1:16" ht="17.25" customHeight="1">
      <c r="A790" s="119"/>
      <c r="C790" s="121"/>
      <c r="D790" s="121"/>
      <c r="E790" s="121"/>
      <c r="F790" s="121"/>
      <c r="G790" s="121"/>
      <c r="H790" s="121"/>
      <c r="I790" s="121"/>
      <c r="J790" s="121"/>
      <c r="L790" s="121"/>
      <c r="M790" s="112" t="s">
        <v>1456</v>
      </c>
    </row>
    <row r="791" spans="1:16" ht="17.25" customHeight="1">
      <c r="A791" s="119"/>
      <c r="C791" s="121"/>
      <c r="D791" s="121"/>
      <c r="E791" s="121"/>
      <c r="F791" s="121"/>
      <c r="G791" s="121"/>
      <c r="H791" s="121"/>
      <c r="I791" s="121"/>
      <c r="J791" s="121"/>
      <c r="L791" s="121"/>
      <c r="M791" s="112" t="s">
        <v>1457</v>
      </c>
    </row>
    <row r="792" spans="1:16" ht="17.25" customHeight="1">
      <c r="A792" s="119"/>
      <c r="C792" s="121"/>
      <c r="D792" s="121"/>
      <c r="E792" s="121"/>
      <c r="F792" s="121"/>
      <c r="G792" s="121"/>
      <c r="H792" s="121"/>
      <c r="I792" s="121"/>
      <c r="J792" s="121"/>
      <c r="L792" s="121"/>
      <c r="M792" s="112" t="s">
        <v>1458</v>
      </c>
    </row>
    <row r="793" spans="1:16" ht="17.25" customHeight="1">
      <c r="A793" s="119"/>
      <c r="C793" s="121"/>
      <c r="D793" s="121"/>
      <c r="E793" s="121"/>
      <c r="F793" s="121"/>
      <c r="G793" s="121"/>
      <c r="H793" s="121"/>
      <c r="I793" s="121"/>
      <c r="J793" s="121"/>
      <c r="L793" s="121"/>
      <c r="M793" s="112" t="s">
        <v>1459</v>
      </c>
    </row>
    <row r="794" spans="1:16" ht="17.25" customHeight="1">
      <c r="A794" s="119"/>
      <c r="C794" s="121"/>
      <c r="D794" s="121"/>
      <c r="E794" s="121"/>
      <c r="F794" s="121"/>
      <c r="G794" s="121"/>
      <c r="H794" s="121"/>
      <c r="I794" s="121"/>
      <c r="J794" s="121"/>
      <c r="L794" s="121"/>
      <c r="M794" s="112" t="s">
        <v>1460</v>
      </c>
    </row>
    <row r="795" spans="1:16" ht="17.25" customHeight="1">
      <c r="A795" s="119"/>
      <c r="C795" s="121"/>
      <c r="D795" s="121"/>
      <c r="E795" s="121"/>
      <c r="F795" s="121"/>
      <c r="G795" s="121"/>
      <c r="H795" s="121"/>
      <c r="I795" s="121"/>
      <c r="J795" s="121"/>
      <c r="L795" s="121"/>
      <c r="M795" s="112" t="s">
        <v>1461</v>
      </c>
    </row>
    <row r="796" spans="1:16" ht="17.25" customHeight="1">
      <c r="A796" s="119"/>
      <c r="C796" s="121"/>
      <c r="D796" s="121"/>
      <c r="E796" s="121"/>
      <c r="F796" s="121"/>
      <c r="G796" s="121"/>
      <c r="H796" s="121"/>
      <c r="I796" s="121"/>
      <c r="J796" s="121"/>
      <c r="L796" s="121"/>
      <c r="M796" s="112" t="s">
        <v>1462</v>
      </c>
    </row>
    <row r="797" spans="1:16" ht="17.25" customHeight="1">
      <c r="A797" s="119"/>
      <c r="C797" s="121"/>
      <c r="D797" s="121"/>
      <c r="E797" s="121"/>
      <c r="F797" s="121"/>
      <c r="G797" s="121"/>
      <c r="H797" s="121"/>
      <c r="I797" s="121"/>
      <c r="J797" s="121"/>
      <c r="L797" s="121"/>
      <c r="M797" s="112" t="s">
        <v>1463</v>
      </c>
    </row>
    <row r="798" spans="1:16" ht="17.25" customHeight="1">
      <c r="A798" s="119"/>
      <c r="C798" s="121"/>
      <c r="D798" s="121"/>
      <c r="E798" s="121"/>
      <c r="F798" s="121"/>
      <c r="G798" s="121"/>
      <c r="H798" s="121"/>
      <c r="I798" s="121"/>
      <c r="J798" s="121"/>
      <c r="L798" s="121"/>
      <c r="M798" s="112" t="s">
        <v>1464</v>
      </c>
    </row>
    <row r="799" spans="1:16" ht="17.25" customHeight="1">
      <c r="A799" s="119"/>
      <c r="C799" s="121"/>
      <c r="D799" s="121"/>
      <c r="E799" s="121"/>
      <c r="F799" s="121"/>
      <c r="G799" s="121"/>
      <c r="H799" s="121"/>
      <c r="I799" s="121"/>
      <c r="J799" s="121"/>
      <c r="L799" s="121"/>
      <c r="M799" s="112" t="s">
        <v>1465</v>
      </c>
    </row>
    <row r="800" spans="1:16" ht="17.25" customHeight="1">
      <c r="A800" s="119"/>
      <c r="C800" s="121"/>
      <c r="D800" s="121"/>
      <c r="E800" s="121"/>
      <c r="F800" s="121"/>
      <c r="G800" s="121"/>
      <c r="H800" s="121"/>
      <c r="I800" s="121"/>
      <c r="J800" s="121"/>
      <c r="L800" s="121"/>
      <c r="M800" s="112" t="s">
        <v>1466</v>
      </c>
    </row>
    <row r="801" spans="1:13" ht="17.25" customHeight="1">
      <c r="A801" s="119"/>
      <c r="C801" s="121"/>
      <c r="D801" s="121"/>
      <c r="E801" s="121"/>
      <c r="F801" s="121"/>
      <c r="G801" s="121"/>
      <c r="H801" s="121"/>
      <c r="I801" s="121"/>
      <c r="J801" s="121"/>
      <c r="L801" s="121"/>
      <c r="M801" s="112" t="s">
        <v>1467</v>
      </c>
    </row>
    <row r="802" spans="1:13" ht="17.25" customHeight="1">
      <c r="A802" s="119"/>
      <c r="C802" s="121"/>
      <c r="D802" s="121"/>
      <c r="E802" s="121"/>
      <c r="F802" s="121"/>
      <c r="G802" s="121"/>
      <c r="H802" s="121"/>
      <c r="I802" s="121"/>
      <c r="J802" s="113"/>
      <c r="K802" s="104"/>
      <c r="L802" s="113"/>
      <c r="M802" s="103" t="s">
        <v>1468</v>
      </c>
    </row>
    <row r="803" spans="1:13" ht="17.25" customHeight="1">
      <c r="A803" s="119"/>
      <c r="C803" s="121"/>
      <c r="D803" s="121"/>
      <c r="E803" s="121"/>
      <c r="F803" s="121"/>
      <c r="G803" s="121"/>
      <c r="H803" s="121"/>
      <c r="I803" s="121"/>
      <c r="J803" s="111">
        <v>13</v>
      </c>
      <c r="K803" s="97" t="s">
        <v>818</v>
      </c>
      <c r="L803" s="98">
        <v>562</v>
      </c>
      <c r="M803" s="112" t="s">
        <v>1469</v>
      </c>
    </row>
    <row r="804" spans="1:13" ht="17.25" customHeight="1">
      <c r="A804" s="119"/>
      <c r="C804" s="121"/>
      <c r="D804" s="121"/>
      <c r="E804" s="121"/>
      <c r="F804" s="121"/>
      <c r="G804" s="121"/>
      <c r="H804" s="121"/>
      <c r="I804" s="121"/>
      <c r="J804" s="121"/>
      <c r="K804" s="97" t="s">
        <v>820</v>
      </c>
      <c r="L804" s="121"/>
      <c r="M804" s="112" t="s">
        <v>1470</v>
      </c>
    </row>
    <row r="805" spans="1:13" ht="17.25" customHeight="1">
      <c r="A805" s="119"/>
      <c r="C805" s="121"/>
      <c r="D805" s="121"/>
      <c r="E805" s="121"/>
      <c r="F805" s="121"/>
      <c r="G805" s="121"/>
      <c r="H805" s="121"/>
      <c r="I805" s="121"/>
      <c r="J805" s="113"/>
      <c r="K805" s="104"/>
      <c r="L805" s="113"/>
      <c r="M805" s="103" t="s">
        <v>1471</v>
      </c>
    </row>
    <row r="806" spans="1:13" ht="17.25" customHeight="1">
      <c r="A806" s="119"/>
      <c r="C806" s="121"/>
      <c r="D806" s="121"/>
      <c r="E806" s="121"/>
      <c r="F806" s="121"/>
      <c r="G806" s="121"/>
      <c r="H806" s="121"/>
      <c r="I806" s="121"/>
      <c r="J806" s="111">
        <v>14</v>
      </c>
      <c r="K806" s="97" t="s">
        <v>964</v>
      </c>
      <c r="L806" s="98">
        <v>3811</v>
      </c>
      <c r="M806" s="112" t="s">
        <v>1472</v>
      </c>
    </row>
    <row r="807" spans="1:13" ht="17.25" customHeight="1">
      <c r="A807" s="119"/>
      <c r="C807" s="121"/>
      <c r="D807" s="121"/>
      <c r="E807" s="121"/>
      <c r="F807" s="121"/>
      <c r="G807" s="121"/>
      <c r="H807" s="121"/>
      <c r="I807" s="121"/>
      <c r="J807" s="121"/>
      <c r="L807" s="121"/>
      <c r="M807" s="112" t="s">
        <v>1473</v>
      </c>
    </row>
    <row r="808" spans="1:13" ht="17.25" customHeight="1">
      <c r="A808" s="119"/>
      <c r="C808" s="121"/>
      <c r="D808" s="121"/>
      <c r="E808" s="121"/>
      <c r="F808" s="121"/>
      <c r="G808" s="121"/>
      <c r="H808" s="121"/>
      <c r="I808" s="121"/>
      <c r="J808" s="121"/>
      <c r="L808" s="121"/>
      <c r="M808" s="112" t="s">
        <v>1474</v>
      </c>
    </row>
    <row r="809" spans="1:13" ht="17.25" customHeight="1">
      <c r="A809" s="119"/>
      <c r="C809" s="121"/>
      <c r="D809" s="121"/>
      <c r="E809" s="121"/>
      <c r="F809" s="121"/>
      <c r="G809" s="121"/>
      <c r="H809" s="121"/>
      <c r="I809" s="121"/>
      <c r="J809" s="113"/>
      <c r="K809" s="104"/>
      <c r="L809" s="113"/>
      <c r="M809" s="103" t="s">
        <v>1475</v>
      </c>
    </row>
    <row r="810" spans="1:13" ht="17.25" customHeight="1">
      <c r="A810" s="119"/>
      <c r="C810" s="121"/>
      <c r="D810" s="121"/>
      <c r="E810" s="121"/>
      <c r="F810" s="121"/>
      <c r="G810" s="121"/>
      <c r="H810" s="121"/>
      <c r="I810" s="121"/>
      <c r="J810" s="111">
        <v>18</v>
      </c>
      <c r="K810" s="97" t="s">
        <v>822</v>
      </c>
      <c r="L810" s="98">
        <v>5906</v>
      </c>
      <c r="M810" s="112" t="s">
        <v>1476</v>
      </c>
    </row>
    <row r="811" spans="1:13" ht="17.25" customHeight="1">
      <c r="A811" s="119"/>
      <c r="C811" s="121"/>
      <c r="D811" s="121"/>
      <c r="E811" s="121"/>
      <c r="F811" s="121"/>
      <c r="G811" s="121"/>
      <c r="H811" s="121"/>
      <c r="I811" s="121"/>
      <c r="J811" s="121"/>
      <c r="K811" s="97" t="s">
        <v>824</v>
      </c>
      <c r="L811" s="121"/>
      <c r="M811" s="112" t="s">
        <v>1477</v>
      </c>
    </row>
    <row r="812" spans="1:13" ht="17.25" customHeight="1">
      <c r="A812" s="119"/>
      <c r="C812" s="121"/>
      <c r="D812" s="121"/>
      <c r="E812" s="121"/>
      <c r="F812" s="121"/>
      <c r="G812" s="121"/>
      <c r="H812" s="121"/>
      <c r="I812" s="121"/>
      <c r="J812" s="121"/>
      <c r="L812" s="121"/>
      <c r="M812" s="112" t="s">
        <v>1478</v>
      </c>
    </row>
    <row r="813" spans="1:13" ht="17.25" customHeight="1">
      <c r="A813" s="119"/>
      <c r="C813" s="121"/>
      <c r="D813" s="121"/>
      <c r="E813" s="121"/>
      <c r="F813" s="121"/>
      <c r="G813" s="121"/>
      <c r="H813" s="121"/>
      <c r="I813" s="121"/>
      <c r="J813" s="121"/>
      <c r="L813" s="121"/>
      <c r="M813" s="112" t="s">
        <v>1479</v>
      </c>
    </row>
    <row r="814" spans="1:13" ht="17.25" customHeight="1">
      <c r="A814" s="130"/>
      <c r="B814" s="128"/>
      <c r="C814" s="108"/>
      <c r="D814" s="108"/>
      <c r="E814" s="108"/>
      <c r="F814" s="108"/>
      <c r="G814" s="108"/>
      <c r="H814" s="108"/>
      <c r="I814" s="108"/>
      <c r="J814" s="108"/>
      <c r="K814" s="128"/>
      <c r="L814" s="108"/>
      <c r="M814" s="127" t="s">
        <v>1480</v>
      </c>
    </row>
    <row r="818" spans="1:13" ht="17.25" customHeight="1">
      <c r="A818" s="128"/>
      <c r="B818" s="128"/>
      <c r="C818" s="128"/>
      <c r="D818" s="128"/>
      <c r="E818" s="128"/>
      <c r="F818" s="128"/>
      <c r="G818" s="128"/>
      <c r="H818" s="128"/>
      <c r="I818" s="128"/>
      <c r="J818" s="128"/>
      <c r="K818" s="128"/>
      <c r="L818" s="128"/>
      <c r="M818" s="128"/>
    </row>
    <row r="819" spans="1:13" ht="17.25" customHeight="1">
      <c r="A819" s="119"/>
      <c r="C819" s="121"/>
      <c r="D819" s="121"/>
      <c r="E819" s="121"/>
      <c r="F819" s="121"/>
      <c r="G819" s="121"/>
      <c r="H819" s="121"/>
      <c r="I819" s="121"/>
      <c r="J819" s="121"/>
      <c r="L819" s="121"/>
      <c r="M819" s="112" t="s">
        <v>1481</v>
      </c>
    </row>
    <row r="820" spans="1:13" ht="17.25" customHeight="1">
      <c r="A820" s="119"/>
      <c r="C820" s="121"/>
      <c r="D820" s="121"/>
      <c r="E820" s="121"/>
      <c r="F820" s="121"/>
      <c r="G820" s="121"/>
      <c r="H820" s="121"/>
      <c r="I820" s="121"/>
      <c r="J820" s="121"/>
      <c r="L820" s="121"/>
      <c r="M820" s="112" t="s">
        <v>1482</v>
      </c>
    </row>
    <row r="821" spans="1:13" ht="17.25" customHeight="1">
      <c r="A821" s="119"/>
      <c r="C821" s="121"/>
      <c r="D821" s="121"/>
      <c r="E821" s="121"/>
      <c r="F821" s="121"/>
      <c r="G821" s="121"/>
      <c r="H821" s="121"/>
      <c r="I821" s="121"/>
      <c r="J821" s="113"/>
      <c r="K821" s="104"/>
      <c r="L821" s="113"/>
      <c r="M821" s="103" t="s">
        <v>1483</v>
      </c>
    </row>
    <row r="822" spans="1:13" ht="17.25" customHeight="1">
      <c r="A822" s="119"/>
      <c r="C822" s="121"/>
      <c r="D822" s="121"/>
      <c r="E822" s="121"/>
      <c r="F822" s="121"/>
      <c r="G822" s="121"/>
      <c r="H822" s="121"/>
      <c r="I822" s="121"/>
      <c r="J822" s="100">
        <v>19</v>
      </c>
      <c r="K822" s="101" t="s">
        <v>1219</v>
      </c>
      <c r="L822" s="102">
        <v>7828</v>
      </c>
      <c r="M822" s="103" t="s">
        <v>1484</v>
      </c>
    </row>
    <row r="823" spans="1:13" ht="17.25" customHeight="1">
      <c r="A823" s="92"/>
      <c r="B823" s="104"/>
      <c r="C823" s="113"/>
      <c r="D823" s="113"/>
      <c r="E823" s="113"/>
      <c r="F823" s="113"/>
      <c r="G823" s="113"/>
      <c r="H823" s="113"/>
      <c r="I823" s="113"/>
      <c r="J823" s="100">
        <v>27</v>
      </c>
      <c r="K823" s="101" t="s">
        <v>1078</v>
      </c>
      <c r="L823" s="102">
        <v>331262</v>
      </c>
      <c r="M823" s="103" t="s">
        <v>1485</v>
      </c>
    </row>
    <row r="824" spans="1:13" ht="17.25" customHeight="1">
      <c r="A824" s="96">
        <v>3</v>
      </c>
      <c r="B824" s="97" t="s">
        <v>1486</v>
      </c>
      <c r="C824" s="98">
        <v>378414</v>
      </c>
      <c r="D824" s="98">
        <v>354106</v>
      </c>
      <c r="E824" s="143">
        <f>C824-D824</f>
        <v>24308</v>
      </c>
      <c r="F824" s="144">
        <v>55174</v>
      </c>
      <c r="G824" s="144">
        <v>0</v>
      </c>
      <c r="H824" s="144">
        <v>0</v>
      </c>
      <c r="I824" s="145">
        <v>323240</v>
      </c>
      <c r="J824" s="111">
        <v>18</v>
      </c>
      <c r="K824" s="97" t="s">
        <v>822</v>
      </c>
      <c r="L824" s="98">
        <v>303500</v>
      </c>
      <c r="M824" s="112" t="s">
        <v>1487</v>
      </c>
    </row>
    <row r="825" spans="1:13" ht="17.25" customHeight="1">
      <c r="A825" s="119"/>
      <c r="B825" s="97" t="s">
        <v>1488</v>
      </c>
      <c r="C825" s="121"/>
      <c r="D825" s="121"/>
      <c r="E825" s="121"/>
      <c r="F825" s="121"/>
      <c r="G825" s="121"/>
      <c r="H825" s="121"/>
      <c r="I825" s="121"/>
      <c r="J825" s="113"/>
      <c r="K825" s="101" t="s">
        <v>824</v>
      </c>
      <c r="L825" s="113"/>
      <c r="M825" s="95"/>
    </row>
    <row r="826" spans="1:13" ht="17.25" customHeight="1">
      <c r="A826" s="92"/>
      <c r="B826" s="104"/>
      <c r="C826" s="113"/>
      <c r="D826" s="113"/>
      <c r="E826" s="113"/>
      <c r="F826" s="113"/>
      <c r="G826" s="113"/>
      <c r="H826" s="113"/>
      <c r="I826" s="113"/>
      <c r="J826" s="100">
        <v>27</v>
      </c>
      <c r="K826" s="101" t="s">
        <v>1078</v>
      </c>
      <c r="L826" s="102">
        <v>74914</v>
      </c>
      <c r="M826" s="103" t="s">
        <v>1489</v>
      </c>
    </row>
    <row r="827" spans="1:13" ht="17.25" customHeight="1">
      <c r="A827" s="96">
        <v>4</v>
      </c>
      <c r="B827" s="97" t="s">
        <v>1490</v>
      </c>
      <c r="C827" s="98">
        <v>39910</v>
      </c>
      <c r="D827" s="98">
        <v>47325</v>
      </c>
      <c r="E827" s="143">
        <f>C827-D827</f>
        <v>-7415</v>
      </c>
      <c r="F827" s="144">
        <v>400</v>
      </c>
      <c r="G827" s="144">
        <v>0</v>
      </c>
      <c r="H827" s="144">
        <v>75</v>
      </c>
      <c r="I827" s="145">
        <v>39435</v>
      </c>
      <c r="J827" s="111">
        <v>10</v>
      </c>
      <c r="K827" s="97" t="s">
        <v>807</v>
      </c>
      <c r="L827" s="98">
        <v>1774</v>
      </c>
      <c r="M827" s="112" t="s">
        <v>1491</v>
      </c>
    </row>
    <row r="828" spans="1:13" ht="17.25" customHeight="1">
      <c r="A828" s="119"/>
      <c r="B828" s="97" t="s">
        <v>1492</v>
      </c>
      <c r="C828" s="121"/>
      <c r="D828" s="121"/>
      <c r="E828" s="121"/>
      <c r="F828" s="121"/>
      <c r="G828" s="121"/>
      <c r="H828" s="121"/>
      <c r="I828" s="121"/>
      <c r="J828" s="121"/>
      <c r="L828" s="121"/>
      <c r="M828" s="112" t="s">
        <v>1493</v>
      </c>
    </row>
    <row r="829" spans="1:13" ht="17.25" customHeight="1">
      <c r="A829" s="119"/>
      <c r="C829" s="121"/>
      <c r="D829" s="121"/>
      <c r="E829" s="121"/>
      <c r="F829" s="121"/>
      <c r="G829" s="121"/>
      <c r="H829" s="121"/>
      <c r="I829" s="121"/>
      <c r="J829" s="113"/>
      <c r="K829" s="104"/>
      <c r="L829" s="113"/>
      <c r="M829" s="103" t="s">
        <v>1494</v>
      </c>
    </row>
    <row r="830" spans="1:13" ht="17.25" customHeight="1">
      <c r="A830" s="119"/>
      <c r="C830" s="121"/>
      <c r="D830" s="121"/>
      <c r="E830" s="121"/>
      <c r="F830" s="121"/>
      <c r="G830" s="121"/>
      <c r="H830" s="121"/>
      <c r="I830" s="121"/>
      <c r="J830" s="111">
        <v>11</v>
      </c>
      <c r="K830" s="97" t="s">
        <v>811</v>
      </c>
      <c r="L830" s="98">
        <v>374</v>
      </c>
      <c r="M830" s="112" t="s">
        <v>1495</v>
      </c>
    </row>
    <row r="831" spans="1:13" ht="17.25" customHeight="1">
      <c r="A831" s="119"/>
      <c r="C831" s="121"/>
      <c r="D831" s="121"/>
      <c r="E831" s="121"/>
      <c r="F831" s="121"/>
      <c r="G831" s="121"/>
      <c r="H831" s="121"/>
      <c r="I831" s="121"/>
      <c r="J831" s="113"/>
      <c r="K831" s="104"/>
      <c r="L831" s="113"/>
      <c r="M831" s="103" t="s">
        <v>1496</v>
      </c>
    </row>
    <row r="832" spans="1:13" ht="17.25" customHeight="1">
      <c r="A832" s="119"/>
      <c r="C832" s="121"/>
      <c r="D832" s="121"/>
      <c r="E832" s="121"/>
      <c r="F832" s="121"/>
      <c r="G832" s="121"/>
      <c r="H832" s="121"/>
      <c r="I832" s="121"/>
      <c r="J832" s="111">
        <v>12</v>
      </c>
      <c r="K832" s="97" t="s">
        <v>816</v>
      </c>
      <c r="L832" s="98">
        <v>37151</v>
      </c>
      <c r="M832" s="112" t="s">
        <v>1497</v>
      </c>
    </row>
    <row r="833" spans="1:16" ht="17.25" customHeight="1">
      <c r="A833" s="119"/>
      <c r="C833" s="121"/>
      <c r="D833" s="121"/>
      <c r="E833" s="121"/>
      <c r="F833" s="121"/>
      <c r="G833" s="121"/>
      <c r="H833" s="121"/>
      <c r="I833" s="121"/>
      <c r="J833" s="121"/>
      <c r="L833" s="121"/>
      <c r="M833" s="112" t="s">
        <v>1498</v>
      </c>
    </row>
    <row r="834" spans="1:16" ht="17.25" customHeight="1">
      <c r="A834" s="119"/>
      <c r="C834" s="121"/>
      <c r="D834" s="121"/>
      <c r="E834" s="121"/>
      <c r="F834" s="121"/>
      <c r="G834" s="121"/>
      <c r="H834" s="121"/>
      <c r="I834" s="121"/>
      <c r="J834" s="121"/>
      <c r="L834" s="121"/>
      <c r="M834" s="112" t="s">
        <v>1499</v>
      </c>
    </row>
    <row r="835" spans="1:16" ht="17.25" customHeight="1">
      <c r="A835" s="119"/>
      <c r="C835" s="121"/>
      <c r="D835" s="121"/>
      <c r="E835" s="121"/>
      <c r="F835" s="121"/>
      <c r="G835" s="121"/>
      <c r="H835" s="121"/>
      <c r="I835" s="121"/>
      <c r="J835" s="121"/>
      <c r="L835" s="121"/>
      <c r="M835" s="112" t="s">
        <v>1500</v>
      </c>
    </row>
    <row r="836" spans="1:16" ht="17.25" customHeight="1">
      <c r="A836" s="119"/>
      <c r="C836" s="121"/>
      <c r="D836" s="121"/>
      <c r="E836" s="121"/>
      <c r="F836" s="121"/>
      <c r="G836" s="121"/>
      <c r="H836" s="121"/>
      <c r="I836" s="121"/>
      <c r="J836" s="121"/>
      <c r="L836" s="121"/>
      <c r="M836" s="112" t="s">
        <v>1501</v>
      </c>
    </row>
    <row r="837" spans="1:16" ht="17.25" customHeight="1">
      <c r="A837" s="119"/>
      <c r="C837" s="121"/>
      <c r="D837" s="121"/>
      <c r="E837" s="121"/>
      <c r="F837" s="121"/>
      <c r="G837" s="121"/>
      <c r="H837" s="121"/>
      <c r="I837" s="121"/>
      <c r="J837" s="121"/>
      <c r="L837" s="121"/>
      <c r="M837" s="112" t="s">
        <v>1502</v>
      </c>
    </row>
    <row r="838" spans="1:16" ht="17.25" customHeight="1">
      <c r="A838" s="119"/>
      <c r="C838" s="121"/>
      <c r="D838" s="121"/>
      <c r="E838" s="121"/>
      <c r="F838" s="121"/>
      <c r="G838" s="121"/>
      <c r="H838" s="121"/>
      <c r="I838" s="121"/>
      <c r="J838" s="113"/>
      <c r="K838" s="104"/>
      <c r="L838" s="113"/>
      <c r="M838" s="103" t="s">
        <v>1503</v>
      </c>
    </row>
    <row r="839" spans="1:16" ht="17.25" customHeight="1">
      <c r="A839" s="119"/>
      <c r="C839" s="121"/>
      <c r="D839" s="121"/>
      <c r="E839" s="121"/>
      <c r="F839" s="121"/>
      <c r="G839" s="121"/>
      <c r="H839" s="121"/>
      <c r="I839" s="121"/>
      <c r="J839" s="111">
        <v>13</v>
      </c>
      <c r="K839" s="97" t="s">
        <v>818</v>
      </c>
      <c r="L839" s="98">
        <v>424</v>
      </c>
      <c r="M839" s="112" t="s">
        <v>1504</v>
      </c>
    </row>
    <row r="840" spans="1:16" ht="17.25" customHeight="1">
      <c r="A840" s="119"/>
      <c r="C840" s="121"/>
      <c r="D840" s="121"/>
      <c r="E840" s="121"/>
      <c r="F840" s="121"/>
      <c r="G840" s="121"/>
      <c r="H840" s="121"/>
      <c r="I840" s="121"/>
      <c r="J840" s="113"/>
      <c r="K840" s="101" t="s">
        <v>820</v>
      </c>
      <c r="L840" s="113"/>
      <c r="M840" s="103" t="s">
        <v>1505</v>
      </c>
    </row>
    <row r="841" spans="1:16" ht="17.25" customHeight="1">
      <c r="A841" s="92"/>
      <c r="B841" s="104"/>
      <c r="C841" s="113"/>
      <c r="D841" s="113"/>
      <c r="E841" s="113"/>
      <c r="F841" s="113"/>
      <c r="G841" s="113"/>
      <c r="H841" s="113"/>
      <c r="I841" s="113"/>
      <c r="J841" s="100">
        <v>17</v>
      </c>
      <c r="K841" s="101" t="s">
        <v>966</v>
      </c>
      <c r="L841" s="102">
        <v>187</v>
      </c>
      <c r="M841" s="103" t="s">
        <v>1506</v>
      </c>
    </row>
    <row r="842" spans="1:16" ht="17.25" customHeight="1">
      <c r="A842" s="422" t="s">
        <v>142</v>
      </c>
      <c r="B842" s="423"/>
      <c r="C842" s="106">
        <v>2212520</v>
      </c>
      <c r="D842" s="106">
        <v>2234064</v>
      </c>
      <c r="E842" s="146">
        <f>C842-D842</f>
        <v>-21544</v>
      </c>
      <c r="F842" s="147">
        <v>723746</v>
      </c>
      <c r="G842" s="147">
        <v>10300</v>
      </c>
      <c r="H842" s="147">
        <v>46304</v>
      </c>
      <c r="I842" s="148">
        <v>1432170</v>
      </c>
      <c r="J842" s="108"/>
      <c r="K842" s="128"/>
      <c r="L842" s="146"/>
      <c r="M842" s="110"/>
      <c r="P842" s="77"/>
    </row>
    <row r="850" spans="1:16" ht="17.25" customHeight="1">
      <c r="A850" s="389" t="s">
        <v>1507</v>
      </c>
      <c r="B850" s="389"/>
      <c r="C850" s="389"/>
      <c r="D850" s="389"/>
      <c r="E850" s="389"/>
      <c r="F850" s="389"/>
      <c r="G850" s="389"/>
      <c r="H850" s="389"/>
      <c r="I850" s="389"/>
      <c r="J850" s="389"/>
      <c r="K850" s="389"/>
      <c r="L850" s="389"/>
      <c r="M850" s="389"/>
      <c r="P850" s="77"/>
    </row>
    <row r="851" spans="1:16" ht="17.25" customHeight="1">
      <c r="A851" s="389" t="s">
        <v>771</v>
      </c>
      <c r="B851" s="389"/>
      <c r="C851" s="389"/>
      <c r="D851" s="389"/>
      <c r="E851" s="389"/>
      <c r="F851" s="389"/>
      <c r="G851" s="389"/>
      <c r="H851" s="389"/>
      <c r="I851" s="389"/>
      <c r="J851" s="389"/>
      <c r="K851" s="389"/>
      <c r="L851" s="389"/>
      <c r="M851" s="389"/>
      <c r="P851" s="77"/>
    </row>
    <row r="852" spans="1:16" ht="17.25" customHeight="1">
      <c r="A852" s="77" t="s">
        <v>1397</v>
      </c>
      <c r="F852" s="77" t="s">
        <v>1508</v>
      </c>
      <c r="M852" s="81" t="s">
        <v>779</v>
      </c>
    </row>
    <row r="853" spans="1:16" ht="17.25" customHeight="1">
      <c r="A853" s="424"/>
      <c r="B853" s="425"/>
      <c r="C853" s="132"/>
      <c r="D853" s="133"/>
      <c r="E853" s="132"/>
      <c r="F853" s="426" t="s">
        <v>780</v>
      </c>
      <c r="G853" s="404"/>
      <c r="H853" s="404"/>
      <c r="I853" s="405"/>
      <c r="J853" s="85" t="s">
        <v>128</v>
      </c>
      <c r="K853" s="85"/>
      <c r="L853" s="87"/>
      <c r="M853" s="88"/>
      <c r="P853" s="77"/>
    </row>
    <row r="854" spans="1:16" ht="17.25" customHeight="1">
      <c r="A854" s="414" t="s">
        <v>129</v>
      </c>
      <c r="B854" s="427"/>
      <c r="C854" s="134" t="s">
        <v>781</v>
      </c>
      <c r="D854" s="135" t="s">
        <v>782</v>
      </c>
      <c r="E854" s="134" t="s">
        <v>111</v>
      </c>
      <c r="F854" s="428" t="s">
        <v>783</v>
      </c>
      <c r="G854" s="428"/>
      <c r="H854" s="428"/>
      <c r="I854" s="136" t="s">
        <v>784</v>
      </c>
      <c r="J854" s="429" t="s">
        <v>785</v>
      </c>
      <c r="K854" s="430"/>
      <c r="L854" s="433" t="s">
        <v>786</v>
      </c>
      <c r="M854" s="137" t="s">
        <v>787</v>
      </c>
      <c r="P854" s="77"/>
    </row>
    <row r="855" spans="1:16" ht="17.25" customHeight="1">
      <c r="A855" s="435"/>
      <c r="B855" s="436"/>
      <c r="C855" s="138"/>
      <c r="D855" s="139"/>
      <c r="E855" s="138"/>
      <c r="F855" s="140" t="s">
        <v>119</v>
      </c>
      <c r="G855" s="141" t="s">
        <v>120</v>
      </c>
      <c r="H855" s="140" t="s">
        <v>121</v>
      </c>
      <c r="I855" s="142" t="s">
        <v>122</v>
      </c>
      <c r="J855" s="431"/>
      <c r="K855" s="432"/>
      <c r="L855" s="434"/>
      <c r="M855" s="95"/>
      <c r="P855" s="77"/>
    </row>
    <row r="856" spans="1:16" ht="17.25" customHeight="1">
      <c r="A856" s="96">
        <v>1</v>
      </c>
      <c r="B856" s="97" t="s">
        <v>1509</v>
      </c>
      <c r="C856" s="98">
        <v>119239</v>
      </c>
      <c r="D856" s="98">
        <v>114847</v>
      </c>
      <c r="E856" s="143">
        <f>C856-D856</f>
        <v>4392</v>
      </c>
      <c r="F856" s="144">
        <v>46604</v>
      </c>
      <c r="G856" s="144">
        <v>0</v>
      </c>
      <c r="H856" s="144">
        <v>46056</v>
      </c>
      <c r="I856" s="145">
        <v>26579</v>
      </c>
      <c r="J856" s="111">
        <v>1</v>
      </c>
      <c r="K856" s="97" t="s">
        <v>789</v>
      </c>
      <c r="L856" s="98">
        <v>2272</v>
      </c>
      <c r="M856" s="112" t="s">
        <v>1510</v>
      </c>
    </row>
    <row r="857" spans="1:16" ht="17.25" customHeight="1">
      <c r="A857" s="119"/>
      <c r="B857" s="97" t="s">
        <v>1317</v>
      </c>
      <c r="C857" s="121"/>
      <c r="D857" s="121"/>
      <c r="E857" s="121"/>
      <c r="F857" s="121"/>
      <c r="G857" s="121"/>
      <c r="H857" s="121"/>
      <c r="I857" s="121"/>
      <c r="J857" s="113"/>
      <c r="K857" s="104"/>
      <c r="L857" s="113"/>
      <c r="M857" s="103" t="s">
        <v>1511</v>
      </c>
    </row>
    <row r="858" spans="1:16" ht="17.25" customHeight="1">
      <c r="A858" s="119"/>
      <c r="C858" s="121"/>
      <c r="D858" s="121"/>
      <c r="E858" s="121"/>
      <c r="F858" s="121"/>
      <c r="G858" s="121"/>
      <c r="H858" s="121"/>
      <c r="I858" s="121"/>
      <c r="J858" s="100">
        <v>3</v>
      </c>
      <c r="K858" s="101" t="s">
        <v>793</v>
      </c>
      <c r="L858" s="102">
        <v>837</v>
      </c>
      <c r="M858" s="103" t="s">
        <v>977</v>
      </c>
    </row>
    <row r="859" spans="1:16" ht="17.25" customHeight="1">
      <c r="A859" s="119"/>
      <c r="C859" s="121"/>
      <c r="D859" s="121"/>
      <c r="E859" s="121"/>
      <c r="F859" s="121"/>
      <c r="G859" s="121"/>
      <c r="H859" s="121"/>
      <c r="I859" s="121"/>
      <c r="J859" s="111">
        <v>4</v>
      </c>
      <c r="K859" s="97" t="s">
        <v>797</v>
      </c>
      <c r="L859" s="98">
        <v>531</v>
      </c>
      <c r="M859" s="112" t="s">
        <v>1512</v>
      </c>
    </row>
    <row r="860" spans="1:16" ht="17.25" customHeight="1">
      <c r="A860" s="119"/>
      <c r="C860" s="121"/>
      <c r="D860" s="121"/>
      <c r="E860" s="121"/>
      <c r="F860" s="121"/>
      <c r="G860" s="121"/>
      <c r="H860" s="121"/>
      <c r="I860" s="121"/>
      <c r="J860" s="113"/>
      <c r="K860" s="104"/>
      <c r="L860" s="113"/>
      <c r="M860" s="103" t="s">
        <v>1513</v>
      </c>
    </row>
    <row r="861" spans="1:16" ht="17.25" customHeight="1">
      <c r="A861" s="119"/>
      <c r="C861" s="121"/>
      <c r="D861" s="121"/>
      <c r="E861" s="121"/>
      <c r="F861" s="121"/>
      <c r="G861" s="121"/>
      <c r="H861" s="121"/>
      <c r="I861" s="121"/>
      <c r="J861" s="111">
        <v>7</v>
      </c>
      <c r="K861" s="97" t="s">
        <v>800</v>
      </c>
      <c r="L861" s="98">
        <v>11124</v>
      </c>
      <c r="M861" s="112" t="s">
        <v>1514</v>
      </c>
    </row>
    <row r="862" spans="1:16" ht="17.25" customHeight="1">
      <c r="A862" s="119"/>
      <c r="C862" s="121"/>
      <c r="D862" s="121"/>
      <c r="E862" s="121"/>
      <c r="F862" s="121"/>
      <c r="G862" s="121"/>
      <c r="H862" s="121"/>
      <c r="I862" s="121"/>
      <c r="J862" s="121"/>
      <c r="L862" s="121"/>
      <c r="M862" s="112" t="s">
        <v>1515</v>
      </c>
    </row>
    <row r="863" spans="1:16" ht="17.25" customHeight="1">
      <c r="A863" s="119"/>
      <c r="C863" s="121"/>
      <c r="D863" s="121"/>
      <c r="E863" s="121"/>
      <c r="F863" s="121"/>
      <c r="G863" s="121"/>
      <c r="H863" s="121"/>
      <c r="I863" s="121"/>
      <c r="J863" s="113"/>
      <c r="K863" s="104"/>
      <c r="L863" s="113"/>
      <c r="M863" s="103" t="s">
        <v>1516</v>
      </c>
    </row>
    <row r="864" spans="1:16" ht="17.25" customHeight="1">
      <c r="A864" s="119"/>
      <c r="C864" s="121"/>
      <c r="D864" s="121"/>
      <c r="E864" s="121"/>
      <c r="F864" s="121"/>
      <c r="G864" s="121"/>
      <c r="H864" s="121"/>
      <c r="I864" s="121"/>
      <c r="J864" s="100">
        <v>8</v>
      </c>
      <c r="K864" s="101" t="s">
        <v>802</v>
      </c>
      <c r="L864" s="102">
        <v>86</v>
      </c>
      <c r="M864" s="103" t="s">
        <v>1084</v>
      </c>
    </row>
    <row r="865" spans="1:13" ht="17.25" customHeight="1">
      <c r="A865" s="119"/>
      <c r="C865" s="121"/>
      <c r="D865" s="121"/>
      <c r="E865" s="121"/>
      <c r="F865" s="121"/>
      <c r="G865" s="121"/>
      <c r="H865" s="121"/>
      <c r="I865" s="121"/>
      <c r="J865" s="111">
        <v>10</v>
      </c>
      <c r="K865" s="97" t="s">
        <v>807</v>
      </c>
      <c r="L865" s="98">
        <v>293</v>
      </c>
      <c r="M865" s="112" t="s">
        <v>1517</v>
      </c>
    </row>
    <row r="866" spans="1:13" ht="17.25" customHeight="1">
      <c r="A866" s="119"/>
      <c r="C866" s="121"/>
      <c r="D866" s="121"/>
      <c r="E866" s="121"/>
      <c r="F866" s="121"/>
      <c r="G866" s="121"/>
      <c r="H866" s="121"/>
      <c r="I866" s="121"/>
      <c r="J866" s="121"/>
      <c r="L866" s="121"/>
      <c r="M866" s="112" t="s">
        <v>1518</v>
      </c>
    </row>
    <row r="867" spans="1:13" ht="17.25" customHeight="1">
      <c r="A867" s="119"/>
      <c r="C867" s="121"/>
      <c r="D867" s="121"/>
      <c r="E867" s="121"/>
      <c r="F867" s="121"/>
      <c r="G867" s="121"/>
      <c r="H867" s="121"/>
      <c r="I867" s="121"/>
      <c r="J867" s="113"/>
      <c r="K867" s="104"/>
      <c r="L867" s="113"/>
      <c r="M867" s="103" t="s">
        <v>1519</v>
      </c>
    </row>
    <row r="868" spans="1:13" ht="17.25" customHeight="1">
      <c r="A868" s="119"/>
      <c r="C868" s="121"/>
      <c r="D868" s="121"/>
      <c r="E868" s="121"/>
      <c r="F868" s="121"/>
      <c r="G868" s="121"/>
      <c r="H868" s="121"/>
      <c r="I868" s="121"/>
      <c r="J868" s="111">
        <v>11</v>
      </c>
      <c r="K868" s="97" t="s">
        <v>811</v>
      </c>
      <c r="L868" s="98">
        <v>2475</v>
      </c>
      <c r="M868" s="112" t="s">
        <v>1520</v>
      </c>
    </row>
    <row r="869" spans="1:13" ht="17.25" customHeight="1">
      <c r="A869" s="119"/>
      <c r="C869" s="121"/>
      <c r="D869" s="121"/>
      <c r="E869" s="121"/>
      <c r="F869" s="121"/>
      <c r="G869" s="121"/>
      <c r="H869" s="121"/>
      <c r="I869" s="121"/>
      <c r="J869" s="113"/>
      <c r="K869" s="104"/>
      <c r="L869" s="113"/>
      <c r="M869" s="103" t="s">
        <v>1521</v>
      </c>
    </row>
    <row r="870" spans="1:13" ht="17.25" customHeight="1">
      <c r="A870" s="119"/>
      <c r="C870" s="121"/>
      <c r="D870" s="121"/>
      <c r="E870" s="121"/>
      <c r="F870" s="121"/>
      <c r="G870" s="121"/>
      <c r="H870" s="121"/>
      <c r="I870" s="121"/>
      <c r="J870" s="111">
        <v>12</v>
      </c>
      <c r="K870" s="97" t="s">
        <v>816</v>
      </c>
      <c r="L870" s="98">
        <v>14061</v>
      </c>
      <c r="M870" s="112" t="s">
        <v>1522</v>
      </c>
    </row>
    <row r="871" spans="1:13" ht="17.25" customHeight="1">
      <c r="A871" s="119"/>
      <c r="C871" s="121"/>
      <c r="D871" s="121"/>
      <c r="E871" s="121"/>
      <c r="F871" s="121"/>
      <c r="G871" s="121"/>
      <c r="H871" s="121"/>
      <c r="I871" s="121"/>
      <c r="J871" s="121"/>
      <c r="L871" s="121"/>
      <c r="M871" s="112" t="s">
        <v>1523</v>
      </c>
    </row>
    <row r="872" spans="1:13" ht="17.25" customHeight="1">
      <c r="A872" s="119"/>
      <c r="C872" s="121"/>
      <c r="D872" s="121"/>
      <c r="E872" s="121"/>
      <c r="F872" s="121"/>
      <c r="G872" s="121"/>
      <c r="H872" s="121"/>
      <c r="I872" s="121"/>
      <c r="J872" s="121"/>
      <c r="L872" s="121"/>
      <c r="M872" s="112" t="s">
        <v>1524</v>
      </c>
    </row>
    <row r="873" spans="1:13" ht="17.25" customHeight="1">
      <c r="A873" s="119"/>
      <c r="C873" s="121"/>
      <c r="D873" s="121"/>
      <c r="E873" s="121"/>
      <c r="F873" s="121"/>
      <c r="G873" s="121"/>
      <c r="H873" s="121"/>
      <c r="I873" s="121"/>
      <c r="J873" s="121"/>
      <c r="L873" s="121"/>
      <c r="M873" s="112" t="s">
        <v>1525</v>
      </c>
    </row>
    <row r="874" spans="1:13" ht="17.25" customHeight="1">
      <c r="A874" s="119"/>
      <c r="C874" s="121"/>
      <c r="D874" s="121"/>
      <c r="E874" s="121"/>
      <c r="F874" s="121"/>
      <c r="G874" s="121"/>
      <c r="H874" s="121"/>
      <c r="I874" s="121"/>
      <c r="J874" s="121"/>
      <c r="L874" s="121"/>
      <c r="M874" s="112" t="s">
        <v>1526</v>
      </c>
    </row>
    <row r="875" spans="1:13" ht="17.25" customHeight="1">
      <c r="A875" s="119"/>
      <c r="C875" s="121"/>
      <c r="D875" s="121"/>
      <c r="E875" s="121"/>
      <c r="F875" s="121"/>
      <c r="G875" s="121"/>
      <c r="H875" s="121"/>
      <c r="I875" s="121"/>
      <c r="J875" s="113"/>
      <c r="K875" s="104"/>
      <c r="L875" s="113"/>
      <c r="M875" s="103" t="s">
        <v>1527</v>
      </c>
    </row>
    <row r="876" spans="1:13" ht="17.25" customHeight="1">
      <c r="A876" s="119"/>
      <c r="C876" s="121"/>
      <c r="D876" s="121"/>
      <c r="E876" s="121"/>
      <c r="F876" s="121"/>
      <c r="G876" s="121"/>
      <c r="H876" s="121"/>
      <c r="I876" s="121"/>
      <c r="J876" s="111">
        <v>18</v>
      </c>
      <c r="K876" s="97" t="s">
        <v>822</v>
      </c>
      <c r="L876" s="98">
        <v>10360</v>
      </c>
      <c r="M876" s="112" t="s">
        <v>1528</v>
      </c>
    </row>
    <row r="877" spans="1:13" ht="17.25" customHeight="1">
      <c r="A877" s="119"/>
      <c r="C877" s="121"/>
      <c r="D877" s="121"/>
      <c r="E877" s="121"/>
      <c r="F877" s="121"/>
      <c r="G877" s="121"/>
      <c r="H877" s="121"/>
      <c r="I877" s="121"/>
      <c r="J877" s="121"/>
      <c r="K877" s="97" t="s">
        <v>824</v>
      </c>
      <c r="L877" s="121"/>
      <c r="M877" s="112" t="s">
        <v>1529</v>
      </c>
    </row>
    <row r="878" spans="1:13" ht="17.25" customHeight="1">
      <c r="A878" s="119"/>
      <c r="C878" s="121"/>
      <c r="D878" s="121"/>
      <c r="E878" s="121"/>
      <c r="F878" s="121"/>
      <c r="G878" s="121"/>
      <c r="H878" s="121"/>
      <c r="I878" s="121"/>
      <c r="J878" s="121"/>
      <c r="L878" s="121"/>
      <c r="M878" s="112" t="s">
        <v>1530</v>
      </c>
    </row>
    <row r="879" spans="1:13" ht="17.25" customHeight="1">
      <c r="A879" s="119"/>
      <c r="C879" s="121"/>
      <c r="D879" s="121"/>
      <c r="E879" s="121"/>
      <c r="F879" s="121"/>
      <c r="G879" s="121"/>
      <c r="H879" s="121"/>
      <c r="I879" s="121"/>
      <c r="J879" s="121"/>
      <c r="L879" s="121"/>
      <c r="M879" s="112" t="s">
        <v>1531</v>
      </c>
    </row>
    <row r="880" spans="1:13" ht="17.25" customHeight="1">
      <c r="A880" s="119"/>
      <c r="C880" s="121"/>
      <c r="D880" s="121"/>
      <c r="E880" s="121"/>
      <c r="F880" s="121"/>
      <c r="G880" s="121"/>
      <c r="H880" s="121"/>
      <c r="I880" s="121"/>
      <c r="J880" s="113"/>
      <c r="K880" s="104"/>
      <c r="L880" s="113"/>
      <c r="M880" s="103" t="s">
        <v>1532</v>
      </c>
    </row>
    <row r="881" spans="1:13" ht="17.25" customHeight="1">
      <c r="A881" s="119"/>
      <c r="C881" s="121"/>
      <c r="D881" s="121"/>
      <c r="E881" s="121"/>
      <c r="F881" s="121"/>
      <c r="G881" s="121"/>
      <c r="H881" s="121"/>
      <c r="I881" s="121"/>
      <c r="J881" s="111">
        <v>19</v>
      </c>
      <c r="K881" s="97" t="s">
        <v>1219</v>
      </c>
      <c r="L881" s="98">
        <v>77200</v>
      </c>
      <c r="M881" s="112" t="s">
        <v>1533</v>
      </c>
    </row>
    <row r="882" spans="1:13" ht="17.25" customHeight="1">
      <c r="A882" s="130"/>
      <c r="B882" s="128"/>
      <c r="C882" s="108"/>
      <c r="D882" s="108"/>
      <c r="E882" s="108"/>
      <c r="F882" s="108"/>
      <c r="G882" s="108"/>
      <c r="H882" s="108"/>
      <c r="I882" s="108"/>
      <c r="J882" s="108"/>
      <c r="K882" s="128"/>
      <c r="L882" s="108"/>
      <c r="M882" s="127" t="s">
        <v>1534</v>
      </c>
    </row>
    <row r="886" spans="1:13" ht="17.25" customHeight="1">
      <c r="A886" s="128"/>
      <c r="B886" s="128"/>
      <c r="C886" s="128"/>
      <c r="D886" s="128"/>
      <c r="E886" s="128"/>
      <c r="F886" s="128"/>
      <c r="G886" s="128"/>
      <c r="H886" s="128"/>
      <c r="I886" s="128"/>
      <c r="J886" s="128"/>
      <c r="K886" s="128"/>
      <c r="L886" s="128"/>
      <c r="M886" s="128"/>
    </row>
    <row r="887" spans="1:13" ht="17.25" customHeight="1">
      <c r="A887" s="92"/>
      <c r="B887" s="104"/>
      <c r="C887" s="113"/>
      <c r="D887" s="113"/>
      <c r="E887" s="113"/>
      <c r="F887" s="113"/>
      <c r="G887" s="113"/>
      <c r="H887" s="113"/>
      <c r="I887" s="113"/>
      <c r="J887" s="113"/>
      <c r="K887" s="104"/>
      <c r="L887" s="113"/>
      <c r="M887" s="103" t="s">
        <v>1535</v>
      </c>
    </row>
    <row r="888" spans="1:13" ht="17.25" customHeight="1">
      <c r="A888" s="96">
        <v>2</v>
      </c>
      <c r="B888" s="97" t="s">
        <v>1536</v>
      </c>
      <c r="C888" s="98">
        <v>14961</v>
      </c>
      <c r="D888" s="98">
        <v>12941</v>
      </c>
      <c r="E888" s="143">
        <f>C888-D888</f>
        <v>2020</v>
      </c>
      <c r="F888" s="144">
        <v>6962</v>
      </c>
      <c r="G888" s="144">
        <v>0</v>
      </c>
      <c r="H888" s="144">
        <v>0</v>
      </c>
      <c r="I888" s="145">
        <v>7999</v>
      </c>
      <c r="J888" s="111">
        <v>11</v>
      </c>
      <c r="K888" s="97" t="s">
        <v>811</v>
      </c>
      <c r="L888" s="98">
        <v>936</v>
      </c>
      <c r="M888" s="112" t="s">
        <v>1537</v>
      </c>
    </row>
    <row r="889" spans="1:13" ht="17.25" customHeight="1">
      <c r="A889" s="119"/>
      <c r="B889" s="97" t="s">
        <v>1538</v>
      </c>
      <c r="C889" s="121"/>
      <c r="D889" s="121"/>
      <c r="E889" s="121"/>
      <c r="F889" s="121"/>
      <c r="G889" s="121"/>
      <c r="H889" s="121"/>
      <c r="I889" s="121"/>
      <c r="J889" s="113"/>
      <c r="K889" s="104"/>
      <c r="L889" s="113"/>
      <c r="M889" s="103" t="s">
        <v>1539</v>
      </c>
    </row>
    <row r="890" spans="1:13" ht="17.25" customHeight="1">
      <c r="A890" s="119"/>
      <c r="C890" s="121"/>
      <c r="D890" s="121"/>
      <c r="E890" s="121"/>
      <c r="F890" s="121"/>
      <c r="G890" s="121"/>
      <c r="H890" s="121"/>
      <c r="I890" s="121"/>
      <c r="J890" s="111">
        <v>18</v>
      </c>
      <c r="K890" s="97" t="s">
        <v>822</v>
      </c>
      <c r="L890" s="98">
        <v>2565</v>
      </c>
      <c r="M890" s="112" t="s">
        <v>1540</v>
      </c>
    </row>
    <row r="891" spans="1:13" ht="17.25" customHeight="1">
      <c r="A891" s="119"/>
      <c r="C891" s="121"/>
      <c r="D891" s="121"/>
      <c r="E891" s="121"/>
      <c r="F891" s="121"/>
      <c r="G891" s="121"/>
      <c r="H891" s="121"/>
      <c r="I891" s="121"/>
      <c r="J891" s="121"/>
      <c r="K891" s="97" t="s">
        <v>824</v>
      </c>
      <c r="L891" s="121"/>
      <c r="M891" s="112" t="s">
        <v>1541</v>
      </c>
    </row>
    <row r="892" spans="1:13" ht="17.25" customHeight="1">
      <c r="A892" s="119"/>
      <c r="C892" s="121"/>
      <c r="D892" s="121"/>
      <c r="E892" s="121"/>
      <c r="F892" s="121"/>
      <c r="G892" s="121"/>
      <c r="H892" s="121"/>
      <c r="I892" s="121"/>
      <c r="J892" s="121"/>
      <c r="L892" s="121"/>
      <c r="M892" s="112" t="s">
        <v>1542</v>
      </c>
    </row>
    <row r="893" spans="1:13" ht="17.25" customHeight="1">
      <c r="A893" s="119"/>
      <c r="C893" s="121"/>
      <c r="D893" s="121"/>
      <c r="E893" s="121"/>
      <c r="F893" s="121"/>
      <c r="G893" s="121"/>
      <c r="H893" s="121"/>
      <c r="I893" s="121"/>
      <c r="J893" s="121"/>
      <c r="L893" s="121"/>
      <c r="M893" s="112" t="s">
        <v>1543</v>
      </c>
    </row>
    <row r="894" spans="1:13" ht="17.25" customHeight="1">
      <c r="A894" s="119"/>
      <c r="C894" s="121"/>
      <c r="D894" s="121"/>
      <c r="E894" s="121"/>
      <c r="F894" s="121"/>
      <c r="G894" s="121"/>
      <c r="H894" s="121"/>
      <c r="I894" s="121"/>
      <c r="J894" s="113"/>
      <c r="K894" s="104"/>
      <c r="L894" s="113"/>
      <c r="M894" s="103" t="s">
        <v>1544</v>
      </c>
    </row>
    <row r="895" spans="1:13" ht="17.25" customHeight="1">
      <c r="A895" s="119"/>
      <c r="C895" s="121"/>
      <c r="D895" s="121"/>
      <c r="E895" s="121"/>
      <c r="F895" s="121"/>
      <c r="G895" s="121"/>
      <c r="H895" s="121"/>
      <c r="I895" s="121"/>
      <c r="J895" s="111">
        <v>19</v>
      </c>
      <c r="K895" s="97" t="s">
        <v>1219</v>
      </c>
      <c r="L895" s="98">
        <v>11460</v>
      </c>
      <c r="M895" s="112" t="s">
        <v>1545</v>
      </c>
    </row>
    <row r="896" spans="1:13" ht="17.25" customHeight="1">
      <c r="A896" s="92"/>
      <c r="B896" s="104"/>
      <c r="C896" s="113"/>
      <c r="D896" s="113"/>
      <c r="E896" s="113"/>
      <c r="F896" s="113"/>
      <c r="G896" s="113"/>
      <c r="H896" s="113"/>
      <c r="I896" s="113"/>
      <c r="J896" s="113"/>
      <c r="K896" s="104"/>
      <c r="L896" s="113"/>
      <c r="M896" s="103" t="s">
        <v>1546</v>
      </c>
    </row>
    <row r="897" spans="1:13" ht="17.25" customHeight="1">
      <c r="A897" s="96">
        <v>3</v>
      </c>
      <c r="B897" s="97" t="s">
        <v>1547</v>
      </c>
      <c r="C897" s="98">
        <v>1037260</v>
      </c>
      <c r="D897" s="98">
        <v>976857</v>
      </c>
      <c r="E897" s="143">
        <f>C897-D897</f>
        <v>60403</v>
      </c>
      <c r="F897" s="144">
        <v>446431</v>
      </c>
      <c r="G897" s="144">
        <v>0</v>
      </c>
      <c r="H897" s="144">
        <v>53521</v>
      </c>
      <c r="I897" s="145">
        <v>537308</v>
      </c>
      <c r="J897" s="111">
        <v>1</v>
      </c>
      <c r="K897" s="97" t="s">
        <v>789</v>
      </c>
      <c r="L897" s="98">
        <v>37783</v>
      </c>
      <c r="M897" s="112" t="s">
        <v>1548</v>
      </c>
    </row>
    <row r="898" spans="1:13" ht="17.25" customHeight="1">
      <c r="A898" s="119"/>
      <c r="C898" s="121"/>
      <c r="D898" s="121"/>
      <c r="E898" s="121"/>
      <c r="F898" s="121"/>
      <c r="G898" s="121"/>
      <c r="H898" s="121"/>
      <c r="I898" s="121"/>
      <c r="J898" s="121"/>
      <c r="L898" s="121"/>
      <c r="M898" s="112" t="s">
        <v>1549</v>
      </c>
    </row>
    <row r="899" spans="1:13" ht="17.25" customHeight="1">
      <c r="A899" s="119"/>
      <c r="C899" s="121"/>
      <c r="D899" s="121"/>
      <c r="E899" s="121"/>
      <c r="F899" s="121"/>
      <c r="G899" s="121"/>
      <c r="H899" s="121"/>
      <c r="I899" s="121"/>
      <c r="J899" s="113"/>
      <c r="K899" s="104"/>
      <c r="L899" s="113"/>
      <c r="M899" s="103" t="s">
        <v>1550</v>
      </c>
    </row>
    <row r="900" spans="1:13" ht="17.25" customHeight="1">
      <c r="A900" s="119"/>
      <c r="C900" s="121"/>
      <c r="D900" s="121"/>
      <c r="E900" s="121"/>
      <c r="F900" s="121"/>
      <c r="G900" s="121"/>
      <c r="H900" s="121"/>
      <c r="I900" s="121"/>
      <c r="J900" s="100">
        <v>2</v>
      </c>
      <c r="K900" s="101" t="s">
        <v>791</v>
      </c>
      <c r="L900" s="102">
        <v>87773</v>
      </c>
      <c r="M900" s="103" t="s">
        <v>792</v>
      </c>
    </row>
    <row r="901" spans="1:13" ht="17.25" customHeight="1">
      <c r="A901" s="119"/>
      <c r="C901" s="121"/>
      <c r="D901" s="121"/>
      <c r="E901" s="121"/>
      <c r="F901" s="121"/>
      <c r="G901" s="121"/>
      <c r="H901" s="121"/>
      <c r="I901" s="121"/>
      <c r="J901" s="111">
        <v>3</v>
      </c>
      <c r="K901" s="97" t="s">
        <v>793</v>
      </c>
      <c r="L901" s="98">
        <v>71391</v>
      </c>
      <c r="M901" s="112" t="s">
        <v>1551</v>
      </c>
    </row>
    <row r="902" spans="1:13" ht="17.25" customHeight="1">
      <c r="A902" s="119"/>
      <c r="C902" s="121"/>
      <c r="D902" s="121"/>
      <c r="E902" s="121"/>
      <c r="F902" s="121"/>
      <c r="G902" s="121"/>
      <c r="H902" s="121"/>
      <c r="I902" s="121"/>
      <c r="J902" s="121"/>
      <c r="L902" s="121"/>
      <c r="M902" s="112" t="s">
        <v>1552</v>
      </c>
    </row>
    <row r="903" spans="1:13" ht="17.25" customHeight="1">
      <c r="A903" s="119"/>
      <c r="C903" s="121"/>
      <c r="D903" s="121"/>
      <c r="E903" s="121"/>
      <c r="F903" s="121"/>
      <c r="G903" s="121"/>
      <c r="H903" s="121"/>
      <c r="I903" s="121"/>
      <c r="J903" s="113"/>
      <c r="K903" s="104"/>
      <c r="L903" s="113"/>
      <c r="M903" s="103" t="s">
        <v>1553</v>
      </c>
    </row>
    <row r="904" spans="1:13" ht="17.25" customHeight="1">
      <c r="A904" s="119"/>
      <c r="C904" s="121"/>
      <c r="D904" s="121"/>
      <c r="E904" s="121"/>
      <c r="F904" s="121"/>
      <c r="G904" s="121"/>
      <c r="H904" s="121"/>
      <c r="I904" s="121"/>
      <c r="J904" s="111">
        <v>4</v>
      </c>
      <c r="K904" s="97" t="s">
        <v>797</v>
      </c>
      <c r="L904" s="98">
        <v>35111</v>
      </c>
      <c r="M904" s="112" t="s">
        <v>1554</v>
      </c>
    </row>
    <row r="905" spans="1:13" ht="17.25" customHeight="1">
      <c r="A905" s="119"/>
      <c r="C905" s="121"/>
      <c r="D905" s="121"/>
      <c r="E905" s="121"/>
      <c r="F905" s="121"/>
      <c r="G905" s="121"/>
      <c r="H905" s="121"/>
      <c r="I905" s="121"/>
      <c r="J905" s="121"/>
      <c r="L905" s="121"/>
      <c r="M905" s="112" t="s">
        <v>1555</v>
      </c>
    </row>
    <row r="906" spans="1:13" ht="17.25" customHeight="1">
      <c r="A906" s="119"/>
      <c r="C906" s="121"/>
      <c r="D906" s="121"/>
      <c r="E906" s="121"/>
      <c r="F906" s="121"/>
      <c r="G906" s="121"/>
      <c r="H906" s="121"/>
      <c r="I906" s="121"/>
      <c r="J906" s="113"/>
      <c r="K906" s="104"/>
      <c r="L906" s="113"/>
      <c r="M906" s="103" t="s">
        <v>1556</v>
      </c>
    </row>
    <row r="907" spans="1:13" ht="17.25" customHeight="1">
      <c r="A907" s="119"/>
      <c r="C907" s="121"/>
      <c r="D907" s="121"/>
      <c r="E907" s="121"/>
      <c r="F907" s="121"/>
      <c r="G907" s="121"/>
      <c r="H907" s="121"/>
      <c r="I907" s="121"/>
      <c r="J907" s="111">
        <v>7</v>
      </c>
      <c r="K907" s="97" t="s">
        <v>800</v>
      </c>
      <c r="L907" s="98">
        <v>1085</v>
      </c>
      <c r="M907" s="112" t="s">
        <v>1557</v>
      </c>
    </row>
    <row r="908" spans="1:13" ht="17.25" customHeight="1">
      <c r="A908" s="119"/>
      <c r="C908" s="121"/>
      <c r="D908" s="121"/>
      <c r="E908" s="121"/>
      <c r="F908" s="121"/>
      <c r="G908" s="121"/>
      <c r="H908" s="121"/>
      <c r="I908" s="121"/>
      <c r="J908" s="113"/>
      <c r="K908" s="104"/>
      <c r="L908" s="113"/>
      <c r="M908" s="103" t="s">
        <v>1558</v>
      </c>
    </row>
    <row r="909" spans="1:13" ht="17.25" customHeight="1">
      <c r="A909" s="119"/>
      <c r="C909" s="121"/>
      <c r="D909" s="121"/>
      <c r="E909" s="121"/>
      <c r="F909" s="121"/>
      <c r="G909" s="121"/>
      <c r="H909" s="121"/>
      <c r="I909" s="121"/>
      <c r="J909" s="100">
        <v>8</v>
      </c>
      <c r="K909" s="101" t="s">
        <v>802</v>
      </c>
      <c r="L909" s="102">
        <v>825</v>
      </c>
      <c r="M909" s="103" t="s">
        <v>1084</v>
      </c>
    </row>
    <row r="910" spans="1:13" ht="17.25" customHeight="1">
      <c r="A910" s="119"/>
      <c r="C910" s="121"/>
      <c r="D910" s="121"/>
      <c r="E910" s="121"/>
      <c r="F910" s="121"/>
      <c r="G910" s="121"/>
      <c r="H910" s="121"/>
      <c r="I910" s="121"/>
      <c r="J910" s="111">
        <v>10</v>
      </c>
      <c r="K910" s="97" t="s">
        <v>807</v>
      </c>
      <c r="L910" s="98">
        <v>17557</v>
      </c>
      <c r="M910" s="112" t="s">
        <v>1559</v>
      </c>
    </row>
    <row r="911" spans="1:13" ht="17.25" customHeight="1">
      <c r="A911" s="119"/>
      <c r="C911" s="121"/>
      <c r="D911" s="121"/>
      <c r="E911" s="121"/>
      <c r="F911" s="121"/>
      <c r="G911" s="121"/>
      <c r="H911" s="121"/>
      <c r="I911" s="121"/>
      <c r="J911" s="121"/>
      <c r="L911" s="121"/>
      <c r="M911" s="112" t="s">
        <v>1560</v>
      </c>
    </row>
    <row r="912" spans="1:13" ht="17.25" customHeight="1">
      <c r="A912" s="119"/>
      <c r="C912" s="121"/>
      <c r="D912" s="121"/>
      <c r="E912" s="121"/>
      <c r="F912" s="121"/>
      <c r="G912" s="121"/>
      <c r="H912" s="121"/>
      <c r="I912" s="121"/>
      <c r="J912" s="121"/>
      <c r="L912" s="121"/>
      <c r="M912" s="112" t="s">
        <v>1561</v>
      </c>
    </row>
    <row r="913" spans="1:16" ht="17.25" customHeight="1">
      <c r="A913" s="119"/>
      <c r="C913" s="121"/>
      <c r="D913" s="121"/>
      <c r="E913" s="121"/>
      <c r="F913" s="121"/>
      <c r="G913" s="121"/>
      <c r="H913" s="121"/>
      <c r="I913" s="121"/>
      <c r="J913" s="121"/>
      <c r="L913" s="121"/>
      <c r="M913" s="112" t="s">
        <v>1562</v>
      </c>
    </row>
    <row r="914" spans="1:16" ht="17.25" customHeight="1">
      <c r="A914" s="119"/>
      <c r="C914" s="121"/>
      <c r="D914" s="121"/>
      <c r="E914" s="121"/>
      <c r="F914" s="121"/>
      <c r="G914" s="121"/>
      <c r="H914" s="121"/>
      <c r="I914" s="121"/>
      <c r="J914" s="121"/>
      <c r="L914" s="121"/>
      <c r="M914" s="112" t="s">
        <v>1563</v>
      </c>
    </row>
    <row r="915" spans="1:16" ht="17.25" customHeight="1">
      <c r="A915" s="119"/>
      <c r="C915" s="121"/>
      <c r="D915" s="121"/>
      <c r="E915" s="121"/>
      <c r="F915" s="121"/>
      <c r="G915" s="121"/>
      <c r="H915" s="121"/>
      <c r="I915" s="121"/>
      <c r="J915" s="121"/>
      <c r="L915" s="121"/>
      <c r="M915" s="112" t="s">
        <v>1564</v>
      </c>
    </row>
    <row r="916" spans="1:16" ht="17.25" customHeight="1">
      <c r="A916" s="130"/>
      <c r="B916" s="128"/>
      <c r="C916" s="108"/>
      <c r="D916" s="108"/>
      <c r="E916" s="108"/>
      <c r="F916" s="108"/>
      <c r="G916" s="108"/>
      <c r="H916" s="108"/>
      <c r="I916" s="108"/>
      <c r="J916" s="108"/>
      <c r="K916" s="128"/>
      <c r="L916" s="108"/>
      <c r="M916" s="127" t="s">
        <v>1565</v>
      </c>
    </row>
    <row r="918" spans="1:16" ht="17.25" customHeight="1">
      <c r="A918" s="389" t="s">
        <v>772</v>
      </c>
      <c r="B918" s="389"/>
      <c r="C918" s="389"/>
      <c r="D918" s="389"/>
      <c r="E918" s="389"/>
      <c r="F918" s="389"/>
      <c r="G918" s="389"/>
      <c r="H918" s="389"/>
      <c r="I918" s="389"/>
      <c r="J918" s="389"/>
      <c r="K918" s="389"/>
      <c r="L918" s="389"/>
      <c r="M918" s="389"/>
      <c r="P918" s="77"/>
    </row>
    <row r="919" spans="1:16" ht="17.25" customHeight="1">
      <c r="A919" s="389" t="s">
        <v>1566</v>
      </c>
      <c r="B919" s="389"/>
      <c r="C919" s="389"/>
      <c r="D919" s="389"/>
      <c r="E919" s="389"/>
      <c r="F919" s="389"/>
      <c r="G919" s="389"/>
      <c r="H919" s="389"/>
      <c r="I919" s="389"/>
      <c r="J919" s="389"/>
      <c r="K919" s="389"/>
      <c r="L919" s="389"/>
      <c r="M919" s="389"/>
      <c r="P919" s="77"/>
    </row>
    <row r="920" spans="1:16" ht="17.25" customHeight="1">
      <c r="A920" s="77" t="s">
        <v>1397</v>
      </c>
      <c r="F920" s="77" t="s">
        <v>1508</v>
      </c>
      <c r="M920" s="81" t="s">
        <v>779</v>
      </c>
    </row>
    <row r="921" spans="1:16" ht="17.25" customHeight="1">
      <c r="A921" s="424"/>
      <c r="B921" s="425"/>
      <c r="C921" s="132"/>
      <c r="D921" s="133"/>
      <c r="E921" s="132"/>
      <c r="F921" s="426" t="s">
        <v>780</v>
      </c>
      <c r="G921" s="404"/>
      <c r="H921" s="404"/>
      <c r="I921" s="405"/>
      <c r="J921" s="85" t="s">
        <v>128</v>
      </c>
      <c r="K921" s="85"/>
      <c r="L921" s="87"/>
      <c r="M921" s="88"/>
      <c r="P921" s="77"/>
    </row>
    <row r="922" spans="1:16" ht="17.25" customHeight="1">
      <c r="A922" s="414" t="s">
        <v>129</v>
      </c>
      <c r="B922" s="427"/>
      <c r="C922" s="134" t="s">
        <v>781</v>
      </c>
      <c r="D922" s="135" t="s">
        <v>782</v>
      </c>
      <c r="E922" s="134" t="s">
        <v>111</v>
      </c>
      <c r="F922" s="428" t="s">
        <v>783</v>
      </c>
      <c r="G922" s="428"/>
      <c r="H922" s="428"/>
      <c r="I922" s="136" t="s">
        <v>784</v>
      </c>
      <c r="J922" s="429" t="s">
        <v>785</v>
      </c>
      <c r="K922" s="430"/>
      <c r="L922" s="433" t="s">
        <v>786</v>
      </c>
      <c r="M922" s="137" t="s">
        <v>787</v>
      </c>
      <c r="P922" s="77"/>
    </row>
    <row r="923" spans="1:16" ht="17.25" customHeight="1">
      <c r="A923" s="435"/>
      <c r="B923" s="436"/>
      <c r="C923" s="138"/>
      <c r="D923" s="139"/>
      <c r="E923" s="138"/>
      <c r="F923" s="140" t="s">
        <v>119</v>
      </c>
      <c r="G923" s="141" t="s">
        <v>120</v>
      </c>
      <c r="H923" s="140" t="s">
        <v>121</v>
      </c>
      <c r="I923" s="142" t="s">
        <v>122</v>
      </c>
      <c r="J923" s="431"/>
      <c r="K923" s="432"/>
      <c r="L923" s="434"/>
      <c r="M923" s="95"/>
      <c r="P923" s="77"/>
    </row>
    <row r="924" spans="1:16" ht="17.25" customHeight="1">
      <c r="A924" s="119"/>
      <c r="C924" s="121"/>
      <c r="D924" s="121"/>
      <c r="E924" s="121"/>
      <c r="F924" s="121"/>
      <c r="G924" s="121"/>
      <c r="H924" s="121"/>
      <c r="I924" s="121"/>
      <c r="J924" s="111">
        <v>11</v>
      </c>
      <c r="K924" s="97" t="s">
        <v>811</v>
      </c>
      <c r="L924" s="98">
        <v>964</v>
      </c>
      <c r="M924" s="112" t="s">
        <v>1567</v>
      </c>
    </row>
    <row r="925" spans="1:16" ht="17.25" customHeight="1">
      <c r="A925" s="119"/>
      <c r="C925" s="121"/>
      <c r="D925" s="121"/>
      <c r="E925" s="121"/>
      <c r="F925" s="121"/>
      <c r="G925" s="121"/>
      <c r="H925" s="121"/>
      <c r="I925" s="121"/>
      <c r="J925" s="121"/>
      <c r="L925" s="121"/>
      <c r="M925" s="112" t="s">
        <v>1568</v>
      </c>
    </row>
    <row r="926" spans="1:16" ht="17.25" customHeight="1">
      <c r="A926" s="119"/>
      <c r="C926" s="121"/>
      <c r="D926" s="121"/>
      <c r="E926" s="121"/>
      <c r="F926" s="121"/>
      <c r="G926" s="121"/>
      <c r="H926" s="121"/>
      <c r="I926" s="121"/>
      <c r="J926" s="113"/>
      <c r="K926" s="104"/>
      <c r="L926" s="113"/>
      <c r="M926" s="103" t="s">
        <v>1496</v>
      </c>
    </row>
    <row r="927" spans="1:16" ht="17.25" customHeight="1">
      <c r="A927" s="119"/>
      <c r="C927" s="121"/>
      <c r="D927" s="121"/>
      <c r="E927" s="121"/>
      <c r="F927" s="121"/>
      <c r="G927" s="121"/>
      <c r="H927" s="121"/>
      <c r="I927" s="121"/>
      <c r="J927" s="111">
        <v>12</v>
      </c>
      <c r="K927" s="97" t="s">
        <v>816</v>
      </c>
      <c r="L927" s="98">
        <v>232310</v>
      </c>
      <c r="M927" s="112" t="s">
        <v>1569</v>
      </c>
    </row>
    <row r="928" spans="1:16" ht="17.25" customHeight="1">
      <c r="A928" s="119"/>
      <c r="C928" s="121"/>
      <c r="D928" s="121"/>
      <c r="E928" s="121"/>
      <c r="F928" s="121"/>
      <c r="G928" s="121"/>
      <c r="H928" s="121"/>
      <c r="I928" s="121"/>
      <c r="J928" s="121"/>
      <c r="L928" s="121"/>
      <c r="M928" s="112" t="s">
        <v>1570</v>
      </c>
    </row>
    <row r="929" spans="1:13" ht="17.25" customHeight="1">
      <c r="A929" s="119"/>
      <c r="C929" s="121"/>
      <c r="D929" s="121"/>
      <c r="E929" s="121"/>
      <c r="F929" s="121"/>
      <c r="G929" s="121"/>
      <c r="H929" s="121"/>
      <c r="I929" s="121"/>
      <c r="J929" s="121"/>
      <c r="L929" s="121"/>
      <c r="M929" s="112" t="s">
        <v>1571</v>
      </c>
    </row>
    <row r="930" spans="1:13" ht="17.25" customHeight="1">
      <c r="A930" s="119"/>
      <c r="C930" s="121"/>
      <c r="D930" s="121"/>
      <c r="E930" s="121"/>
      <c r="F930" s="121"/>
      <c r="G930" s="121"/>
      <c r="H930" s="121"/>
      <c r="I930" s="121"/>
      <c r="J930" s="121"/>
      <c r="L930" s="121"/>
      <c r="M930" s="112" t="s">
        <v>1572</v>
      </c>
    </row>
    <row r="931" spans="1:13" ht="17.25" customHeight="1">
      <c r="A931" s="119"/>
      <c r="C931" s="121"/>
      <c r="D931" s="121"/>
      <c r="E931" s="121"/>
      <c r="F931" s="121"/>
      <c r="G931" s="121"/>
      <c r="H931" s="121"/>
      <c r="I931" s="121"/>
      <c r="J931" s="121"/>
      <c r="L931" s="121"/>
      <c r="M931" s="112" t="s">
        <v>1573</v>
      </c>
    </row>
    <row r="932" spans="1:13" ht="17.25" customHeight="1">
      <c r="A932" s="119"/>
      <c r="C932" s="121"/>
      <c r="D932" s="121"/>
      <c r="E932" s="121"/>
      <c r="F932" s="121"/>
      <c r="G932" s="121"/>
      <c r="H932" s="121"/>
      <c r="I932" s="121"/>
      <c r="J932" s="121"/>
      <c r="L932" s="121"/>
      <c r="M932" s="112" t="s">
        <v>1574</v>
      </c>
    </row>
    <row r="933" spans="1:13" ht="17.25" customHeight="1">
      <c r="A933" s="119"/>
      <c r="C933" s="121"/>
      <c r="D933" s="121"/>
      <c r="E933" s="121"/>
      <c r="F933" s="121"/>
      <c r="G933" s="121"/>
      <c r="H933" s="121"/>
      <c r="I933" s="121"/>
      <c r="J933" s="121"/>
      <c r="L933" s="121"/>
      <c r="M933" s="112" t="s">
        <v>1575</v>
      </c>
    </row>
    <row r="934" spans="1:13" ht="17.25" customHeight="1">
      <c r="A934" s="119"/>
      <c r="C934" s="121"/>
      <c r="D934" s="121"/>
      <c r="E934" s="121"/>
      <c r="F934" s="121"/>
      <c r="G934" s="121"/>
      <c r="H934" s="121"/>
      <c r="I934" s="121"/>
      <c r="J934" s="121"/>
      <c r="L934" s="121"/>
      <c r="M934" s="112" t="s">
        <v>1576</v>
      </c>
    </row>
    <row r="935" spans="1:13" ht="17.25" customHeight="1">
      <c r="A935" s="119"/>
      <c r="C935" s="121"/>
      <c r="D935" s="121"/>
      <c r="E935" s="121"/>
      <c r="F935" s="121"/>
      <c r="G935" s="121"/>
      <c r="H935" s="121"/>
      <c r="I935" s="121"/>
      <c r="J935" s="121"/>
      <c r="L935" s="121"/>
      <c r="M935" s="112" t="s">
        <v>1577</v>
      </c>
    </row>
    <row r="936" spans="1:13" ht="17.25" customHeight="1">
      <c r="A936" s="119"/>
      <c r="C936" s="121"/>
      <c r="D936" s="121"/>
      <c r="E936" s="121"/>
      <c r="F936" s="121"/>
      <c r="G936" s="121"/>
      <c r="H936" s="121"/>
      <c r="I936" s="121"/>
      <c r="J936" s="113"/>
      <c r="K936" s="104"/>
      <c r="L936" s="113"/>
      <c r="M936" s="103" t="s">
        <v>1578</v>
      </c>
    </row>
    <row r="937" spans="1:13" ht="17.25" customHeight="1">
      <c r="A937" s="119"/>
      <c r="C937" s="121"/>
      <c r="D937" s="121"/>
      <c r="E937" s="121"/>
      <c r="F937" s="121"/>
      <c r="G937" s="121"/>
      <c r="H937" s="121"/>
      <c r="I937" s="121"/>
      <c r="J937" s="111">
        <v>13</v>
      </c>
      <c r="K937" s="97" t="s">
        <v>818</v>
      </c>
      <c r="L937" s="98">
        <v>1730</v>
      </c>
      <c r="M937" s="112" t="s">
        <v>1579</v>
      </c>
    </row>
    <row r="938" spans="1:13" ht="17.25" customHeight="1">
      <c r="A938" s="119"/>
      <c r="C938" s="121"/>
      <c r="D938" s="121"/>
      <c r="E938" s="121"/>
      <c r="F938" s="121"/>
      <c r="G938" s="121"/>
      <c r="H938" s="121"/>
      <c r="I938" s="121"/>
      <c r="J938" s="121"/>
      <c r="K938" s="97" t="s">
        <v>820</v>
      </c>
      <c r="L938" s="121"/>
      <c r="M938" s="112" t="s">
        <v>1580</v>
      </c>
    </row>
    <row r="939" spans="1:13" ht="17.25" customHeight="1">
      <c r="A939" s="119"/>
      <c r="C939" s="121"/>
      <c r="D939" s="121"/>
      <c r="E939" s="121"/>
      <c r="F939" s="121"/>
      <c r="G939" s="121"/>
      <c r="H939" s="121"/>
      <c r="I939" s="121"/>
      <c r="J939" s="121"/>
      <c r="L939" s="121"/>
      <c r="M939" s="112" t="s">
        <v>1581</v>
      </c>
    </row>
    <row r="940" spans="1:13" ht="17.25" customHeight="1">
      <c r="A940" s="119"/>
      <c r="C940" s="121"/>
      <c r="D940" s="121"/>
      <c r="E940" s="121"/>
      <c r="F940" s="121"/>
      <c r="G940" s="121"/>
      <c r="H940" s="121"/>
      <c r="I940" s="121"/>
      <c r="J940" s="121"/>
      <c r="L940" s="121"/>
      <c r="M940" s="112" t="s">
        <v>1582</v>
      </c>
    </row>
    <row r="941" spans="1:13" ht="17.25" customHeight="1">
      <c r="A941" s="119"/>
      <c r="C941" s="121"/>
      <c r="D941" s="121"/>
      <c r="E941" s="121"/>
      <c r="F941" s="121"/>
      <c r="G941" s="121"/>
      <c r="H941" s="121"/>
      <c r="I941" s="121"/>
      <c r="J941" s="121"/>
      <c r="L941" s="121"/>
      <c r="M941" s="112" t="s">
        <v>1583</v>
      </c>
    </row>
    <row r="942" spans="1:13" ht="17.25" customHeight="1">
      <c r="A942" s="119"/>
      <c r="C942" s="121"/>
      <c r="D942" s="121"/>
      <c r="E942" s="121"/>
      <c r="F942" s="121"/>
      <c r="G942" s="121"/>
      <c r="H942" s="121"/>
      <c r="I942" s="121"/>
      <c r="J942" s="113"/>
      <c r="K942" s="104"/>
      <c r="L942" s="113"/>
      <c r="M942" s="103" t="s">
        <v>1584</v>
      </c>
    </row>
    <row r="943" spans="1:13" ht="17.25" customHeight="1">
      <c r="A943" s="119"/>
      <c r="C943" s="121"/>
      <c r="D943" s="121"/>
      <c r="E943" s="121"/>
      <c r="F943" s="121"/>
      <c r="G943" s="121"/>
      <c r="H943" s="121"/>
      <c r="I943" s="121"/>
      <c r="J943" s="100">
        <v>15</v>
      </c>
      <c r="K943" s="101" t="s">
        <v>1585</v>
      </c>
      <c r="L943" s="102">
        <v>42</v>
      </c>
      <c r="M943" s="103" t="s">
        <v>1586</v>
      </c>
    </row>
    <row r="944" spans="1:13" ht="17.25" customHeight="1">
      <c r="A944" s="119"/>
      <c r="C944" s="121"/>
      <c r="D944" s="121"/>
      <c r="E944" s="121"/>
      <c r="F944" s="121"/>
      <c r="G944" s="121"/>
      <c r="H944" s="121"/>
      <c r="I944" s="121"/>
      <c r="J944" s="111">
        <v>17</v>
      </c>
      <c r="K944" s="97" t="s">
        <v>966</v>
      </c>
      <c r="L944" s="98">
        <v>691</v>
      </c>
      <c r="M944" s="112" t="s">
        <v>1587</v>
      </c>
    </row>
    <row r="945" spans="1:13" ht="17.25" customHeight="1">
      <c r="A945" s="119"/>
      <c r="C945" s="121"/>
      <c r="D945" s="121"/>
      <c r="E945" s="121"/>
      <c r="F945" s="121"/>
      <c r="G945" s="121"/>
      <c r="H945" s="121"/>
      <c r="I945" s="121"/>
      <c r="J945" s="121"/>
      <c r="L945" s="121"/>
      <c r="M945" s="112" t="s">
        <v>1588</v>
      </c>
    </row>
    <row r="946" spans="1:13" ht="17.25" customHeight="1">
      <c r="A946" s="119"/>
      <c r="C946" s="121"/>
      <c r="D946" s="121"/>
      <c r="E946" s="121"/>
      <c r="F946" s="121"/>
      <c r="G946" s="121"/>
      <c r="H946" s="121"/>
      <c r="I946" s="121"/>
      <c r="J946" s="113"/>
      <c r="K946" s="104"/>
      <c r="L946" s="113"/>
      <c r="M946" s="103" t="s">
        <v>1589</v>
      </c>
    </row>
    <row r="947" spans="1:13" ht="17.25" customHeight="1">
      <c r="A947" s="119"/>
      <c r="C947" s="121"/>
      <c r="D947" s="121"/>
      <c r="E947" s="121"/>
      <c r="F947" s="121"/>
      <c r="G947" s="121"/>
      <c r="H947" s="121"/>
      <c r="I947" s="121"/>
      <c r="J947" s="111">
        <v>18</v>
      </c>
      <c r="K947" s="97" t="s">
        <v>822</v>
      </c>
      <c r="L947" s="98">
        <v>544450</v>
      </c>
      <c r="M947" s="112" t="s">
        <v>1590</v>
      </c>
    </row>
    <row r="948" spans="1:13" ht="17.25" customHeight="1">
      <c r="A948" s="119"/>
      <c r="C948" s="121"/>
      <c r="D948" s="121"/>
      <c r="E948" s="121"/>
      <c r="F948" s="121"/>
      <c r="G948" s="121"/>
      <c r="H948" s="121"/>
      <c r="I948" s="121"/>
      <c r="J948" s="121"/>
      <c r="K948" s="97" t="s">
        <v>824</v>
      </c>
      <c r="L948" s="121"/>
      <c r="M948" s="112" t="s">
        <v>1591</v>
      </c>
    </row>
    <row r="949" spans="1:13" ht="17.25" customHeight="1">
      <c r="A949" s="119"/>
      <c r="C949" s="121"/>
      <c r="D949" s="121"/>
      <c r="E949" s="121"/>
      <c r="F949" s="121"/>
      <c r="G949" s="121"/>
      <c r="H949" s="121"/>
      <c r="I949" s="121"/>
      <c r="J949" s="121"/>
      <c r="L949" s="121"/>
      <c r="M949" s="112" t="s">
        <v>1592</v>
      </c>
    </row>
    <row r="950" spans="1:13" ht="17.25" customHeight="1">
      <c r="A950" s="130"/>
      <c r="B950" s="128"/>
      <c r="C950" s="108"/>
      <c r="D950" s="108"/>
      <c r="E950" s="108"/>
      <c r="F950" s="108"/>
      <c r="G950" s="108"/>
      <c r="H950" s="108"/>
      <c r="I950" s="108"/>
      <c r="J950" s="108"/>
      <c r="K950" s="128"/>
      <c r="L950" s="108"/>
      <c r="M950" s="127" t="s">
        <v>1593</v>
      </c>
    </row>
    <row r="954" spans="1:13" ht="17.25" customHeight="1">
      <c r="A954" s="128"/>
      <c r="B954" s="128"/>
      <c r="C954" s="128"/>
      <c r="D954" s="128"/>
      <c r="E954" s="128"/>
      <c r="F954" s="128"/>
      <c r="G954" s="128"/>
      <c r="H954" s="128"/>
      <c r="I954" s="128"/>
      <c r="J954" s="128"/>
      <c r="K954" s="128"/>
      <c r="L954" s="128"/>
      <c r="M954" s="128"/>
    </row>
    <row r="955" spans="1:13" ht="17.25" customHeight="1">
      <c r="A955" s="119"/>
      <c r="C955" s="121"/>
      <c r="D955" s="121"/>
      <c r="E955" s="121"/>
      <c r="F955" s="121"/>
      <c r="G955" s="121"/>
      <c r="H955" s="121"/>
      <c r="I955" s="121"/>
      <c r="J955" s="121"/>
      <c r="L955" s="121"/>
      <c r="M955" s="112" t="s">
        <v>1594</v>
      </c>
    </row>
    <row r="956" spans="1:13" ht="17.25" customHeight="1">
      <c r="A956" s="119"/>
      <c r="C956" s="121"/>
      <c r="D956" s="121"/>
      <c r="E956" s="121"/>
      <c r="F956" s="121"/>
      <c r="G956" s="121"/>
      <c r="H956" s="121"/>
      <c r="I956" s="121"/>
      <c r="J956" s="121"/>
      <c r="L956" s="121"/>
      <c r="M956" s="112" t="s">
        <v>1595</v>
      </c>
    </row>
    <row r="957" spans="1:13" ht="17.25" customHeight="1">
      <c r="A957" s="119"/>
      <c r="C957" s="121"/>
      <c r="D957" s="121"/>
      <c r="E957" s="121"/>
      <c r="F957" s="121"/>
      <c r="G957" s="121"/>
      <c r="H957" s="121"/>
      <c r="I957" s="121"/>
      <c r="J957" s="121"/>
      <c r="L957" s="121"/>
      <c r="M957" s="112" t="s">
        <v>1596</v>
      </c>
    </row>
    <row r="958" spans="1:13" ht="17.25" customHeight="1">
      <c r="A958" s="119"/>
      <c r="C958" s="121"/>
      <c r="D958" s="121"/>
      <c r="E958" s="121"/>
      <c r="F958" s="121"/>
      <c r="G958" s="121"/>
      <c r="H958" s="121"/>
      <c r="I958" s="121"/>
      <c r="J958" s="121"/>
      <c r="L958" s="121"/>
      <c r="M958" s="112" t="s">
        <v>1597</v>
      </c>
    </row>
    <row r="959" spans="1:13" ht="17.25" customHeight="1">
      <c r="A959" s="119"/>
      <c r="C959" s="121"/>
      <c r="D959" s="121"/>
      <c r="E959" s="121"/>
      <c r="F959" s="121"/>
      <c r="G959" s="121"/>
      <c r="H959" s="121"/>
      <c r="I959" s="121"/>
      <c r="J959" s="121"/>
      <c r="L959" s="121"/>
      <c r="M959" s="112" t="s">
        <v>1598</v>
      </c>
    </row>
    <row r="960" spans="1:13" ht="17.25" customHeight="1">
      <c r="A960" s="119"/>
      <c r="C960" s="121"/>
      <c r="D960" s="121"/>
      <c r="E960" s="121"/>
      <c r="F960" s="121"/>
      <c r="G960" s="121"/>
      <c r="H960" s="121"/>
      <c r="I960" s="121"/>
      <c r="J960" s="121"/>
      <c r="L960" s="121"/>
      <c r="M960" s="112" t="s">
        <v>1599</v>
      </c>
    </row>
    <row r="961" spans="1:13" ht="17.25" customHeight="1">
      <c r="A961" s="119"/>
      <c r="C961" s="121"/>
      <c r="D961" s="121"/>
      <c r="E961" s="121"/>
      <c r="F961" s="121"/>
      <c r="G961" s="121"/>
      <c r="H961" s="121"/>
      <c r="I961" s="121"/>
      <c r="J961" s="121"/>
      <c r="L961" s="121"/>
      <c r="M961" s="112" t="s">
        <v>1600</v>
      </c>
    </row>
    <row r="962" spans="1:13" ht="17.25" customHeight="1">
      <c r="A962" s="119"/>
      <c r="C962" s="121"/>
      <c r="D962" s="121"/>
      <c r="E962" s="121"/>
      <c r="F962" s="121"/>
      <c r="G962" s="121"/>
      <c r="H962" s="121"/>
      <c r="I962" s="121"/>
      <c r="J962" s="121"/>
      <c r="L962" s="121"/>
      <c r="M962" s="112" t="s">
        <v>1601</v>
      </c>
    </row>
    <row r="963" spans="1:13" ht="17.25" customHeight="1">
      <c r="A963" s="119"/>
      <c r="C963" s="121"/>
      <c r="D963" s="121"/>
      <c r="E963" s="121"/>
      <c r="F963" s="121"/>
      <c r="G963" s="121"/>
      <c r="H963" s="121"/>
      <c r="I963" s="121"/>
      <c r="J963" s="121"/>
      <c r="L963" s="121"/>
      <c r="M963" s="112" t="s">
        <v>1602</v>
      </c>
    </row>
    <row r="964" spans="1:13" ht="17.25" customHeight="1">
      <c r="A964" s="119"/>
      <c r="C964" s="121"/>
      <c r="D964" s="121"/>
      <c r="E964" s="121"/>
      <c r="F964" s="121"/>
      <c r="G964" s="121"/>
      <c r="H964" s="121"/>
      <c r="I964" s="121"/>
      <c r="J964" s="121"/>
      <c r="L964" s="121"/>
      <c r="M964" s="112" t="s">
        <v>1603</v>
      </c>
    </row>
    <row r="965" spans="1:13" ht="17.25" customHeight="1">
      <c r="A965" s="119"/>
      <c r="C965" s="121"/>
      <c r="D965" s="121"/>
      <c r="E965" s="121"/>
      <c r="F965" s="121"/>
      <c r="G965" s="121"/>
      <c r="H965" s="121"/>
      <c r="I965" s="121"/>
      <c r="J965" s="121"/>
      <c r="L965" s="121"/>
      <c r="M965" s="112" t="s">
        <v>1604</v>
      </c>
    </row>
    <row r="966" spans="1:13" ht="17.25" customHeight="1">
      <c r="A966" s="119"/>
      <c r="C966" s="121"/>
      <c r="D966" s="121"/>
      <c r="E966" s="121"/>
      <c r="F966" s="121"/>
      <c r="G966" s="121"/>
      <c r="H966" s="121"/>
      <c r="I966" s="121"/>
      <c r="J966" s="121"/>
      <c r="L966" s="121"/>
      <c r="M966" s="112" t="s">
        <v>1605</v>
      </c>
    </row>
    <row r="967" spans="1:13" ht="17.25" customHeight="1">
      <c r="A967" s="119"/>
      <c r="C967" s="121"/>
      <c r="D967" s="121"/>
      <c r="E967" s="121"/>
      <c r="F967" s="121"/>
      <c r="G967" s="121"/>
      <c r="H967" s="121"/>
      <c r="I967" s="121"/>
      <c r="J967" s="121"/>
      <c r="L967" s="121"/>
      <c r="M967" s="112" t="s">
        <v>1606</v>
      </c>
    </row>
    <row r="968" spans="1:13" ht="17.25" customHeight="1">
      <c r="A968" s="119"/>
      <c r="C968" s="121"/>
      <c r="D968" s="121"/>
      <c r="E968" s="121"/>
      <c r="F968" s="121"/>
      <c r="G968" s="121"/>
      <c r="H968" s="121"/>
      <c r="I968" s="121"/>
      <c r="J968" s="121"/>
      <c r="L968" s="121"/>
      <c r="M968" s="112" t="s">
        <v>1607</v>
      </c>
    </row>
    <row r="969" spans="1:13" ht="17.25" customHeight="1">
      <c r="A969" s="119"/>
      <c r="C969" s="121"/>
      <c r="D969" s="121"/>
      <c r="E969" s="121"/>
      <c r="F969" s="121"/>
      <c r="G969" s="121"/>
      <c r="H969" s="121"/>
      <c r="I969" s="121"/>
      <c r="J969" s="121"/>
      <c r="L969" s="121"/>
      <c r="M969" s="112" t="s">
        <v>1608</v>
      </c>
    </row>
    <row r="970" spans="1:13" ht="17.25" customHeight="1">
      <c r="A970" s="119"/>
      <c r="C970" s="121"/>
      <c r="D970" s="121"/>
      <c r="E970" s="121"/>
      <c r="F970" s="121"/>
      <c r="G970" s="121"/>
      <c r="H970" s="121"/>
      <c r="I970" s="121"/>
      <c r="J970" s="121"/>
      <c r="L970" s="121"/>
      <c r="M970" s="112" t="s">
        <v>1609</v>
      </c>
    </row>
    <row r="971" spans="1:13" ht="17.25" customHeight="1">
      <c r="A971" s="119"/>
      <c r="C971" s="121"/>
      <c r="D971" s="121"/>
      <c r="E971" s="121"/>
      <c r="F971" s="121"/>
      <c r="G971" s="121"/>
      <c r="H971" s="121"/>
      <c r="I971" s="121"/>
      <c r="J971" s="113"/>
      <c r="K971" s="104"/>
      <c r="L971" s="113"/>
      <c r="M971" s="103" t="s">
        <v>1610</v>
      </c>
    </row>
    <row r="972" spans="1:13" ht="17.25" customHeight="1">
      <c r="A972" s="119"/>
      <c r="C972" s="121"/>
      <c r="D972" s="121"/>
      <c r="E972" s="121"/>
      <c r="F972" s="121"/>
      <c r="G972" s="121"/>
      <c r="H972" s="121"/>
      <c r="I972" s="121"/>
      <c r="J972" s="111">
        <v>19</v>
      </c>
      <c r="K972" s="97" t="s">
        <v>1219</v>
      </c>
      <c r="L972" s="98">
        <v>5548</v>
      </c>
      <c r="M972" s="112" t="s">
        <v>1611</v>
      </c>
    </row>
    <row r="973" spans="1:13" ht="17.25" customHeight="1">
      <c r="A973" s="92"/>
      <c r="B973" s="104"/>
      <c r="C973" s="113"/>
      <c r="D973" s="113"/>
      <c r="E973" s="113"/>
      <c r="F973" s="113"/>
      <c r="G973" s="113"/>
      <c r="H973" s="113"/>
      <c r="I973" s="113"/>
      <c r="J973" s="113"/>
      <c r="K973" s="104"/>
      <c r="L973" s="113"/>
      <c r="M973" s="103" t="s">
        <v>1612</v>
      </c>
    </row>
    <row r="974" spans="1:13" ht="17.25" customHeight="1">
      <c r="A974" s="96">
        <v>4</v>
      </c>
      <c r="B974" s="97" t="s">
        <v>1613</v>
      </c>
      <c r="C974" s="98">
        <v>86156</v>
      </c>
      <c r="D974" s="98">
        <v>74295</v>
      </c>
      <c r="E974" s="143">
        <f>C974-D974</f>
        <v>11861</v>
      </c>
      <c r="F974" s="144">
        <v>27666</v>
      </c>
      <c r="G974" s="144">
        <v>0</v>
      </c>
      <c r="H974" s="144">
        <v>9791</v>
      </c>
      <c r="I974" s="145">
        <v>48699</v>
      </c>
      <c r="J974" s="111">
        <v>1</v>
      </c>
      <c r="K974" s="97" t="s">
        <v>789</v>
      </c>
      <c r="L974" s="98">
        <v>10800</v>
      </c>
      <c r="M974" s="112" t="s">
        <v>1614</v>
      </c>
    </row>
    <row r="975" spans="1:13" ht="17.25" customHeight="1">
      <c r="A975" s="119"/>
      <c r="C975" s="121"/>
      <c r="D975" s="121"/>
      <c r="E975" s="121"/>
      <c r="F975" s="121"/>
      <c r="G975" s="121"/>
      <c r="H975" s="121"/>
      <c r="I975" s="121"/>
      <c r="J975" s="113"/>
      <c r="K975" s="104"/>
      <c r="L975" s="113"/>
      <c r="M975" s="103" t="s">
        <v>1615</v>
      </c>
    </row>
    <row r="976" spans="1:13" ht="17.25" customHeight="1">
      <c r="A976" s="119"/>
      <c r="C976" s="121"/>
      <c r="D976" s="121"/>
      <c r="E976" s="121"/>
      <c r="F976" s="121"/>
      <c r="G976" s="121"/>
      <c r="H976" s="121"/>
      <c r="I976" s="121"/>
      <c r="J976" s="100">
        <v>3</v>
      </c>
      <c r="K976" s="101" t="s">
        <v>793</v>
      </c>
      <c r="L976" s="102">
        <v>1362</v>
      </c>
      <c r="M976" s="103" t="s">
        <v>977</v>
      </c>
    </row>
    <row r="977" spans="1:16" ht="17.25" customHeight="1">
      <c r="A977" s="119"/>
      <c r="C977" s="121"/>
      <c r="D977" s="121"/>
      <c r="E977" s="121"/>
      <c r="F977" s="121"/>
      <c r="G977" s="121"/>
      <c r="H977" s="121"/>
      <c r="I977" s="121"/>
      <c r="J977" s="111">
        <v>4</v>
      </c>
      <c r="K977" s="97" t="s">
        <v>797</v>
      </c>
      <c r="L977" s="98">
        <v>1106</v>
      </c>
      <c r="M977" s="112" t="s">
        <v>1616</v>
      </c>
    </row>
    <row r="978" spans="1:16" ht="17.25" customHeight="1">
      <c r="A978" s="119"/>
      <c r="C978" s="121"/>
      <c r="D978" s="121"/>
      <c r="E978" s="121"/>
      <c r="F978" s="121"/>
      <c r="G978" s="121"/>
      <c r="H978" s="121"/>
      <c r="I978" s="121"/>
      <c r="J978" s="113"/>
      <c r="K978" s="104"/>
      <c r="L978" s="113"/>
      <c r="M978" s="103" t="s">
        <v>1617</v>
      </c>
    </row>
    <row r="979" spans="1:16" ht="17.25" customHeight="1">
      <c r="A979" s="119"/>
      <c r="C979" s="121"/>
      <c r="D979" s="121"/>
      <c r="E979" s="121"/>
      <c r="F979" s="121"/>
      <c r="G979" s="121"/>
      <c r="H979" s="121"/>
      <c r="I979" s="121"/>
      <c r="J979" s="100">
        <v>7</v>
      </c>
      <c r="K979" s="101" t="s">
        <v>800</v>
      </c>
      <c r="L979" s="102">
        <v>20</v>
      </c>
      <c r="M979" s="103" t="s">
        <v>1618</v>
      </c>
    </row>
    <row r="980" spans="1:16" ht="17.25" customHeight="1">
      <c r="A980" s="119"/>
      <c r="C980" s="121"/>
      <c r="D980" s="121"/>
      <c r="E980" s="121"/>
      <c r="F980" s="121"/>
      <c r="G980" s="121"/>
      <c r="H980" s="121"/>
      <c r="I980" s="121"/>
      <c r="J980" s="100">
        <v>8</v>
      </c>
      <c r="K980" s="101" t="s">
        <v>802</v>
      </c>
      <c r="L980" s="102">
        <v>316</v>
      </c>
      <c r="M980" s="103" t="s">
        <v>1084</v>
      </c>
    </row>
    <row r="981" spans="1:16" ht="17.25" customHeight="1">
      <c r="A981" s="119"/>
      <c r="C981" s="121"/>
      <c r="D981" s="121"/>
      <c r="E981" s="121"/>
      <c r="F981" s="121"/>
      <c r="G981" s="121"/>
      <c r="H981" s="121"/>
      <c r="I981" s="121"/>
      <c r="J981" s="111">
        <v>10</v>
      </c>
      <c r="K981" s="97" t="s">
        <v>807</v>
      </c>
      <c r="L981" s="98">
        <v>8829</v>
      </c>
      <c r="M981" s="112" t="s">
        <v>1619</v>
      </c>
    </row>
    <row r="982" spans="1:16" ht="17.25" customHeight="1">
      <c r="A982" s="119"/>
      <c r="C982" s="121"/>
      <c r="D982" s="121"/>
      <c r="E982" s="121"/>
      <c r="F982" s="121"/>
      <c r="G982" s="121"/>
      <c r="H982" s="121"/>
      <c r="I982" s="121"/>
      <c r="J982" s="121"/>
      <c r="L982" s="121"/>
      <c r="M982" s="112" t="s">
        <v>1620</v>
      </c>
    </row>
    <row r="983" spans="1:16" ht="17.25" customHeight="1">
      <c r="A983" s="119"/>
      <c r="C983" s="121"/>
      <c r="D983" s="121"/>
      <c r="E983" s="121"/>
      <c r="F983" s="121"/>
      <c r="G983" s="121"/>
      <c r="H983" s="121"/>
      <c r="I983" s="121"/>
      <c r="J983" s="121"/>
      <c r="L983" s="121"/>
      <c r="M983" s="112" t="s">
        <v>1621</v>
      </c>
    </row>
    <row r="984" spans="1:16" ht="17.25" customHeight="1">
      <c r="A984" s="130"/>
      <c r="B984" s="128"/>
      <c r="C984" s="108"/>
      <c r="D984" s="108"/>
      <c r="E984" s="108"/>
      <c r="F984" s="108"/>
      <c r="G984" s="108"/>
      <c r="H984" s="108"/>
      <c r="I984" s="108"/>
      <c r="J984" s="108"/>
      <c r="K984" s="128"/>
      <c r="L984" s="108"/>
      <c r="M984" s="127" t="s">
        <v>1622</v>
      </c>
    </row>
    <row r="986" spans="1:16" ht="17.25" customHeight="1">
      <c r="A986" s="389" t="s">
        <v>1623</v>
      </c>
      <c r="B986" s="389"/>
      <c r="C986" s="389"/>
      <c r="D986" s="389"/>
      <c r="E986" s="389"/>
      <c r="F986" s="389"/>
      <c r="G986" s="389"/>
      <c r="H986" s="389"/>
      <c r="I986" s="389"/>
      <c r="J986" s="389"/>
      <c r="K986" s="389"/>
      <c r="L986" s="389"/>
      <c r="M986" s="389"/>
      <c r="P986" s="77"/>
    </row>
    <row r="987" spans="1:16" ht="17.25" customHeight="1">
      <c r="A987" s="389" t="s">
        <v>1624</v>
      </c>
      <c r="B987" s="389"/>
      <c r="C987" s="389"/>
      <c r="D987" s="389"/>
      <c r="E987" s="389"/>
      <c r="F987" s="389"/>
      <c r="G987" s="389"/>
      <c r="H987" s="389"/>
      <c r="I987" s="389"/>
      <c r="J987" s="389"/>
      <c r="K987" s="389"/>
      <c r="L987" s="389"/>
      <c r="M987" s="389"/>
      <c r="P987" s="77"/>
    </row>
    <row r="988" spans="1:16" ht="17.25" customHeight="1">
      <c r="A988" s="77" t="s">
        <v>1397</v>
      </c>
      <c r="F988" s="77" t="s">
        <v>1508</v>
      </c>
      <c r="M988" s="81" t="s">
        <v>779</v>
      </c>
    </row>
    <row r="989" spans="1:16" ht="17.25" customHeight="1">
      <c r="A989" s="424"/>
      <c r="B989" s="425"/>
      <c r="C989" s="132"/>
      <c r="D989" s="133"/>
      <c r="E989" s="132"/>
      <c r="F989" s="426" t="s">
        <v>780</v>
      </c>
      <c r="G989" s="404"/>
      <c r="H989" s="404"/>
      <c r="I989" s="405"/>
      <c r="J989" s="85" t="s">
        <v>128</v>
      </c>
      <c r="K989" s="85"/>
      <c r="L989" s="87"/>
      <c r="M989" s="88"/>
      <c r="P989" s="77"/>
    </row>
    <row r="990" spans="1:16" ht="17.25" customHeight="1">
      <c r="A990" s="414" t="s">
        <v>129</v>
      </c>
      <c r="B990" s="427"/>
      <c r="C990" s="134" t="s">
        <v>781</v>
      </c>
      <c r="D990" s="135" t="s">
        <v>782</v>
      </c>
      <c r="E990" s="134" t="s">
        <v>111</v>
      </c>
      <c r="F990" s="428" t="s">
        <v>783</v>
      </c>
      <c r="G990" s="428"/>
      <c r="H990" s="428"/>
      <c r="I990" s="136" t="s">
        <v>784</v>
      </c>
      <c r="J990" s="429" t="s">
        <v>785</v>
      </c>
      <c r="K990" s="430"/>
      <c r="L990" s="433" t="s">
        <v>786</v>
      </c>
      <c r="M990" s="137" t="s">
        <v>787</v>
      </c>
      <c r="P990" s="77"/>
    </row>
    <row r="991" spans="1:16" ht="17.25" customHeight="1">
      <c r="A991" s="435"/>
      <c r="B991" s="436"/>
      <c r="C991" s="138"/>
      <c r="D991" s="139"/>
      <c r="E991" s="138"/>
      <c r="F991" s="140" t="s">
        <v>119</v>
      </c>
      <c r="G991" s="141" t="s">
        <v>120</v>
      </c>
      <c r="H991" s="140" t="s">
        <v>121</v>
      </c>
      <c r="I991" s="142" t="s">
        <v>122</v>
      </c>
      <c r="J991" s="431"/>
      <c r="K991" s="432"/>
      <c r="L991" s="434"/>
      <c r="M991" s="95"/>
      <c r="P991" s="77"/>
    </row>
    <row r="992" spans="1:16" ht="17.25" customHeight="1">
      <c r="A992" s="119"/>
      <c r="C992" s="121"/>
      <c r="D992" s="121"/>
      <c r="E992" s="121"/>
      <c r="F992" s="121"/>
      <c r="G992" s="121"/>
      <c r="H992" s="121"/>
      <c r="I992" s="121"/>
      <c r="J992" s="121"/>
      <c r="L992" s="121"/>
      <c r="M992" s="112" t="s">
        <v>1625</v>
      </c>
    </row>
    <row r="993" spans="1:13" ht="17.25" customHeight="1">
      <c r="A993" s="119"/>
      <c r="C993" s="121"/>
      <c r="D993" s="121"/>
      <c r="E993" s="121"/>
      <c r="F993" s="121"/>
      <c r="G993" s="121"/>
      <c r="H993" s="121"/>
      <c r="I993" s="121"/>
      <c r="J993" s="113"/>
      <c r="K993" s="104"/>
      <c r="L993" s="113"/>
      <c r="M993" s="103" t="s">
        <v>1626</v>
      </c>
    </row>
    <row r="994" spans="1:13" ht="17.25" customHeight="1">
      <c r="A994" s="119"/>
      <c r="C994" s="121"/>
      <c r="D994" s="121"/>
      <c r="E994" s="121"/>
      <c r="F994" s="121"/>
      <c r="G994" s="121"/>
      <c r="H994" s="121"/>
      <c r="I994" s="121"/>
      <c r="J994" s="111">
        <v>11</v>
      </c>
      <c r="K994" s="97" t="s">
        <v>811</v>
      </c>
      <c r="L994" s="98">
        <v>857</v>
      </c>
      <c r="M994" s="112" t="s">
        <v>1627</v>
      </c>
    </row>
    <row r="995" spans="1:13" ht="17.25" customHeight="1">
      <c r="A995" s="119"/>
      <c r="C995" s="121"/>
      <c r="D995" s="121"/>
      <c r="E995" s="121"/>
      <c r="F995" s="121"/>
      <c r="G995" s="121"/>
      <c r="H995" s="121"/>
      <c r="I995" s="121"/>
      <c r="J995" s="121"/>
      <c r="L995" s="121"/>
      <c r="M995" s="112" t="s">
        <v>1628</v>
      </c>
    </row>
    <row r="996" spans="1:13" ht="17.25" customHeight="1">
      <c r="A996" s="119"/>
      <c r="C996" s="121"/>
      <c r="D996" s="121"/>
      <c r="E996" s="121"/>
      <c r="F996" s="121"/>
      <c r="G996" s="121"/>
      <c r="H996" s="121"/>
      <c r="I996" s="121"/>
      <c r="J996" s="121"/>
      <c r="L996" s="121"/>
      <c r="M996" s="112" t="s">
        <v>1629</v>
      </c>
    </row>
    <row r="997" spans="1:13" ht="17.25" customHeight="1">
      <c r="A997" s="119"/>
      <c r="C997" s="121"/>
      <c r="D997" s="121"/>
      <c r="E997" s="121"/>
      <c r="F997" s="121"/>
      <c r="G997" s="121"/>
      <c r="H997" s="121"/>
      <c r="I997" s="121"/>
      <c r="J997" s="113"/>
      <c r="K997" s="104"/>
      <c r="L997" s="113"/>
      <c r="M997" s="103" t="s">
        <v>1630</v>
      </c>
    </row>
    <row r="998" spans="1:13" ht="17.25" customHeight="1">
      <c r="A998" s="119"/>
      <c r="C998" s="121"/>
      <c r="D998" s="121"/>
      <c r="E998" s="121"/>
      <c r="F998" s="121"/>
      <c r="G998" s="121"/>
      <c r="H998" s="121"/>
      <c r="I998" s="121"/>
      <c r="J998" s="111">
        <v>12</v>
      </c>
      <c r="K998" s="97" t="s">
        <v>816</v>
      </c>
      <c r="L998" s="98">
        <v>59339</v>
      </c>
      <c r="M998" s="112" t="s">
        <v>1631</v>
      </c>
    </row>
    <row r="999" spans="1:13" ht="17.25" customHeight="1">
      <c r="A999" s="119"/>
      <c r="C999" s="121"/>
      <c r="D999" s="121"/>
      <c r="E999" s="121"/>
      <c r="F999" s="121"/>
      <c r="G999" s="121"/>
      <c r="H999" s="121"/>
      <c r="I999" s="121"/>
      <c r="J999" s="121"/>
      <c r="L999" s="121"/>
      <c r="M999" s="112" t="s">
        <v>1632</v>
      </c>
    </row>
    <row r="1000" spans="1:13" ht="17.25" customHeight="1">
      <c r="A1000" s="119"/>
      <c r="C1000" s="121"/>
      <c r="D1000" s="121"/>
      <c r="E1000" s="121"/>
      <c r="F1000" s="121"/>
      <c r="G1000" s="121"/>
      <c r="H1000" s="121"/>
      <c r="I1000" s="121"/>
      <c r="J1000" s="121"/>
      <c r="L1000" s="121"/>
      <c r="M1000" s="112" t="s">
        <v>1633</v>
      </c>
    </row>
    <row r="1001" spans="1:13" ht="17.25" customHeight="1">
      <c r="A1001" s="119"/>
      <c r="C1001" s="121"/>
      <c r="D1001" s="121"/>
      <c r="E1001" s="121"/>
      <c r="F1001" s="121"/>
      <c r="G1001" s="121"/>
      <c r="H1001" s="121"/>
      <c r="I1001" s="121"/>
      <c r="J1001" s="121"/>
      <c r="L1001" s="121"/>
      <c r="M1001" s="112" t="s">
        <v>1634</v>
      </c>
    </row>
    <row r="1002" spans="1:13" ht="17.25" customHeight="1">
      <c r="A1002" s="119"/>
      <c r="C1002" s="121"/>
      <c r="D1002" s="121"/>
      <c r="E1002" s="121"/>
      <c r="F1002" s="121"/>
      <c r="G1002" s="121"/>
      <c r="H1002" s="121"/>
      <c r="I1002" s="121"/>
      <c r="J1002" s="121"/>
      <c r="L1002" s="121"/>
      <c r="M1002" s="112" t="s">
        <v>1635</v>
      </c>
    </row>
    <row r="1003" spans="1:13" ht="17.25" customHeight="1">
      <c r="A1003" s="119"/>
      <c r="C1003" s="121"/>
      <c r="D1003" s="121"/>
      <c r="E1003" s="121"/>
      <c r="F1003" s="121"/>
      <c r="G1003" s="121"/>
      <c r="H1003" s="121"/>
      <c r="I1003" s="121"/>
      <c r="J1003" s="121"/>
      <c r="L1003" s="121"/>
      <c r="M1003" s="112" t="s">
        <v>1636</v>
      </c>
    </row>
    <row r="1004" spans="1:13" ht="17.25" customHeight="1">
      <c r="A1004" s="119"/>
      <c r="C1004" s="121"/>
      <c r="D1004" s="121"/>
      <c r="E1004" s="121"/>
      <c r="F1004" s="121"/>
      <c r="G1004" s="121"/>
      <c r="H1004" s="121"/>
      <c r="I1004" s="121"/>
      <c r="J1004" s="121"/>
      <c r="L1004" s="121"/>
      <c r="M1004" s="112" t="s">
        <v>1637</v>
      </c>
    </row>
    <row r="1005" spans="1:13" ht="17.25" customHeight="1">
      <c r="A1005" s="119"/>
      <c r="C1005" s="121"/>
      <c r="D1005" s="121"/>
      <c r="E1005" s="121"/>
      <c r="F1005" s="121"/>
      <c r="G1005" s="121"/>
      <c r="H1005" s="121"/>
      <c r="I1005" s="121"/>
      <c r="J1005" s="121"/>
      <c r="L1005" s="121"/>
      <c r="M1005" s="112" t="s">
        <v>1638</v>
      </c>
    </row>
    <row r="1006" spans="1:13" ht="17.25" customHeight="1">
      <c r="A1006" s="119"/>
      <c r="C1006" s="121"/>
      <c r="D1006" s="121"/>
      <c r="E1006" s="121"/>
      <c r="F1006" s="121"/>
      <c r="G1006" s="121"/>
      <c r="H1006" s="121"/>
      <c r="I1006" s="121"/>
      <c r="J1006" s="121"/>
      <c r="L1006" s="121"/>
      <c r="M1006" s="112" t="s">
        <v>1639</v>
      </c>
    </row>
    <row r="1007" spans="1:13" ht="17.25" customHeight="1">
      <c r="A1007" s="119"/>
      <c r="C1007" s="121"/>
      <c r="D1007" s="121"/>
      <c r="E1007" s="121"/>
      <c r="F1007" s="121"/>
      <c r="G1007" s="121"/>
      <c r="H1007" s="121"/>
      <c r="I1007" s="121"/>
      <c r="J1007" s="121"/>
      <c r="L1007" s="121"/>
      <c r="M1007" s="112" t="s">
        <v>1640</v>
      </c>
    </row>
    <row r="1008" spans="1:13" ht="17.25" customHeight="1">
      <c r="A1008" s="119"/>
      <c r="C1008" s="121"/>
      <c r="D1008" s="121"/>
      <c r="E1008" s="121"/>
      <c r="F1008" s="121"/>
      <c r="G1008" s="121"/>
      <c r="H1008" s="121"/>
      <c r="I1008" s="121"/>
      <c r="J1008" s="121"/>
      <c r="L1008" s="121"/>
      <c r="M1008" s="112" t="s">
        <v>1641</v>
      </c>
    </row>
    <row r="1009" spans="1:13" ht="17.25" customHeight="1">
      <c r="A1009" s="119"/>
      <c r="C1009" s="121"/>
      <c r="D1009" s="121"/>
      <c r="E1009" s="121"/>
      <c r="F1009" s="121"/>
      <c r="G1009" s="121"/>
      <c r="H1009" s="121"/>
      <c r="I1009" s="121"/>
      <c r="J1009" s="113"/>
      <c r="K1009" s="104"/>
      <c r="L1009" s="113"/>
      <c r="M1009" s="103" t="s">
        <v>1642</v>
      </c>
    </row>
    <row r="1010" spans="1:13" ht="17.25" customHeight="1">
      <c r="A1010" s="119"/>
      <c r="C1010" s="121"/>
      <c r="D1010" s="121"/>
      <c r="E1010" s="121"/>
      <c r="F1010" s="121"/>
      <c r="G1010" s="121"/>
      <c r="H1010" s="121"/>
      <c r="I1010" s="121"/>
      <c r="J1010" s="111">
        <v>13</v>
      </c>
      <c r="K1010" s="97" t="s">
        <v>818</v>
      </c>
      <c r="L1010" s="98">
        <v>254</v>
      </c>
      <c r="M1010" s="112" t="s">
        <v>1643</v>
      </c>
    </row>
    <row r="1011" spans="1:13" ht="17.25" customHeight="1">
      <c r="A1011" s="119"/>
      <c r="C1011" s="121"/>
      <c r="D1011" s="121"/>
      <c r="E1011" s="121"/>
      <c r="F1011" s="121"/>
      <c r="G1011" s="121"/>
      <c r="H1011" s="121"/>
      <c r="I1011" s="121"/>
      <c r="J1011" s="121"/>
      <c r="K1011" s="97" t="s">
        <v>820</v>
      </c>
      <c r="L1011" s="121"/>
      <c r="M1011" s="112" t="s">
        <v>1644</v>
      </c>
    </row>
    <row r="1012" spans="1:13" ht="17.25" customHeight="1">
      <c r="A1012" s="119"/>
      <c r="C1012" s="121"/>
      <c r="D1012" s="121"/>
      <c r="E1012" s="121"/>
      <c r="F1012" s="121"/>
      <c r="G1012" s="121"/>
      <c r="H1012" s="121"/>
      <c r="I1012" s="121"/>
      <c r="J1012" s="121"/>
      <c r="L1012" s="121"/>
      <c r="M1012" s="112" t="s">
        <v>1645</v>
      </c>
    </row>
    <row r="1013" spans="1:13" ht="17.25" customHeight="1">
      <c r="A1013" s="119"/>
      <c r="C1013" s="121"/>
      <c r="D1013" s="121"/>
      <c r="E1013" s="121"/>
      <c r="F1013" s="121"/>
      <c r="G1013" s="121"/>
      <c r="H1013" s="121"/>
      <c r="I1013" s="121"/>
      <c r="J1013" s="113"/>
      <c r="K1013" s="104"/>
      <c r="L1013" s="113"/>
      <c r="M1013" s="103" t="s">
        <v>1646</v>
      </c>
    </row>
    <row r="1014" spans="1:13" ht="17.25" customHeight="1">
      <c r="A1014" s="119"/>
      <c r="C1014" s="121"/>
      <c r="D1014" s="121"/>
      <c r="E1014" s="121"/>
      <c r="F1014" s="121"/>
      <c r="G1014" s="121"/>
      <c r="H1014" s="121"/>
      <c r="I1014" s="121"/>
      <c r="J1014" s="100">
        <v>14</v>
      </c>
      <c r="K1014" s="101" t="s">
        <v>964</v>
      </c>
      <c r="L1014" s="102">
        <v>1900</v>
      </c>
      <c r="M1014" s="103" t="s">
        <v>1647</v>
      </c>
    </row>
    <row r="1015" spans="1:13" ht="17.25" customHeight="1">
      <c r="A1015" s="119"/>
      <c r="C1015" s="121"/>
      <c r="D1015" s="121"/>
      <c r="E1015" s="121"/>
      <c r="F1015" s="121"/>
      <c r="G1015" s="121"/>
      <c r="H1015" s="121"/>
      <c r="I1015" s="121"/>
      <c r="J1015" s="111">
        <v>18</v>
      </c>
      <c r="K1015" s="97" t="s">
        <v>822</v>
      </c>
      <c r="L1015" s="98">
        <v>1373</v>
      </c>
      <c r="M1015" s="112" t="s">
        <v>1648</v>
      </c>
    </row>
    <row r="1016" spans="1:13" ht="17.25" customHeight="1">
      <c r="A1016" s="119"/>
      <c r="C1016" s="121"/>
      <c r="D1016" s="121"/>
      <c r="E1016" s="121"/>
      <c r="F1016" s="121"/>
      <c r="G1016" s="121"/>
      <c r="H1016" s="121"/>
      <c r="I1016" s="121"/>
      <c r="J1016" s="121"/>
      <c r="K1016" s="97" t="s">
        <v>824</v>
      </c>
      <c r="L1016" s="121"/>
      <c r="M1016" s="112" t="s">
        <v>1649</v>
      </c>
    </row>
    <row r="1017" spans="1:13" ht="17.25" customHeight="1">
      <c r="A1017" s="119"/>
      <c r="C1017" s="121"/>
      <c r="D1017" s="121"/>
      <c r="E1017" s="121"/>
      <c r="F1017" s="121"/>
      <c r="G1017" s="121"/>
      <c r="H1017" s="121"/>
      <c r="I1017" s="121"/>
      <c r="J1017" s="121"/>
      <c r="L1017" s="121"/>
      <c r="M1017" s="112" t="s">
        <v>1650</v>
      </c>
    </row>
    <row r="1018" spans="1:13" ht="17.25" customHeight="1">
      <c r="A1018" s="130"/>
      <c r="B1018" s="128"/>
      <c r="C1018" s="108"/>
      <c r="D1018" s="108"/>
      <c r="E1018" s="108"/>
      <c r="F1018" s="108"/>
      <c r="G1018" s="108"/>
      <c r="H1018" s="108"/>
      <c r="I1018" s="108"/>
      <c r="J1018" s="108"/>
      <c r="K1018" s="128"/>
      <c r="L1018" s="108"/>
      <c r="M1018" s="127" t="s">
        <v>1651</v>
      </c>
    </row>
    <row r="1022" spans="1:13" ht="17.25" customHeight="1">
      <c r="A1022" s="128"/>
      <c r="B1022" s="128"/>
      <c r="C1022" s="128"/>
      <c r="D1022" s="128"/>
      <c r="E1022" s="128"/>
      <c r="F1022" s="128"/>
      <c r="G1022" s="128"/>
      <c r="H1022" s="128"/>
      <c r="I1022" s="128"/>
      <c r="J1022" s="128"/>
      <c r="K1022" s="128"/>
      <c r="L1022" s="128"/>
      <c r="M1022" s="128"/>
    </row>
    <row r="1023" spans="1:13" ht="17.25" customHeight="1">
      <c r="A1023" s="96">
        <v>5</v>
      </c>
      <c r="B1023" s="97" t="s">
        <v>1652</v>
      </c>
      <c r="C1023" s="98">
        <v>44149</v>
      </c>
      <c r="D1023" s="98">
        <v>42160</v>
      </c>
      <c r="E1023" s="143">
        <f>C1023-D1023</f>
        <v>1989</v>
      </c>
      <c r="F1023" s="144">
        <v>18551</v>
      </c>
      <c r="G1023" s="144">
        <v>0</v>
      </c>
      <c r="H1023" s="144">
        <v>0</v>
      </c>
      <c r="I1023" s="145">
        <v>25598</v>
      </c>
      <c r="J1023" s="100">
        <v>1</v>
      </c>
      <c r="K1023" s="101" t="s">
        <v>789</v>
      </c>
      <c r="L1023" s="102">
        <v>1727</v>
      </c>
      <c r="M1023" s="103" t="s">
        <v>1081</v>
      </c>
    </row>
    <row r="1024" spans="1:13" ht="17.25" customHeight="1">
      <c r="A1024" s="119"/>
      <c r="B1024" s="97" t="s">
        <v>1653</v>
      </c>
      <c r="C1024" s="121"/>
      <c r="D1024" s="121"/>
      <c r="E1024" s="121"/>
      <c r="F1024" s="121"/>
      <c r="G1024" s="121"/>
      <c r="H1024" s="121"/>
      <c r="I1024" s="121"/>
      <c r="J1024" s="100">
        <v>2</v>
      </c>
      <c r="K1024" s="101" t="s">
        <v>791</v>
      </c>
      <c r="L1024" s="102">
        <v>8383</v>
      </c>
      <c r="M1024" s="103" t="s">
        <v>792</v>
      </c>
    </row>
    <row r="1025" spans="1:13" ht="17.25" customHeight="1">
      <c r="A1025" s="119"/>
      <c r="C1025" s="121"/>
      <c r="D1025" s="121"/>
      <c r="E1025" s="121"/>
      <c r="F1025" s="121"/>
      <c r="G1025" s="121"/>
      <c r="H1025" s="121"/>
      <c r="I1025" s="121"/>
      <c r="J1025" s="111">
        <v>3</v>
      </c>
      <c r="K1025" s="97" t="s">
        <v>793</v>
      </c>
      <c r="L1025" s="98">
        <v>5979</v>
      </c>
      <c r="M1025" s="112" t="s">
        <v>1654</v>
      </c>
    </row>
    <row r="1026" spans="1:13" ht="17.25" customHeight="1">
      <c r="A1026" s="119"/>
      <c r="C1026" s="121"/>
      <c r="D1026" s="121"/>
      <c r="E1026" s="121"/>
      <c r="F1026" s="121"/>
      <c r="G1026" s="121"/>
      <c r="H1026" s="121"/>
      <c r="I1026" s="121"/>
      <c r="J1026" s="121"/>
      <c r="L1026" s="121"/>
      <c r="M1026" s="112" t="s">
        <v>1655</v>
      </c>
    </row>
    <row r="1027" spans="1:13" ht="17.25" customHeight="1">
      <c r="A1027" s="119"/>
      <c r="C1027" s="121"/>
      <c r="D1027" s="121"/>
      <c r="E1027" s="121"/>
      <c r="F1027" s="121"/>
      <c r="G1027" s="121"/>
      <c r="H1027" s="121"/>
      <c r="I1027" s="121"/>
      <c r="J1027" s="113"/>
      <c r="K1027" s="104"/>
      <c r="L1027" s="113"/>
      <c r="M1027" s="103" t="s">
        <v>1656</v>
      </c>
    </row>
    <row r="1028" spans="1:13" ht="17.25" customHeight="1">
      <c r="A1028" s="119"/>
      <c r="C1028" s="121"/>
      <c r="D1028" s="121"/>
      <c r="E1028" s="121"/>
      <c r="F1028" s="121"/>
      <c r="G1028" s="121"/>
      <c r="H1028" s="121"/>
      <c r="I1028" s="121"/>
      <c r="J1028" s="111">
        <v>4</v>
      </c>
      <c r="K1028" s="97" t="s">
        <v>797</v>
      </c>
      <c r="L1028" s="98">
        <v>3055</v>
      </c>
      <c r="M1028" s="112" t="s">
        <v>1657</v>
      </c>
    </row>
    <row r="1029" spans="1:13" ht="17.25" customHeight="1">
      <c r="A1029" s="119"/>
      <c r="C1029" s="121"/>
      <c r="D1029" s="121"/>
      <c r="E1029" s="121"/>
      <c r="F1029" s="121"/>
      <c r="G1029" s="121"/>
      <c r="H1029" s="121"/>
      <c r="I1029" s="121"/>
      <c r="J1029" s="121"/>
      <c r="L1029" s="121"/>
      <c r="M1029" s="112" t="s">
        <v>1658</v>
      </c>
    </row>
    <row r="1030" spans="1:13" ht="17.25" customHeight="1">
      <c r="A1030" s="119"/>
      <c r="C1030" s="121"/>
      <c r="D1030" s="121"/>
      <c r="E1030" s="121"/>
      <c r="F1030" s="121"/>
      <c r="G1030" s="121"/>
      <c r="H1030" s="121"/>
      <c r="I1030" s="121"/>
      <c r="J1030" s="113"/>
      <c r="K1030" s="104"/>
      <c r="L1030" s="113"/>
      <c r="M1030" s="103" t="s">
        <v>1659</v>
      </c>
    </row>
    <row r="1031" spans="1:13" ht="17.25" customHeight="1">
      <c r="A1031" s="119"/>
      <c r="C1031" s="121"/>
      <c r="D1031" s="121"/>
      <c r="E1031" s="121"/>
      <c r="F1031" s="121"/>
      <c r="G1031" s="121"/>
      <c r="H1031" s="121"/>
      <c r="I1031" s="121"/>
      <c r="J1031" s="111">
        <v>7</v>
      </c>
      <c r="K1031" s="97" t="s">
        <v>800</v>
      </c>
      <c r="L1031" s="98">
        <v>40</v>
      </c>
      <c r="M1031" s="112" t="s">
        <v>1660</v>
      </c>
    </row>
    <row r="1032" spans="1:13" ht="17.25" customHeight="1">
      <c r="A1032" s="119"/>
      <c r="C1032" s="121"/>
      <c r="D1032" s="121"/>
      <c r="E1032" s="121"/>
      <c r="F1032" s="121"/>
      <c r="G1032" s="121"/>
      <c r="H1032" s="121"/>
      <c r="I1032" s="121"/>
      <c r="J1032" s="113"/>
      <c r="K1032" s="104"/>
      <c r="L1032" s="113"/>
      <c r="M1032" s="103" t="s">
        <v>1661</v>
      </c>
    </row>
    <row r="1033" spans="1:13" ht="17.25" customHeight="1">
      <c r="A1033" s="119"/>
      <c r="C1033" s="121"/>
      <c r="D1033" s="121"/>
      <c r="E1033" s="121"/>
      <c r="F1033" s="121"/>
      <c r="G1033" s="121"/>
      <c r="H1033" s="121"/>
      <c r="I1033" s="121"/>
      <c r="J1033" s="100">
        <v>8</v>
      </c>
      <c r="K1033" s="101" t="s">
        <v>802</v>
      </c>
      <c r="L1033" s="102">
        <v>51</v>
      </c>
      <c r="M1033" s="103" t="s">
        <v>1084</v>
      </c>
    </row>
    <row r="1034" spans="1:13" ht="17.25" customHeight="1">
      <c r="A1034" s="119"/>
      <c r="C1034" s="121"/>
      <c r="D1034" s="121"/>
      <c r="E1034" s="121"/>
      <c r="F1034" s="121"/>
      <c r="G1034" s="121"/>
      <c r="H1034" s="121"/>
      <c r="I1034" s="121"/>
      <c r="J1034" s="111">
        <v>10</v>
      </c>
      <c r="K1034" s="97" t="s">
        <v>807</v>
      </c>
      <c r="L1034" s="98">
        <v>152</v>
      </c>
      <c r="M1034" s="112" t="s">
        <v>1662</v>
      </c>
    </row>
    <row r="1035" spans="1:13" ht="17.25" customHeight="1">
      <c r="A1035" s="119"/>
      <c r="C1035" s="121"/>
      <c r="D1035" s="121"/>
      <c r="E1035" s="121"/>
      <c r="F1035" s="121"/>
      <c r="G1035" s="121"/>
      <c r="H1035" s="121"/>
      <c r="I1035" s="121"/>
      <c r="J1035" s="121"/>
      <c r="L1035" s="121"/>
      <c r="M1035" s="112" t="s">
        <v>1663</v>
      </c>
    </row>
    <row r="1036" spans="1:13" ht="17.25" customHeight="1">
      <c r="A1036" s="119"/>
      <c r="C1036" s="121"/>
      <c r="D1036" s="121"/>
      <c r="E1036" s="121"/>
      <c r="F1036" s="121"/>
      <c r="G1036" s="121"/>
      <c r="H1036" s="121"/>
      <c r="I1036" s="121"/>
      <c r="J1036" s="113"/>
      <c r="K1036" s="104"/>
      <c r="L1036" s="113"/>
      <c r="M1036" s="103" t="s">
        <v>1664</v>
      </c>
    </row>
    <row r="1037" spans="1:13" ht="17.25" customHeight="1">
      <c r="A1037" s="119"/>
      <c r="C1037" s="121"/>
      <c r="D1037" s="121"/>
      <c r="E1037" s="121"/>
      <c r="F1037" s="121"/>
      <c r="G1037" s="121"/>
      <c r="H1037" s="121"/>
      <c r="I1037" s="121"/>
      <c r="J1037" s="100">
        <v>11</v>
      </c>
      <c r="K1037" s="101" t="s">
        <v>811</v>
      </c>
      <c r="L1037" s="102">
        <v>20</v>
      </c>
      <c r="M1037" s="103" t="s">
        <v>1665</v>
      </c>
    </row>
    <row r="1038" spans="1:13" ht="17.25" customHeight="1">
      <c r="A1038" s="119"/>
      <c r="C1038" s="121"/>
      <c r="D1038" s="121"/>
      <c r="E1038" s="121"/>
      <c r="F1038" s="121"/>
      <c r="G1038" s="121"/>
      <c r="H1038" s="121"/>
      <c r="I1038" s="121"/>
      <c r="J1038" s="111">
        <v>12</v>
      </c>
      <c r="K1038" s="97" t="s">
        <v>816</v>
      </c>
      <c r="L1038" s="98">
        <v>12371</v>
      </c>
      <c r="M1038" s="112" t="s">
        <v>1666</v>
      </c>
    </row>
    <row r="1039" spans="1:13" ht="17.25" customHeight="1">
      <c r="A1039" s="119"/>
      <c r="C1039" s="121"/>
      <c r="D1039" s="121"/>
      <c r="E1039" s="121"/>
      <c r="F1039" s="121"/>
      <c r="G1039" s="121"/>
      <c r="H1039" s="121"/>
      <c r="I1039" s="121"/>
      <c r="J1039" s="121"/>
      <c r="L1039" s="121"/>
      <c r="M1039" s="112" t="s">
        <v>1667</v>
      </c>
    </row>
    <row r="1040" spans="1:13" ht="17.25" customHeight="1">
      <c r="A1040" s="119"/>
      <c r="C1040" s="121"/>
      <c r="D1040" s="121"/>
      <c r="E1040" s="121"/>
      <c r="F1040" s="121"/>
      <c r="G1040" s="121"/>
      <c r="H1040" s="121"/>
      <c r="I1040" s="121"/>
      <c r="J1040" s="121"/>
      <c r="L1040" s="121"/>
      <c r="M1040" s="112" t="s">
        <v>1668</v>
      </c>
    </row>
    <row r="1041" spans="1:16" ht="17.25" customHeight="1">
      <c r="A1041" s="119"/>
      <c r="C1041" s="121"/>
      <c r="D1041" s="121"/>
      <c r="E1041" s="121"/>
      <c r="F1041" s="121"/>
      <c r="G1041" s="121"/>
      <c r="H1041" s="121"/>
      <c r="I1041" s="121"/>
      <c r="J1041" s="113"/>
      <c r="K1041" s="104"/>
      <c r="L1041" s="113"/>
      <c r="M1041" s="103" t="s">
        <v>1669</v>
      </c>
    </row>
    <row r="1042" spans="1:16" ht="17.25" customHeight="1">
      <c r="A1042" s="119"/>
      <c r="C1042" s="121"/>
      <c r="D1042" s="121"/>
      <c r="E1042" s="121"/>
      <c r="F1042" s="121"/>
      <c r="G1042" s="121"/>
      <c r="H1042" s="121"/>
      <c r="I1042" s="121"/>
      <c r="J1042" s="111">
        <v>18</v>
      </c>
      <c r="K1042" s="97" t="s">
        <v>822</v>
      </c>
      <c r="L1042" s="98">
        <v>12371</v>
      </c>
      <c r="M1042" s="112" t="s">
        <v>1670</v>
      </c>
    </row>
    <row r="1043" spans="1:16" ht="17.25" customHeight="1">
      <c r="A1043" s="92"/>
      <c r="B1043" s="104"/>
      <c r="C1043" s="113"/>
      <c r="D1043" s="113"/>
      <c r="E1043" s="113"/>
      <c r="F1043" s="113"/>
      <c r="G1043" s="113"/>
      <c r="H1043" s="113"/>
      <c r="I1043" s="113"/>
      <c r="J1043" s="113"/>
      <c r="K1043" s="101" t="s">
        <v>824</v>
      </c>
      <c r="L1043" s="113"/>
      <c r="M1043" s="95"/>
    </row>
    <row r="1044" spans="1:16" ht="17.25" customHeight="1">
      <c r="A1044" s="96">
        <v>6</v>
      </c>
      <c r="B1044" s="97" t="s">
        <v>1671</v>
      </c>
      <c r="C1044" s="98">
        <v>436861</v>
      </c>
      <c r="D1044" s="98">
        <v>333631</v>
      </c>
      <c r="E1044" s="143">
        <f>C1044-D1044</f>
        <v>103230</v>
      </c>
      <c r="F1044" s="144">
        <v>367475</v>
      </c>
      <c r="G1044" s="144">
        <v>0</v>
      </c>
      <c r="H1044" s="144">
        <v>0</v>
      </c>
      <c r="I1044" s="145">
        <v>69386</v>
      </c>
      <c r="J1044" s="111">
        <v>10</v>
      </c>
      <c r="K1044" s="97" t="s">
        <v>807</v>
      </c>
      <c r="L1044" s="98">
        <v>69</v>
      </c>
      <c r="M1044" s="112" t="s">
        <v>1672</v>
      </c>
    </row>
    <row r="1045" spans="1:16" ht="17.25" customHeight="1">
      <c r="A1045" s="119"/>
      <c r="C1045" s="121"/>
      <c r="D1045" s="121"/>
      <c r="E1045" s="121"/>
      <c r="F1045" s="121"/>
      <c r="G1045" s="121"/>
      <c r="H1045" s="121"/>
      <c r="I1045" s="121"/>
      <c r="J1045" s="113"/>
      <c r="K1045" s="104"/>
      <c r="L1045" s="113"/>
      <c r="M1045" s="103" t="s">
        <v>1673</v>
      </c>
    </row>
    <row r="1046" spans="1:16" ht="17.25" customHeight="1">
      <c r="A1046" s="119"/>
      <c r="C1046" s="121"/>
      <c r="D1046" s="121"/>
      <c r="E1046" s="121"/>
      <c r="F1046" s="121"/>
      <c r="G1046" s="121"/>
      <c r="H1046" s="121"/>
      <c r="I1046" s="121"/>
      <c r="J1046" s="111">
        <v>11</v>
      </c>
      <c r="K1046" s="97" t="s">
        <v>811</v>
      </c>
      <c r="L1046" s="98">
        <v>1492</v>
      </c>
      <c r="M1046" s="112" t="s">
        <v>1674</v>
      </c>
    </row>
    <row r="1047" spans="1:16" ht="17.25" customHeight="1">
      <c r="A1047" s="119"/>
      <c r="C1047" s="121"/>
      <c r="D1047" s="121"/>
      <c r="E1047" s="121"/>
      <c r="F1047" s="121"/>
      <c r="G1047" s="121"/>
      <c r="H1047" s="121"/>
      <c r="I1047" s="121"/>
      <c r="J1047" s="113"/>
      <c r="K1047" s="104"/>
      <c r="L1047" s="113"/>
      <c r="M1047" s="103" t="s">
        <v>1675</v>
      </c>
    </row>
    <row r="1048" spans="1:16" ht="17.25" customHeight="1">
      <c r="A1048" s="92"/>
      <c r="B1048" s="104"/>
      <c r="C1048" s="113"/>
      <c r="D1048" s="113"/>
      <c r="E1048" s="113"/>
      <c r="F1048" s="113"/>
      <c r="G1048" s="113"/>
      <c r="H1048" s="113"/>
      <c r="I1048" s="113"/>
      <c r="J1048" s="100">
        <v>19</v>
      </c>
      <c r="K1048" s="101" t="s">
        <v>1219</v>
      </c>
      <c r="L1048" s="102">
        <v>435300</v>
      </c>
      <c r="M1048" s="103" t="s">
        <v>1676</v>
      </c>
    </row>
    <row r="1049" spans="1:16" ht="17.25" customHeight="1">
      <c r="A1049" s="422" t="s">
        <v>142</v>
      </c>
      <c r="B1049" s="423"/>
      <c r="C1049" s="106">
        <v>1738626</v>
      </c>
      <c r="D1049" s="106">
        <v>1554731</v>
      </c>
      <c r="E1049" s="146">
        <f>C1049-D1049</f>
        <v>183895</v>
      </c>
      <c r="F1049" s="147">
        <v>913689</v>
      </c>
      <c r="G1049" s="147">
        <v>0</v>
      </c>
      <c r="H1049" s="147">
        <v>109368</v>
      </c>
      <c r="I1049" s="148">
        <v>715569</v>
      </c>
      <c r="J1049" s="108"/>
      <c r="K1049" s="128"/>
      <c r="L1049" s="146"/>
      <c r="M1049" s="110"/>
      <c r="P1049" s="77"/>
    </row>
    <row r="1054" spans="1:16" ht="17.25" customHeight="1">
      <c r="A1054" s="389" t="s">
        <v>1677</v>
      </c>
      <c r="B1054" s="389"/>
      <c r="C1054" s="389"/>
      <c r="D1054" s="389"/>
      <c r="E1054" s="389"/>
      <c r="F1054" s="389"/>
      <c r="G1054" s="389"/>
      <c r="H1054" s="389"/>
      <c r="I1054" s="389"/>
      <c r="J1054" s="389"/>
      <c r="K1054" s="389"/>
      <c r="L1054" s="389"/>
      <c r="M1054" s="389"/>
      <c r="P1054" s="77"/>
    </row>
    <row r="1055" spans="1:16" ht="17.25" customHeight="1">
      <c r="A1055" s="389" t="s">
        <v>1678</v>
      </c>
      <c r="B1055" s="389"/>
      <c r="C1055" s="389"/>
      <c r="D1055" s="389"/>
      <c r="E1055" s="389"/>
      <c r="F1055" s="389"/>
      <c r="G1055" s="389"/>
      <c r="H1055" s="389"/>
      <c r="I1055" s="389"/>
      <c r="J1055" s="389"/>
      <c r="K1055" s="389"/>
      <c r="L1055" s="389"/>
      <c r="M1055" s="389"/>
      <c r="P1055" s="77"/>
    </row>
    <row r="1056" spans="1:16" ht="17.25" customHeight="1">
      <c r="A1056" s="77" t="s">
        <v>1397</v>
      </c>
      <c r="F1056" s="77" t="s">
        <v>1679</v>
      </c>
      <c r="M1056" s="81" t="s">
        <v>779</v>
      </c>
    </row>
    <row r="1057" spans="1:16" ht="17.25" customHeight="1">
      <c r="A1057" s="424"/>
      <c r="B1057" s="425"/>
      <c r="C1057" s="132"/>
      <c r="D1057" s="133"/>
      <c r="E1057" s="132"/>
      <c r="F1057" s="426" t="s">
        <v>780</v>
      </c>
      <c r="G1057" s="404"/>
      <c r="H1057" s="404"/>
      <c r="I1057" s="405"/>
      <c r="J1057" s="85" t="s">
        <v>128</v>
      </c>
      <c r="K1057" s="85"/>
      <c r="L1057" s="87"/>
      <c r="M1057" s="88"/>
      <c r="P1057" s="77"/>
    </row>
    <row r="1058" spans="1:16" ht="17.25" customHeight="1">
      <c r="A1058" s="414" t="s">
        <v>129</v>
      </c>
      <c r="B1058" s="427"/>
      <c r="C1058" s="134" t="s">
        <v>781</v>
      </c>
      <c r="D1058" s="135" t="s">
        <v>782</v>
      </c>
      <c r="E1058" s="134" t="s">
        <v>111</v>
      </c>
      <c r="F1058" s="428" t="s">
        <v>783</v>
      </c>
      <c r="G1058" s="428"/>
      <c r="H1058" s="428"/>
      <c r="I1058" s="136" t="s">
        <v>784</v>
      </c>
      <c r="J1058" s="429" t="s">
        <v>785</v>
      </c>
      <c r="K1058" s="430"/>
      <c r="L1058" s="433" t="s">
        <v>786</v>
      </c>
      <c r="M1058" s="137" t="s">
        <v>787</v>
      </c>
      <c r="P1058" s="77"/>
    </row>
    <row r="1059" spans="1:16" ht="17.25" customHeight="1">
      <c r="A1059" s="435"/>
      <c r="B1059" s="436"/>
      <c r="C1059" s="138"/>
      <c r="D1059" s="139"/>
      <c r="E1059" s="138"/>
      <c r="F1059" s="140" t="s">
        <v>119</v>
      </c>
      <c r="G1059" s="141" t="s">
        <v>120</v>
      </c>
      <c r="H1059" s="140" t="s">
        <v>121</v>
      </c>
      <c r="I1059" s="142" t="s">
        <v>122</v>
      </c>
      <c r="J1059" s="431"/>
      <c r="K1059" s="432"/>
      <c r="L1059" s="434"/>
      <c r="M1059" s="95"/>
      <c r="P1059" s="77"/>
    </row>
    <row r="1060" spans="1:16" ht="17.25" customHeight="1">
      <c r="A1060" s="96">
        <v>1</v>
      </c>
      <c r="B1060" s="97" t="s">
        <v>1680</v>
      </c>
      <c r="C1060" s="98">
        <v>99</v>
      </c>
      <c r="D1060" s="98">
        <v>90</v>
      </c>
      <c r="E1060" s="143">
        <f>C1060-D1060</f>
        <v>9</v>
      </c>
      <c r="F1060" s="144">
        <v>99</v>
      </c>
      <c r="G1060" s="144">
        <v>0</v>
      </c>
      <c r="H1060" s="144">
        <v>0</v>
      </c>
      <c r="I1060" s="145">
        <v>0</v>
      </c>
      <c r="J1060" s="100">
        <v>10</v>
      </c>
      <c r="K1060" s="101" t="s">
        <v>807</v>
      </c>
      <c r="L1060" s="102">
        <v>60</v>
      </c>
      <c r="M1060" s="103" t="s">
        <v>911</v>
      </c>
    </row>
    <row r="1061" spans="1:16" ht="17.25" customHeight="1">
      <c r="A1061" s="92"/>
      <c r="B1061" s="101" t="s">
        <v>1681</v>
      </c>
      <c r="C1061" s="113"/>
      <c r="D1061" s="113"/>
      <c r="E1061" s="113"/>
      <c r="F1061" s="113"/>
      <c r="G1061" s="113"/>
      <c r="H1061" s="113"/>
      <c r="I1061" s="113"/>
      <c r="J1061" s="100">
        <v>11</v>
      </c>
      <c r="K1061" s="101" t="s">
        <v>811</v>
      </c>
      <c r="L1061" s="102">
        <v>39</v>
      </c>
      <c r="M1061" s="103" t="s">
        <v>896</v>
      </c>
    </row>
    <row r="1062" spans="1:16" ht="17.25" customHeight="1">
      <c r="A1062" s="422" t="s">
        <v>142</v>
      </c>
      <c r="B1062" s="423"/>
      <c r="C1062" s="106">
        <v>99</v>
      </c>
      <c r="D1062" s="106">
        <v>90</v>
      </c>
      <c r="E1062" s="146">
        <f>C1062-D1062</f>
        <v>9</v>
      </c>
      <c r="F1062" s="147">
        <v>99</v>
      </c>
      <c r="G1062" s="147">
        <v>0</v>
      </c>
      <c r="H1062" s="147">
        <v>0</v>
      </c>
      <c r="I1062" s="148">
        <v>0</v>
      </c>
      <c r="J1062" s="108"/>
      <c r="K1062" s="128"/>
      <c r="L1062" s="146"/>
      <c r="M1062" s="110"/>
      <c r="P1062" s="77"/>
    </row>
    <row r="1064" spans="1:16" ht="17.25" customHeight="1">
      <c r="A1064" s="77" t="s">
        <v>1682</v>
      </c>
      <c r="B1064" s="79"/>
      <c r="C1064" s="78"/>
      <c r="D1064" s="78"/>
      <c r="E1064" s="78"/>
      <c r="F1064" s="78" t="s">
        <v>1683</v>
      </c>
      <c r="G1064" s="78"/>
      <c r="H1064" s="78"/>
      <c r="I1064" s="78"/>
      <c r="K1064" s="78"/>
      <c r="L1064" s="78"/>
      <c r="M1064" s="81" t="s">
        <v>779</v>
      </c>
      <c r="P1064" s="77"/>
    </row>
    <row r="1065" spans="1:16" ht="17.25" customHeight="1">
      <c r="A1065" s="424"/>
      <c r="B1065" s="425"/>
      <c r="C1065" s="132"/>
      <c r="D1065" s="133"/>
      <c r="E1065" s="132"/>
      <c r="F1065" s="426" t="s">
        <v>780</v>
      </c>
      <c r="G1065" s="404"/>
      <c r="H1065" s="404"/>
      <c r="I1065" s="405"/>
      <c r="J1065" s="85" t="s">
        <v>128</v>
      </c>
      <c r="K1065" s="85"/>
      <c r="L1065" s="87"/>
      <c r="M1065" s="88"/>
      <c r="P1065" s="77"/>
    </row>
    <row r="1066" spans="1:16" ht="17.25" customHeight="1">
      <c r="A1066" s="414" t="s">
        <v>129</v>
      </c>
      <c r="B1066" s="427"/>
      <c r="C1066" s="134" t="s">
        <v>781</v>
      </c>
      <c r="D1066" s="135" t="s">
        <v>782</v>
      </c>
      <c r="E1066" s="134" t="s">
        <v>111</v>
      </c>
      <c r="F1066" s="428" t="s">
        <v>783</v>
      </c>
      <c r="G1066" s="428"/>
      <c r="H1066" s="428"/>
      <c r="I1066" s="136" t="s">
        <v>784</v>
      </c>
      <c r="J1066" s="429" t="s">
        <v>785</v>
      </c>
      <c r="K1066" s="430"/>
      <c r="L1066" s="433" t="s">
        <v>786</v>
      </c>
      <c r="M1066" s="137" t="s">
        <v>787</v>
      </c>
      <c r="P1066" s="77"/>
    </row>
    <row r="1067" spans="1:16" ht="17.25" customHeight="1">
      <c r="A1067" s="435"/>
      <c r="B1067" s="436"/>
      <c r="C1067" s="138"/>
      <c r="D1067" s="139"/>
      <c r="E1067" s="138"/>
      <c r="F1067" s="140" t="s">
        <v>119</v>
      </c>
      <c r="G1067" s="141" t="s">
        <v>120</v>
      </c>
      <c r="H1067" s="140" t="s">
        <v>121</v>
      </c>
      <c r="I1067" s="142" t="s">
        <v>122</v>
      </c>
      <c r="J1067" s="431"/>
      <c r="K1067" s="432"/>
      <c r="L1067" s="434"/>
      <c r="M1067" s="95"/>
      <c r="P1067" s="77"/>
    </row>
    <row r="1068" spans="1:16" ht="17.25" customHeight="1">
      <c r="A1068" s="96">
        <v>1</v>
      </c>
      <c r="B1068" s="97" t="s">
        <v>1684</v>
      </c>
      <c r="C1068" s="98">
        <v>127262</v>
      </c>
      <c r="D1068" s="98">
        <v>134129</v>
      </c>
      <c r="E1068" s="143">
        <f>C1068-D1068</f>
        <v>-6867</v>
      </c>
      <c r="F1068" s="144">
        <v>11781</v>
      </c>
      <c r="G1068" s="144">
        <v>0</v>
      </c>
      <c r="H1068" s="144">
        <v>17286</v>
      </c>
      <c r="I1068" s="145">
        <v>98195</v>
      </c>
      <c r="J1068" s="100">
        <v>2</v>
      </c>
      <c r="K1068" s="101" t="s">
        <v>791</v>
      </c>
      <c r="L1068" s="102">
        <v>61890</v>
      </c>
      <c r="M1068" s="103" t="s">
        <v>792</v>
      </c>
    </row>
    <row r="1069" spans="1:16" ht="17.25" customHeight="1">
      <c r="A1069" s="119"/>
      <c r="B1069" s="97" t="s">
        <v>1317</v>
      </c>
      <c r="C1069" s="121"/>
      <c r="D1069" s="121"/>
      <c r="E1069" s="121"/>
      <c r="F1069" s="121"/>
      <c r="G1069" s="121"/>
      <c r="H1069" s="121"/>
      <c r="I1069" s="121"/>
      <c r="J1069" s="111">
        <v>3</v>
      </c>
      <c r="K1069" s="97" t="s">
        <v>793</v>
      </c>
      <c r="L1069" s="98">
        <v>39462</v>
      </c>
      <c r="M1069" s="112" t="s">
        <v>1685</v>
      </c>
    </row>
    <row r="1070" spans="1:16" ht="17.25" customHeight="1">
      <c r="A1070" s="119"/>
      <c r="C1070" s="121"/>
      <c r="D1070" s="121"/>
      <c r="E1070" s="121"/>
      <c r="F1070" s="121"/>
      <c r="G1070" s="121"/>
      <c r="H1070" s="121"/>
      <c r="I1070" s="121"/>
      <c r="J1070" s="113"/>
      <c r="K1070" s="104"/>
      <c r="L1070" s="113"/>
      <c r="M1070" s="103" t="s">
        <v>1686</v>
      </c>
    </row>
    <row r="1071" spans="1:16" ht="17.25" customHeight="1">
      <c r="A1071" s="119"/>
      <c r="C1071" s="121"/>
      <c r="D1071" s="121"/>
      <c r="E1071" s="121"/>
      <c r="F1071" s="121"/>
      <c r="G1071" s="121"/>
      <c r="H1071" s="121"/>
      <c r="I1071" s="121"/>
      <c r="J1071" s="100">
        <v>4</v>
      </c>
      <c r="K1071" s="101" t="s">
        <v>797</v>
      </c>
      <c r="L1071" s="102">
        <v>18392</v>
      </c>
      <c r="M1071" s="103" t="s">
        <v>1687</v>
      </c>
    </row>
    <row r="1072" spans="1:16" ht="17.25" customHeight="1">
      <c r="A1072" s="119"/>
      <c r="C1072" s="121"/>
      <c r="D1072" s="121"/>
      <c r="E1072" s="121"/>
      <c r="F1072" s="121"/>
      <c r="G1072" s="121"/>
      <c r="H1072" s="121"/>
      <c r="I1072" s="121"/>
      <c r="J1072" s="100">
        <v>8</v>
      </c>
      <c r="K1072" s="101" t="s">
        <v>802</v>
      </c>
      <c r="L1072" s="102">
        <v>43</v>
      </c>
      <c r="M1072" s="103" t="s">
        <v>1300</v>
      </c>
    </row>
    <row r="1073" spans="1:13" ht="17.25" customHeight="1">
      <c r="A1073" s="119"/>
      <c r="C1073" s="121"/>
      <c r="D1073" s="121"/>
      <c r="E1073" s="121"/>
      <c r="F1073" s="121"/>
      <c r="G1073" s="121"/>
      <c r="H1073" s="121"/>
      <c r="I1073" s="121"/>
      <c r="J1073" s="100">
        <v>10</v>
      </c>
      <c r="K1073" s="101" t="s">
        <v>807</v>
      </c>
      <c r="L1073" s="102">
        <v>224</v>
      </c>
      <c r="M1073" s="103" t="s">
        <v>911</v>
      </c>
    </row>
    <row r="1074" spans="1:13" ht="17.25" customHeight="1">
      <c r="A1074" s="119"/>
      <c r="C1074" s="121"/>
      <c r="D1074" s="121"/>
      <c r="E1074" s="121"/>
      <c r="F1074" s="121"/>
      <c r="G1074" s="121"/>
      <c r="H1074" s="121"/>
      <c r="I1074" s="121"/>
      <c r="J1074" s="111">
        <v>11</v>
      </c>
      <c r="K1074" s="97" t="s">
        <v>811</v>
      </c>
      <c r="L1074" s="98">
        <v>125</v>
      </c>
      <c r="M1074" s="112" t="s">
        <v>1688</v>
      </c>
    </row>
    <row r="1075" spans="1:13" ht="17.25" customHeight="1">
      <c r="A1075" s="119"/>
      <c r="C1075" s="121"/>
      <c r="D1075" s="121"/>
      <c r="E1075" s="121"/>
      <c r="F1075" s="121"/>
      <c r="G1075" s="121"/>
      <c r="H1075" s="121"/>
      <c r="I1075" s="121"/>
      <c r="J1075" s="121"/>
      <c r="L1075" s="121"/>
      <c r="M1075" s="112" t="s">
        <v>1689</v>
      </c>
    </row>
    <row r="1076" spans="1:13" ht="17.25" customHeight="1">
      <c r="A1076" s="119"/>
      <c r="C1076" s="121"/>
      <c r="D1076" s="121"/>
      <c r="E1076" s="121"/>
      <c r="F1076" s="121"/>
      <c r="G1076" s="121"/>
      <c r="H1076" s="121"/>
      <c r="I1076" s="121"/>
      <c r="J1076" s="113"/>
      <c r="K1076" s="104"/>
      <c r="L1076" s="113"/>
      <c r="M1076" s="103" t="s">
        <v>1690</v>
      </c>
    </row>
    <row r="1077" spans="1:13" ht="17.25" customHeight="1">
      <c r="A1077" s="119"/>
      <c r="C1077" s="121"/>
      <c r="D1077" s="121"/>
      <c r="E1077" s="121"/>
      <c r="F1077" s="121"/>
      <c r="G1077" s="121"/>
      <c r="H1077" s="121"/>
      <c r="I1077" s="121"/>
      <c r="J1077" s="111">
        <v>12</v>
      </c>
      <c r="K1077" s="97" t="s">
        <v>816</v>
      </c>
      <c r="L1077" s="98">
        <v>3807</v>
      </c>
      <c r="M1077" s="112" t="s">
        <v>1691</v>
      </c>
    </row>
    <row r="1078" spans="1:13" ht="17.25" customHeight="1">
      <c r="A1078" s="119"/>
      <c r="C1078" s="121"/>
      <c r="D1078" s="121"/>
      <c r="E1078" s="121"/>
      <c r="F1078" s="121"/>
      <c r="G1078" s="121"/>
      <c r="H1078" s="121"/>
      <c r="I1078" s="121"/>
      <c r="J1078" s="121"/>
      <c r="L1078" s="121"/>
      <c r="M1078" s="112" t="s">
        <v>1692</v>
      </c>
    </row>
    <row r="1079" spans="1:13" ht="17.25" customHeight="1">
      <c r="A1079" s="119"/>
      <c r="C1079" s="121"/>
      <c r="D1079" s="121"/>
      <c r="E1079" s="121"/>
      <c r="F1079" s="121"/>
      <c r="G1079" s="121"/>
      <c r="H1079" s="121"/>
      <c r="I1079" s="121"/>
      <c r="J1079" s="121"/>
      <c r="L1079" s="121"/>
      <c r="M1079" s="112" t="s">
        <v>1693</v>
      </c>
    </row>
    <row r="1080" spans="1:13" ht="17.25" customHeight="1">
      <c r="A1080" s="119"/>
      <c r="C1080" s="121"/>
      <c r="D1080" s="121"/>
      <c r="E1080" s="121"/>
      <c r="F1080" s="121"/>
      <c r="G1080" s="121"/>
      <c r="H1080" s="121"/>
      <c r="I1080" s="121"/>
      <c r="J1080" s="113"/>
      <c r="K1080" s="104"/>
      <c r="L1080" s="113"/>
      <c r="M1080" s="103" t="s">
        <v>1694</v>
      </c>
    </row>
    <row r="1081" spans="1:13" ht="17.25" customHeight="1">
      <c r="A1081" s="119"/>
      <c r="C1081" s="121"/>
      <c r="D1081" s="121"/>
      <c r="E1081" s="121"/>
      <c r="F1081" s="121"/>
      <c r="G1081" s="121"/>
      <c r="H1081" s="121"/>
      <c r="I1081" s="121"/>
      <c r="J1081" s="111">
        <v>13</v>
      </c>
      <c r="K1081" s="97" t="s">
        <v>818</v>
      </c>
      <c r="L1081" s="98">
        <v>100</v>
      </c>
      <c r="M1081" s="112" t="s">
        <v>1695</v>
      </c>
    </row>
    <row r="1082" spans="1:13" ht="17.25" customHeight="1">
      <c r="A1082" s="119"/>
      <c r="C1082" s="121"/>
      <c r="D1082" s="121"/>
      <c r="E1082" s="121"/>
      <c r="F1082" s="121"/>
      <c r="G1082" s="121"/>
      <c r="H1082" s="121"/>
      <c r="I1082" s="121"/>
      <c r="J1082" s="113"/>
      <c r="K1082" s="101" t="s">
        <v>820</v>
      </c>
      <c r="L1082" s="113"/>
      <c r="M1082" s="95"/>
    </row>
    <row r="1083" spans="1:13" ht="17.25" customHeight="1">
      <c r="A1083" s="119"/>
      <c r="C1083" s="121"/>
      <c r="D1083" s="121"/>
      <c r="E1083" s="121"/>
      <c r="F1083" s="121"/>
      <c r="G1083" s="121"/>
      <c r="H1083" s="121"/>
      <c r="I1083" s="121"/>
      <c r="J1083" s="111">
        <v>18</v>
      </c>
      <c r="K1083" s="97" t="s">
        <v>822</v>
      </c>
      <c r="L1083" s="98">
        <v>3219</v>
      </c>
      <c r="M1083" s="112" t="s">
        <v>1696</v>
      </c>
    </row>
    <row r="1084" spans="1:13" ht="17.25" customHeight="1">
      <c r="A1084" s="119"/>
      <c r="C1084" s="121"/>
      <c r="D1084" s="121"/>
      <c r="E1084" s="121"/>
      <c r="F1084" s="121"/>
      <c r="G1084" s="121"/>
      <c r="H1084" s="121"/>
      <c r="I1084" s="121"/>
      <c r="J1084" s="121"/>
      <c r="K1084" s="97" t="s">
        <v>824</v>
      </c>
      <c r="L1084" s="121"/>
      <c r="M1084" s="112" t="s">
        <v>1697</v>
      </c>
    </row>
    <row r="1085" spans="1:13" ht="17.25" customHeight="1">
      <c r="A1085" s="119"/>
      <c r="C1085" s="121"/>
      <c r="D1085" s="121"/>
      <c r="E1085" s="121"/>
      <c r="F1085" s="121"/>
      <c r="G1085" s="121"/>
      <c r="H1085" s="121"/>
      <c r="I1085" s="121"/>
      <c r="J1085" s="121"/>
      <c r="L1085" s="121"/>
      <c r="M1085" s="112" t="s">
        <v>1698</v>
      </c>
    </row>
    <row r="1086" spans="1:13" ht="17.25" customHeight="1">
      <c r="A1086" s="130"/>
      <c r="B1086" s="128"/>
      <c r="C1086" s="108"/>
      <c r="D1086" s="108"/>
      <c r="E1086" s="108"/>
      <c r="F1086" s="108"/>
      <c r="G1086" s="108"/>
      <c r="H1086" s="108"/>
      <c r="I1086" s="108"/>
      <c r="J1086" s="108"/>
      <c r="K1086" s="128"/>
      <c r="L1086" s="108"/>
      <c r="M1086" s="127" t="s">
        <v>1699</v>
      </c>
    </row>
    <row r="1090" spans="1:13" ht="17.25" customHeight="1">
      <c r="A1090" s="128"/>
      <c r="B1090" s="128"/>
      <c r="C1090" s="128"/>
      <c r="D1090" s="128"/>
      <c r="E1090" s="128"/>
      <c r="F1090" s="128"/>
      <c r="G1090" s="128"/>
      <c r="H1090" s="128"/>
      <c r="I1090" s="128"/>
      <c r="J1090" s="128"/>
      <c r="K1090" s="128"/>
      <c r="L1090" s="128"/>
      <c r="M1090" s="128"/>
    </row>
    <row r="1091" spans="1:13" ht="17.25" customHeight="1">
      <c r="A1091" s="119"/>
      <c r="C1091" s="121"/>
      <c r="D1091" s="121"/>
      <c r="E1091" s="121"/>
      <c r="F1091" s="121"/>
      <c r="G1091" s="121"/>
      <c r="H1091" s="121"/>
      <c r="I1091" s="121"/>
      <c r="J1091" s="121"/>
      <c r="L1091" s="121"/>
      <c r="M1091" s="112" t="s">
        <v>1700</v>
      </c>
    </row>
    <row r="1092" spans="1:13" ht="17.25" customHeight="1">
      <c r="A1092" s="92"/>
      <c r="B1092" s="104"/>
      <c r="C1092" s="113"/>
      <c r="D1092" s="113"/>
      <c r="E1092" s="113"/>
      <c r="F1092" s="113"/>
      <c r="G1092" s="113"/>
      <c r="H1092" s="113"/>
      <c r="I1092" s="113"/>
      <c r="J1092" s="113"/>
      <c r="K1092" s="104"/>
      <c r="L1092" s="113"/>
      <c r="M1092" s="103" t="s">
        <v>1701</v>
      </c>
    </row>
    <row r="1093" spans="1:13" ht="17.25" customHeight="1">
      <c r="A1093" s="96">
        <v>2</v>
      </c>
      <c r="B1093" s="97" t="s">
        <v>1702</v>
      </c>
      <c r="C1093" s="98">
        <v>91886</v>
      </c>
      <c r="D1093" s="98">
        <v>91048</v>
      </c>
      <c r="E1093" s="143">
        <f>C1093-D1093</f>
        <v>838</v>
      </c>
      <c r="F1093" s="144">
        <v>2282</v>
      </c>
      <c r="G1093" s="144">
        <v>0</v>
      </c>
      <c r="H1093" s="144">
        <v>81273</v>
      </c>
      <c r="I1093" s="145">
        <v>8331</v>
      </c>
      <c r="J1093" s="111">
        <v>1</v>
      </c>
      <c r="K1093" s="97" t="s">
        <v>789</v>
      </c>
      <c r="L1093" s="98">
        <v>2431</v>
      </c>
      <c r="M1093" s="112" t="s">
        <v>1703</v>
      </c>
    </row>
    <row r="1094" spans="1:13" ht="17.25" customHeight="1">
      <c r="A1094" s="119"/>
      <c r="C1094" s="121"/>
      <c r="D1094" s="121"/>
      <c r="E1094" s="121"/>
      <c r="F1094" s="121"/>
      <c r="G1094" s="121"/>
      <c r="H1094" s="121"/>
      <c r="I1094" s="121"/>
      <c r="J1094" s="113"/>
      <c r="K1094" s="104"/>
      <c r="L1094" s="113"/>
      <c r="M1094" s="103" t="s">
        <v>1704</v>
      </c>
    </row>
    <row r="1095" spans="1:13" ht="17.25" customHeight="1">
      <c r="A1095" s="119"/>
      <c r="C1095" s="121"/>
      <c r="D1095" s="121"/>
      <c r="E1095" s="121"/>
      <c r="F1095" s="121"/>
      <c r="G1095" s="121"/>
      <c r="H1095" s="121"/>
      <c r="I1095" s="121"/>
      <c r="J1095" s="100">
        <v>3</v>
      </c>
      <c r="K1095" s="101" t="s">
        <v>793</v>
      </c>
      <c r="L1095" s="102">
        <v>924</v>
      </c>
      <c r="M1095" s="103" t="s">
        <v>977</v>
      </c>
    </row>
    <row r="1096" spans="1:13" ht="17.25" customHeight="1">
      <c r="A1096" s="119"/>
      <c r="C1096" s="121"/>
      <c r="D1096" s="121"/>
      <c r="E1096" s="121"/>
      <c r="F1096" s="121"/>
      <c r="G1096" s="121"/>
      <c r="H1096" s="121"/>
      <c r="I1096" s="121"/>
      <c r="J1096" s="111">
        <v>4</v>
      </c>
      <c r="K1096" s="97" t="s">
        <v>797</v>
      </c>
      <c r="L1096" s="98">
        <v>587</v>
      </c>
      <c r="M1096" s="112" t="s">
        <v>1705</v>
      </c>
    </row>
    <row r="1097" spans="1:13" ht="17.25" customHeight="1">
      <c r="A1097" s="119"/>
      <c r="C1097" s="121"/>
      <c r="D1097" s="121"/>
      <c r="E1097" s="121"/>
      <c r="F1097" s="121"/>
      <c r="G1097" s="121"/>
      <c r="H1097" s="121"/>
      <c r="I1097" s="121"/>
      <c r="J1097" s="113"/>
      <c r="K1097" s="104"/>
      <c r="L1097" s="113"/>
      <c r="M1097" s="103" t="s">
        <v>1706</v>
      </c>
    </row>
    <row r="1098" spans="1:13" ht="17.25" customHeight="1">
      <c r="A1098" s="119"/>
      <c r="C1098" s="121"/>
      <c r="D1098" s="121"/>
      <c r="E1098" s="121"/>
      <c r="F1098" s="121"/>
      <c r="G1098" s="121"/>
      <c r="H1098" s="121"/>
      <c r="I1098" s="121"/>
      <c r="J1098" s="111">
        <v>7</v>
      </c>
      <c r="K1098" s="97" t="s">
        <v>800</v>
      </c>
      <c r="L1098" s="98">
        <v>2106</v>
      </c>
      <c r="M1098" s="112" t="s">
        <v>1707</v>
      </c>
    </row>
    <row r="1099" spans="1:13" ht="17.25" customHeight="1">
      <c r="A1099" s="119"/>
      <c r="C1099" s="121"/>
      <c r="D1099" s="121"/>
      <c r="E1099" s="121"/>
      <c r="F1099" s="121"/>
      <c r="G1099" s="121"/>
      <c r="H1099" s="121"/>
      <c r="I1099" s="121"/>
      <c r="J1099" s="121"/>
      <c r="L1099" s="121"/>
      <c r="M1099" s="112" t="s">
        <v>1708</v>
      </c>
    </row>
    <row r="1100" spans="1:13" ht="17.25" customHeight="1">
      <c r="A1100" s="119"/>
      <c r="C1100" s="121"/>
      <c r="D1100" s="121"/>
      <c r="E1100" s="121"/>
      <c r="F1100" s="121"/>
      <c r="G1100" s="121"/>
      <c r="H1100" s="121"/>
      <c r="I1100" s="121"/>
      <c r="J1100" s="121"/>
      <c r="L1100" s="121"/>
      <c r="M1100" s="112" t="s">
        <v>1709</v>
      </c>
    </row>
    <row r="1101" spans="1:13" ht="17.25" customHeight="1">
      <c r="A1101" s="119"/>
      <c r="C1101" s="121"/>
      <c r="D1101" s="121"/>
      <c r="E1101" s="121"/>
      <c r="F1101" s="121"/>
      <c r="G1101" s="121"/>
      <c r="H1101" s="121"/>
      <c r="I1101" s="121"/>
      <c r="J1101" s="121"/>
      <c r="L1101" s="121"/>
      <c r="M1101" s="112" t="s">
        <v>1710</v>
      </c>
    </row>
    <row r="1102" spans="1:13" ht="17.25" customHeight="1">
      <c r="A1102" s="119"/>
      <c r="C1102" s="121"/>
      <c r="D1102" s="121"/>
      <c r="E1102" s="121"/>
      <c r="F1102" s="121"/>
      <c r="G1102" s="121"/>
      <c r="H1102" s="121"/>
      <c r="I1102" s="121"/>
      <c r="J1102" s="121"/>
      <c r="L1102" s="121"/>
      <c r="M1102" s="112" t="s">
        <v>1711</v>
      </c>
    </row>
    <row r="1103" spans="1:13" ht="17.25" customHeight="1">
      <c r="A1103" s="119"/>
      <c r="C1103" s="121"/>
      <c r="D1103" s="121"/>
      <c r="E1103" s="121"/>
      <c r="F1103" s="121"/>
      <c r="G1103" s="121"/>
      <c r="H1103" s="121"/>
      <c r="I1103" s="121"/>
      <c r="J1103" s="121"/>
      <c r="L1103" s="121"/>
      <c r="M1103" s="112" t="s">
        <v>1712</v>
      </c>
    </row>
    <row r="1104" spans="1:13" ht="17.25" customHeight="1">
      <c r="A1104" s="119"/>
      <c r="C1104" s="121"/>
      <c r="D1104" s="121"/>
      <c r="E1104" s="121"/>
      <c r="F1104" s="121"/>
      <c r="G1104" s="121"/>
      <c r="H1104" s="121"/>
      <c r="I1104" s="121"/>
      <c r="J1104" s="121"/>
      <c r="L1104" s="121"/>
      <c r="M1104" s="112" t="s">
        <v>1713</v>
      </c>
    </row>
    <row r="1105" spans="1:13" ht="17.25" customHeight="1">
      <c r="A1105" s="119"/>
      <c r="C1105" s="121"/>
      <c r="D1105" s="121"/>
      <c r="E1105" s="121"/>
      <c r="F1105" s="121"/>
      <c r="G1105" s="121"/>
      <c r="H1105" s="121"/>
      <c r="I1105" s="121"/>
      <c r="J1105" s="121"/>
      <c r="L1105" s="121"/>
      <c r="M1105" s="112" t="s">
        <v>1714</v>
      </c>
    </row>
    <row r="1106" spans="1:13" ht="17.25" customHeight="1">
      <c r="A1106" s="119"/>
      <c r="C1106" s="121"/>
      <c r="D1106" s="121"/>
      <c r="E1106" s="121"/>
      <c r="F1106" s="121"/>
      <c r="G1106" s="121"/>
      <c r="H1106" s="121"/>
      <c r="I1106" s="121"/>
      <c r="J1106" s="113"/>
      <c r="K1106" s="104"/>
      <c r="L1106" s="113"/>
      <c r="M1106" s="103" t="s">
        <v>1715</v>
      </c>
    </row>
    <row r="1107" spans="1:13" ht="17.25" customHeight="1">
      <c r="A1107" s="119"/>
      <c r="C1107" s="121"/>
      <c r="D1107" s="121"/>
      <c r="E1107" s="121"/>
      <c r="F1107" s="121"/>
      <c r="G1107" s="121"/>
      <c r="H1107" s="121"/>
      <c r="I1107" s="121"/>
      <c r="J1107" s="100">
        <v>8</v>
      </c>
      <c r="K1107" s="101" t="s">
        <v>802</v>
      </c>
      <c r="L1107" s="102">
        <v>51</v>
      </c>
      <c r="M1107" s="103" t="s">
        <v>1084</v>
      </c>
    </row>
    <row r="1108" spans="1:13" ht="17.25" customHeight="1">
      <c r="A1108" s="119"/>
      <c r="C1108" s="121"/>
      <c r="D1108" s="121"/>
      <c r="E1108" s="121"/>
      <c r="F1108" s="121"/>
      <c r="G1108" s="121"/>
      <c r="H1108" s="121"/>
      <c r="I1108" s="121"/>
      <c r="J1108" s="111">
        <v>10</v>
      </c>
      <c r="K1108" s="97" t="s">
        <v>807</v>
      </c>
      <c r="L1108" s="98">
        <v>1238</v>
      </c>
      <c r="M1108" s="112" t="s">
        <v>1716</v>
      </c>
    </row>
    <row r="1109" spans="1:13" ht="17.25" customHeight="1">
      <c r="A1109" s="119"/>
      <c r="C1109" s="121"/>
      <c r="D1109" s="121"/>
      <c r="E1109" s="121"/>
      <c r="F1109" s="121"/>
      <c r="G1109" s="121"/>
      <c r="H1109" s="121"/>
      <c r="I1109" s="121"/>
      <c r="J1109" s="121"/>
      <c r="L1109" s="121"/>
      <c r="M1109" s="112" t="s">
        <v>1122</v>
      </c>
    </row>
    <row r="1110" spans="1:13" ht="17.25" customHeight="1">
      <c r="A1110" s="119"/>
      <c r="C1110" s="121"/>
      <c r="D1110" s="121"/>
      <c r="E1110" s="121"/>
      <c r="F1110" s="121"/>
      <c r="G1110" s="121"/>
      <c r="H1110" s="121"/>
      <c r="I1110" s="121"/>
      <c r="J1110" s="113"/>
      <c r="K1110" s="104"/>
      <c r="L1110" s="113"/>
      <c r="M1110" s="103" t="s">
        <v>1717</v>
      </c>
    </row>
    <row r="1111" spans="1:13" ht="17.25" customHeight="1">
      <c r="A1111" s="119"/>
      <c r="C1111" s="121"/>
      <c r="D1111" s="121"/>
      <c r="E1111" s="121"/>
      <c r="F1111" s="121"/>
      <c r="G1111" s="121"/>
      <c r="H1111" s="121"/>
      <c r="I1111" s="121"/>
      <c r="J1111" s="111">
        <v>11</v>
      </c>
      <c r="K1111" s="97" t="s">
        <v>811</v>
      </c>
      <c r="L1111" s="98">
        <v>3141</v>
      </c>
      <c r="M1111" s="112" t="s">
        <v>1718</v>
      </c>
    </row>
    <row r="1112" spans="1:13" ht="17.25" customHeight="1">
      <c r="A1112" s="119"/>
      <c r="C1112" s="121"/>
      <c r="D1112" s="121"/>
      <c r="E1112" s="121"/>
      <c r="F1112" s="121"/>
      <c r="G1112" s="121"/>
      <c r="H1112" s="121"/>
      <c r="I1112" s="121"/>
      <c r="J1112" s="113"/>
      <c r="K1112" s="104"/>
      <c r="L1112" s="113"/>
      <c r="M1112" s="103" t="s">
        <v>1719</v>
      </c>
    </row>
    <row r="1113" spans="1:13" ht="17.25" customHeight="1">
      <c r="A1113" s="119"/>
      <c r="C1113" s="121"/>
      <c r="D1113" s="121"/>
      <c r="E1113" s="121"/>
      <c r="F1113" s="121"/>
      <c r="G1113" s="121"/>
      <c r="H1113" s="121"/>
      <c r="I1113" s="121"/>
      <c r="J1113" s="111">
        <v>12</v>
      </c>
      <c r="K1113" s="97" t="s">
        <v>816</v>
      </c>
      <c r="L1113" s="98">
        <v>79943</v>
      </c>
      <c r="M1113" s="112" t="s">
        <v>1720</v>
      </c>
    </row>
    <row r="1114" spans="1:13" ht="17.25" customHeight="1">
      <c r="A1114" s="119"/>
      <c r="C1114" s="121"/>
      <c r="D1114" s="121"/>
      <c r="E1114" s="121"/>
      <c r="F1114" s="121"/>
      <c r="G1114" s="121"/>
      <c r="H1114" s="121"/>
      <c r="I1114" s="121"/>
      <c r="J1114" s="121"/>
      <c r="L1114" s="121"/>
      <c r="M1114" s="112" t="s">
        <v>1721</v>
      </c>
    </row>
    <row r="1115" spans="1:13" ht="17.25" customHeight="1">
      <c r="A1115" s="119"/>
      <c r="C1115" s="121"/>
      <c r="D1115" s="121"/>
      <c r="E1115" s="121"/>
      <c r="F1115" s="121"/>
      <c r="G1115" s="121"/>
      <c r="H1115" s="121"/>
      <c r="I1115" s="121"/>
      <c r="J1115" s="121"/>
      <c r="L1115" s="121"/>
      <c r="M1115" s="112" t="s">
        <v>1722</v>
      </c>
    </row>
    <row r="1116" spans="1:13" ht="17.25" customHeight="1">
      <c r="A1116" s="119"/>
      <c r="C1116" s="121"/>
      <c r="D1116" s="121"/>
      <c r="E1116" s="121"/>
      <c r="F1116" s="121"/>
      <c r="G1116" s="121"/>
      <c r="H1116" s="121"/>
      <c r="I1116" s="121"/>
      <c r="J1116" s="121"/>
      <c r="L1116" s="121"/>
      <c r="M1116" s="112" t="s">
        <v>1723</v>
      </c>
    </row>
    <row r="1117" spans="1:13" ht="17.25" customHeight="1">
      <c r="A1117" s="119"/>
      <c r="C1117" s="121"/>
      <c r="D1117" s="121"/>
      <c r="E1117" s="121"/>
      <c r="F1117" s="121"/>
      <c r="G1117" s="121"/>
      <c r="H1117" s="121"/>
      <c r="I1117" s="121"/>
      <c r="J1117" s="121"/>
      <c r="L1117" s="121"/>
      <c r="M1117" s="112" t="s">
        <v>1724</v>
      </c>
    </row>
    <row r="1118" spans="1:13" ht="17.25" customHeight="1">
      <c r="A1118" s="119"/>
      <c r="C1118" s="121"/>
      <c r="D1118" s="121"/>
      <c r="E1118" s="121"/>
      <c r="F1118" s="121"/>
      <c r="G1118" s="121"/>
      <c r="H1118" s="121"/>
      <c r="I1118" s="121"/>
      <c r="J1118" s="121"/>
      <c r="L1118" s="121"/>
      <c r="M1118" s="112" t="s">
        <v>1725</v>
      </c>
    </row>
    <row r="1119" spans="1:13" ht="17.25" customHeight="1">
      <c r="A1119" s="119"/>
      <c r="C1119" s="121"/>
      <c r="D1119" s="121"/>
      <c r="E1119" s="121"/>
      <c r="F1119" s="121"/>
      <c r="G1119" s="121"/>
      <c r="H1119" s="121"/>
      <c r="I1119" s="121"/>
      <c r="J1119" s="121"/>
      <c r="L1119" s="121"/>
      <c r="M1119" s="112" t="s">
        <v>1726</v>
      </c>
    </row>
    <row r="1120" spans="1:13" ht="17.25" customHeight="1">
      <c r="A1120" s="130"/>
      <c r="B1120" s="128"/>
      <c r="C1120" s="108"/>
      <c r="D1120" s="108"/>
      <c r="E1120" s="108"/>
      <c r="F1120" s="108"/>
      <c r="G1120" s="108"/>
      <c r="H1120" s="108"/>
      <c r="I1120" s="108"/>
      <c r="J1120" s="108"/>
      <c r="K1120" s="128"/>
      <c r="L1120" s="108"/>
      <c r="M1120" s="127" t="s">
        <v>1727</v>
      </c>
    </row>
    <row r="1122" spans="1:16" ht="17.25" customHeight="1">
      <c r="A1122" s="389" t="s">
        <v>1728</v>
      </c>
      <c r="B1122" s="389"/>
      <c r="C1122" s="389"/>
      <c r="D1122" s="389"/>
      <c r="E1122" s="389"/>
      <c r="F1122" s="389"/>
      <c r="G1122" s="389"/>
      <c r="H1122" s="389"/>
      <c r="I1122" s="389"/>
      <c r="J1122" s="389"/>
      <c r="K1122" s="389"/>
      <c r="L1122" s="389"/>
      <c r="M1122" s="389"/>
      <c r="P1122" s="77"/>
    </row>
    <row r="1123" spans="1:16" ht="17.25" customHeight="1">
      <c r="A1123" s="389" t="s">
        <v>1729</v>
      </c>
      <c r="B1123" s="389"/>
      <c r="C1123" s="389"/>
      <c r="D1123" s="389"/>
      <c r="E1123" s="389"/>
      <c r="F1123" s="389"/>
      <c r="G1123" s="389"/>
      <c r="H1123" s="389"/>
      <c r="I1123" s="389"/>
      <c r="J1123" s="389"/>
      <c r="K1123" s="389"/>
      <c r="L1123" s="389"/>
      <c r="M1123" s="389"/>
      <c r="P1123" s="77"/>
    </row>
    <row r="1124" spans="1:16" ht="17.25" customHeight="1">
      <c r="A1124" s="77" t="s">
        <v>1730</v>
      </c>
      <c r="F1124" s="77" t="s">
        <v>1731</v>
      </c>
      <c r="M1124" s="81" t="s">
        <v>779</v>
      </c>
    </row>
    <row r="1125" spans="1:16" ht="17.25" customHeight="1">
      <c r="A1125" s="424"/>
      <c r="B1125" s="425"/>
      <c r="C1125" s="132"/>
      <c r="D1125" s="133"/>
      <c r="E1125" s="132"/>
      <c r="F1125" s="426" t="s">
        <v>780</v>
      </c>
      <c r="G1125" s="404"/>
      <c r="H1125" s="404"/>
      <c r="I1125" s="405"/>
      <c r="J1125" s="85" t="s">
        <v>128</v>
      </c>
      <c r="K1125" s="85"/>
      <c r="L1125" s="87"/>
      <c r="M1125" s="88"/>
      <c r="P1125" s="77"/>
    </row>
    <row r="1126" spans="1:16" ht="17.25" customHeight="1">
      <c r="A1126" s="414" t="s">
        <v>129</v>
      </c>
      <c r="B1126" s="427"/>
      <c r="C1126" s="134" t="s">
        <v>781</v>
      </c>
      <c r="D1126" s="135" t="s">
        <v>782</v>
      </c>
      <c r="E1126" s="134" t="s">
        <v>111</v>
      </c>
      <c r="F1126" s="428" t="s">
        <v>783</v>
      </c>
      <c r="G1126" s="428"/>
      <c r="H1126" s="428"/>
      <c r="I1126" s="136" t="s">
        <v>784</v>
      </c>
      <c r="J1126" s="429" t="s">
        <v>785</v>
      </c>
      <c r="K1126" s="430"/>
      <c r="L1126" s="433" t="s">
        <v>786</v>
      </c>
      <c r="M1126" s="137" t="s">
        <v>787</v>
      </c>
      <c r="P1126" s="77"/>
    </row>
    <row r="1127" spans="1:16" ht="17.25" customHeight="1">
      <c r="A1127" s="435"/>
      <c r="B1127" s="436"/>
      <c r="C1127" s="138"/>
      <c r="D1127" s="139"/>
      <c r="E1127" s="138"/>
      <c r="F1127" s="140" t="s">
        <v>119</v>
      </c>
      <c r="G1127" s="141" t="s">
        <v>120</v>
      </c>
      <c r="H1127" s="140" t="s">
        <v>121</v>
      </c>
      <c r="I1127" s="142" t="s">
        <v>122</v>
      </c>
      <c r="J1127" s="431"/>
      <c r="K1127" s="432"/>
      <c r="L1127" s="434"/>
      <c r="M1127" s="95"/>
      <c r="P1127" s="77"/>
    </row>
    <row r="1128" spans="1:16" ht="17.25" customHeight="1">
      <c r="A1128" s="119"/>
      <c r="C1128" s="121"/>
      <c r="D1128" s="121"/>
      <c r="E1128" s="121"/>
      <c r="F1128" s="121"/>
      <c r="G1128" s="121"/>
      <c r="H1128" s="121"/>
      <c r="I1128" s="121"/>
      <c r="J1128" s="121"/>
      <c r="L1128" s="121"/>
      <c r="M1128" s="112" t="s">
        <v>1732</v>
      </c>
    </row>
    <row r="1129" spans="1:16" ht="17.25" customHeight="1">
      <c r="A1129" s="119"/>
      <c r="C1129" s="121"/>
      <c r="D1129" s="121"/>
      <c r="E1129" s="121"/>
      <c r="F1129" s="121"/>
      <c r="G1129" s="121"/>
      <c r="H1129" s="121"/>
      <c r="I1129" s="121"/>
      <c r="J1129" s="121"/>
      <c r="L1129" s="121"/>
      <c r="M1129" s="112" t="s">
        <v>1733</v>
      </c>
    </row>
    <row r="1130" spans="1:16" ht="17.25" customHeight="1">
      <c r="A1130" s="119"/>
      <c r="C1130" s="121"/>
      <c r="D1130" s="121"/>
      <c r="E1130" s="121"/>
      <c r="F1130" s="121"/>
      <c r="G1130" s="121"/>
      <c r="H1130" s="121"/>
      <c r="I1130" s="121"/>
      <c r="J1130" s="113"/>
      <c r="K1130" s="104"/>
      <c r="L1130" s="113"/>
      <c r="M1130" s="103" t="s">
        <v>1734</v>
      </c>
    </row>
    <row r="1131" spans="1:16" ht="17.25" customHeight="1">
      <c r="A1131" s="119"/>
      <c r="C1131" s="121"/>
      <c r="D1131" s="121"/>
      <c r="E1131" s="121"/>
      <c r="F1131" s="121"/>
      <c r="G1131" s="121"/>
      <c r="H1131" s="121"/>
      <c r="I1131" s="121"/>
      <c r="J1131" s="111">
        <v>13</v>
      </c>
      <c r="K1131" s="97" t="s">
        <v>818</v>
      </c>
      <c r="L1131" s="98">
        <v>325</v>
      </c>
      <c r="M1131" s="112" t="s">
        <v>1735</v>
      </c>
    </row>
    <row r="1132" spans="1:16" ht="17.25" customHeight="1">
      <c r="A1132" s="119"/>
      <c r="C1132" s="121"/>
      <c r="D1132" s="121"/>
      <c r="E1132" s="121"/>
      <c r="F1132" s="121"/>
      <c r="G1132" s="121"/>
      <c r="H1132" s="121"/>
      <c r="I1132" s="121"/>
      <c r="J1132" s="113"/>
      <c r="K1132" s="101" t="s">
        <v>820</v>
      </c>
      <c r="L1132" s="113"/>
      <c r="M1132" s="103" t="s">
        <v>1736</v>
      </c>
    </row>
    <row r="1133" spans="1:16" ht="17.25" customHeight="1">
      <c r="A1133" s="119"/>
      <c r="C1133" s="121"/>
      <c r="D1133" s="121"/>
      <c r="E1133" s="121"/>
      <c r="F1133" s="121"/>
      <c r="G1133" s="121"/>
      <c r="H1133" s="121"/>
      <c r="I1133" s="121"/>
      <c r="J1133" s="111">
        <v>18</v>
      </c>
      <c r="K1133" s="97" t="s">
        <v>822</v>
      </c>
      <c r="L1133" s="98">
        <v>5</v>
      </c>
      <c r="M1133" s="112" t="s">
        <v>1737</v>
      </c>
    </row>
    <row r="1134" spans="1:16" ht="17.25" customHeight="1">
      <c r="A1134" s="119"/>
      <c r="C1134" s="121"/>
      <c r="D1134" s="121"/>
      <c r="E1134" s="121"/>
      <c r="F1134" s="121"/>
      <c r="G1134" s="121"/>
      <c r="H1134" s="121"/>
      <c r="I1134" s="121"/>
      <c r="J1134" s="113"/>
      <c r="K1134" s="101" t="s">
        <v>824</v>
      </c>
      <c r="L1134" s="113"/>
      <c r="M1134" s="95"/>
    </row>
    <row r="1135" spans="1:16" ht="17.25" customHeight="1">
      <c r="A1135" s="119"/>
      <c r="C1135" s="121"/>
      <c r="D1135" s="121"/>
      <c r="E1135" s="121"/>
      <c r="F1135" s="121"/>
      <c r="G1135" s="121"/>
      <c r="H1135" s="121"/>
      <c r="I1135" s="121"/>
      <c r="J1135" s="111">
        <v>19</v>
      </c>
      <c r="K1135" s="97" t="s">
        <v>1219</v>
      </c>
      <c r="L1135" s="98">
        <v>1135</v>
      </c>
      <c r="M1135" s="112" t="s">
        <v>1738</v>
      </c>
    </row>
    <row r="1136" spans="1:16" ht="17.25" customHeight="1">
      <c r="A1136" s="119"/>
      <c r="C1136" s="121"/>
      <c r="D1136" s="121"/>
      <c r="E1136" s="121"/>
      <c r="F1136" s="121"/>
      <c r="G1136" s="121"/>
      <c r="H1136" s="121"/>
      <c r="I1136" s="121"/>
      <c r="J1136" s="121"/>
      <c r="L1136" s="121"/>
      <c r="M1136" s="112" t="s">
        <v>1739</v>
      </c>
    </row>
    <row r="1137" spans="1:13" ht="17.25" customHeight="1">
      <c r="A1137" s="119"/>
      <c r="C1137" s="121"/>
      <c r="D1137" s="121"/>
      <c r="E1137" s="121"/>
      <c r="F1137" s="121"/>
      <c r="G1137" s="121"/>
      <c r="H1137" s="121"/>
      <c r="I1137" s="121"/>
      <c r="J1137" s="121"/>
      <c r="L1137" s="121"/>
      <c r="M1137" s="112" t="s">
        <v>1740</v>
      </c>
    </row>
    <row r="1138" spans="1:13" ht="17.25" customHeight="1">
      <c r="A1138" s="119"/>
      <c r="C1138" s="121"/>
      <c r="D1138" s="121"/>
      <c r="E1138" s="121"/>
      <c r="F1138" s="121"/>
      <c r="G1138" s="121"/>
      <c r="H1138" s="121"/>
      <c r="I1138" s="121"/>
      <c r="J1138" s="121"/>
      <c r="L1138" s="121"/>
      <c r="M1138" s="112" t="s">
        <v>1741</v>
      </c>
    </row>
    <row r="1139" spans="1:13" ht="17.25" customHeight="1">
      <c r="A1139" s="92"/>
      <c r="B1139" s="104"/>
      <c r="C1139" s="113"/>
      <c r="D1139" s="113"/>
      <c r="E1139" s="113"/>
      <c r="F1139" s="113"/>
      <c r="G1139" s="113"/>
      <c r="H1139" s="113"/>
      <c r="I1139" s="113"/>
      <c r="J1139" s="113"/>
      <c r="K1139" s="104"/>
      <c r="L1139" s="113"/>
      <c r="M1139" s="103" t="s">
        <v>1742</v>
      </c>
    </row>
    <row r="1140" spans="1:13" ht="17.25" customHeight="1">
      <c r="A1140" s="96">
        <v>3</v>
      </c>
      <c r="B1140" s="97" t="s">
        <v>1743</v>
      </c>
      <c r="C1140" s="98">
        <v>46791</v>
      </c>
      <c r="D1140" s="98">
        <v>45171</v>
      </c>
      <c r="E1140" s="143">
        <f>C1140-D1140</f>
        <v>1620</v>
      </c>
      <c r="F1140" s="144">
        <v>22239</v>
      </c>
      <c r="G1140" s="144">
        <v>0</v>
      </c>
      <c r="H1140" s="144">
        <v>15391</v>
      </c>
      <c r="I1140" s="145">
        <v>9161</v>
      </c>
      <c r="J1140" s="100">
        <v>1</v>
      </c>
      <c r="K1140" s="101" t="s">
        <v>789</v>
      </c>
      <c r="L1140" s="102">
        <v>5448</v>
      </c>
      <c r="M1140" s="103" t="s">
        <v>1081</v>
      </c>
    </row>
    <row r="1141" spans="1:13" ht="17.25" customHeight="1">
      <c r="A1141" s="119"/>
      <c r="C1141" s="121"/>
      <c r="D1141" s="121"/>
      <c r="E1141" s="121"/>
      <c r="F1141" s="121"/>
      <c r="G1141" s="121"/>
      <c r="H1141" s="121"/>
      <c r="I1141" s="121"/>
      <c r="J1141" s="100">
        <v>3</v>
      </c>
      <c r="K1141" s="101" t="s">
        <v>793</v>
      </c>
      <c r="L1141" s="102">
        <v>2089</v>
      </c>
      <c r="M1141" s="103" t="s">
        <v>977</v>
      </c>
    </row>
    <row r="1142" spans="1:13" ht="17.25" customHeight="1">
      <c r="A1142" s="119"/>
      <c r="C1142" s="121"/>
      <c r="D1142" s="121"/>
      <c r="E1142" s="121"/>
      <c r="F1142" s="121"/>
      <c r="G1142" s="121"/>
      <c r="H1142" s="121"/>
      <c r="I1142" s="121"/>
      <c r="J1142" s="111">
        <v>4</v>
      </c>
      <c r="K1142" s="97" t="s">
        <v>797</v>
      </c>
      <c r="L1142" s="98">
        <v>1383</v>
      </c>
      <c r="M1142" s="112" t="s">
        <v>1744</v>
      </c>
    </row>
    <row r="1143" spans="1:13" ht="17.25" customHeight="1">
      <c r="A1143" s="119"/>
      <c r="C1143" s="121"/>
      <c r="D1143" s="121"/>
      <c r="E1143" s="121"/>
      <c r="F1143" s="121"/>
      <c r="G1143" s="121"/>
      <c r="H1143" s="121"/>
      <c r="I1143" s="121"/>
      <c r="J1143" s="113"/>
      <c r="K1143" s="104"/>
      <c r="L1143" s="113"/>
      <c r="M1143" s="103" t="s">
        <v>1745</v>
      </c>
    </row>
    <row r="1144" spans="1:13" ht="17.25" customHeight="1">
      <c r="A1144" s="119"/>
      <c r="C1144" s="121"/>
      <c r="D1144" s="121"/>
      <c r="E1144" s="121"/>
      <c r="F1144" s="121"/>
      <c r="G1144" s="121"/>
      <c r="H1144" s="121"/>
      <c r="I1144" s="121"/>
      <c r="J1144" s="111">
        <v>7</v>
      </c>
      <c r="K1144" s="97" t="s">
        <v>800</v>
      </c>
      <c r="L1144" s="98">
        <v>2292</v>
      </c>
      <c r="M1144" s="112" t="s">
        <v>1746</v>
      </c>
    </row>
    <row r="1145" spans="1:13" ht="17.25" customHeight="1">
      <c r="A1145" s="119"/>
      <c r="C1145" s="121"/>
      <c r="D1145" s="121"/>
      <c r="E1145" s="121"/>
      <c r="F1145" s="121"/>
      <c r="G1145" s="121"/>
      <c r="H1145" s="121"/>
      <c r="I1145" s="121"/>
      <c r="J1145" s="121"/>
      <c r="L1145" s="121"/>
      <c r="M1145" s="112" t="s">
        <v>1747</v>
      </c>
    </row>
    <row r="1146" spans="1:13" ht="17.25" customHeight="1">
      <c r="A1146" s="119"/>
      <c r="C1146" s="121"/>
      <c r="D1146" s="121"/>
      <c r="E1146" s="121"/>
      <c r="F1146" s="121"/>
      <c r="G1146" s="121"/>
      <c r="H1146" s="121"/>
      <c r="I1146" s="121"/>
      <c r="J1146" s="113"/>
      <c r="K1146" s="104"/>
      <c r="L1146" s="113"/>
      <c r="M1146" s="103" t="s">
        <v>1748</v>
      </c>
    </row>
    <row r="1147" spans="1:13" ht="17.25" customHeight="1">
      <c r="A1147" s="119"/>
      <c r="C1147" s="121"/>
      <c r="D1147" s="121"/>
      <c r="E1147" s="121"/>
      <c r="F1147" s="121"/>
      <c r="G1147" s="121"/>
      <c r="H1147" s="121"/>
      <c r="I1147" s="121"/>
      <c r="J1147" s="100">
        <v>8</v>
      </c>
      <c r="K1147" s="101" t="s">
        <v>802</v>
      </c>
      <c r="L1147" s="102">
        <v>195</v>
      </c>
      <c r="M1147" s="103" t="s">
        <v>1084</v>
      </c>
    </row>
    <row r="1148" spans="1:13" ht="17.25" customHeight="1">
      <c r="A1148" s="119"/>
      <c r="C1148" s="121"/>
      <c r="D1148" s="121"/>
      <c r="E1148" s="121"/>
      <c r="F1148" s="121"/>
      <c r="G1148" s="121"/>
      <c r="H1148" s="121"/>
      <c r="I1148" s="121"/>
      <c r="J1148" s="111">
        <v>10</v>
      </c>
      <c r="K1148" s="97" t="s">
        <v>807</v>
      </c>
      <c r="L1148" s="98">
        <v>505</v>
      </c>
      <c r="M1148" s="112" t="s">
        <v>1749</v>
      </c>
    </row>
    <row r="1149" spans="1:13" ht="17.25" customHeight="1">
      <c r="A1149" s="119"/>
      <c r="C1149" s="121"/>
      <c r="D1149" s="121"/>
      <c r="E1149" s="121"/>
      <c r="F1149" s="121"/>
      <c r="G1149" s="121"/>
      <c r="H1149" s="121"/>
      <c r="I1149" s="121"/>
      <c r="J1149" s="113"/>
      <c r="K1149" s="104"/>
      <c r="L1149" s="113"/>
      <c r="M1149" s="103" t="s">
        <v>1750</v>
      </c>
    </row>
    <row r="1150" spans="1:13" ht="17.25" customHeight="1">
      <c r="A1150" s="119"/>
      <c r="C1150" s="121"/>
      <c r="D1150" s="121"/>
      <c r="E1150" s="121"/>
      <c r="F1150" s="121"/>
      <c r="G1150" s="121"/>
      <c r="H1150" s="121"/>
      <c r="I1150" s="121"/>
      <c r="J1150" s="111">
        <v>11</v>
      </c>
      <c r="K1150" s="97" t="s">
        <v>811</v>
      </c>
      <c r="L1150" s="98">
        <v>492</v>
      </c>
      <c r="M1150" s="112" t="s">
        <v>1751</v>
      </c>
    </row>
    <row r="1151" spans="1:13" ht="17.25" customHeight="1">
      <c r="A1151" s="119"/>
      <c r="C1151" s="121"/>
      <c r="D1151" s="121"/>
      <c r="E1151" s="121"/>
      <c r="F1151" s="121"/>
      <c r="G1151" s="121"/>
      <c r="H1151" s="121"/>
      <c r="I1151" s="121"/>
      <c r="J1151" s="113"/>
      <c r="K1151" s="104"/>
      <c r="L1151" s="113"/>
      <c r="M1151" s="103" t="s">
        <v>1752</v>
      </c>
    </row>
    <row r="1152" spans="1:13" ht="17.25" customHeight="1">
      <c r="A1152" s="119"/>
      <c r="C1152" s="121"/>
      <c r="D1152" s="121"/>
      <c r="E1152" s="121"/>
      <c r="F1152" s="121"/>
      <c r="G1152" s="121"/>
      <c r="H1152" s="121"/>
      <c r="I1152" s="121"/>
      <c r="J1152" s="111">
        <v>12</v>
      </c>
      <c r="K1152" s="97" t="s">
        <v>816</v>
      </c>
      <c r="L1152" s="98">
        <v>14629</v>
      </c>
      <c r="M1152" s="112" t="s">
        <v>1753</v>
      </c>
    </row>
    <row r="1153" spans="1:13" ht="17.25" customHeight="1">
      <c r="A1153" s="119"/>
      <c r="C1153" s="121"/>
      <c r="D1153" s="121"/>
      <c r="E1153" s="121"/>
      <c r="F1153" s="121"/>
      <c r="G1153" s="121"/>
      <c r="H1153" s="121"/>
      <c r="I1153" s="121"/>
      <c r="J1153" s="121"/>
      <c r="L1153" s="121"/>
      <c r="M1153" s="112" t="s">
        <v>1754</v>
      </c>
    </row>
    <row r="1154" spans="1:13" ht="17.25" customHeight="1">
      <c r="A1154" s="130"/>
      <c r="B1154" s="128"/>
      <c r="C1154" s="108"/>
      <c r="D1154" s="108"/>
      <c r="E1154" s="108"/>
      <c r="F1154" s="108"/>
      <c r="G1154" s="108"/>
      <c r="H1154" s="108"/>
      <c r="I1154" s="108"/>
      <c r="J1154" s="108"/>
      <c r="K1154" s="128"/>
      <c r="L1154" s="108"/>
      <c r="M1154" s="127" t="s">
        <v>1755</v>
      </c>
    </row>
    <row r="1158" spans="1:13" ht="17.25" customHeight="1">
      <c r="A1158" s="128"/>
      <c r="B1158" s="128"/>
      <c r="C1158" s="128"/>
      <c r="D1158" s="128"/>
      <c r="E1158" s="128"/>
      <c r="F1158" s="128"/>
      <c r="G1158" s="128"/>
      <c r="H1158" s="128"/>
      <c r="I1158" s="128"/>
      <c r="J1158" s="128"/>
      <c r="K1158" s="128"/>
      <c r="L1158" s="128"/>
      <c r="M1158" s="128"/>
    </row>
    <row r="1159" spans="1:13" ht="17.25" customHeight="1">
      <c r="A1159" s="119"/>
      <c r="C1159" s="121"/>
      <c r="D1159" s="121"/>
      <c r="E1159" s="121"/>
      <c r="F1159" s="121"/>
      <c r="G1159" s="121"/>
      <c r="H1159" s="121"/>
      <c r="I1159" s="121"/>
      <c r="J1159" s="113"/>
      <c r="K1159" s="104"/>
      <c r="L1159" s="113"/>
      <c r="M1159" s="103" t="s">
        <v>1756</v>
      </c>
    </row>
    <row r="1160" spans="1:13" ht="17.25" customHeight="1">
      <c r="A1160" s="119"/>
      <c r="C1160" s="121"/>
      <c r="D1160" s="121"/>
      <c r="E1160" s="121"/>
      <c r="F1160" s="121"/>
      <c r="G1160" s="121"/>
      <c r="H1160" s="121"/>
      <c r="I1160" s="121"/>
      <c r="J1160" s="111">
        <v>13</v>
      </c>
      <c r="K1160" s="97" t="s">
        <v>818</v>
      </c>
      <c r="L1160" s="98">
        <v>726</v>
      </c>
      <c r="M1160" s="112" t="s">
        <v>1757</v>
      </c>
    </row>
    <row r="1161" spans="1:13" ht="17.25" customHeight="1">
      <c r="A1161" s="119"/>
      <c r="C1161" s="121"/>
      <c r="D1161" s="121"/>
      <c r="E1161" s="121"/>
      <c r="F1161" s="121"/>
      <c r="G1161" s="121"/>
      <c r="H1161" s="121"/>
      <c r="I1161" s="121"/>
      <c r="J1161" s="121"/>
      <c r="K1161" s="97" t="s">
        <v>820</v>
      </c>
      <c r="L1161" s="121"/>
      <c r="M1161" s="112" t="s">
        <v>1758</v>
      </c>
    </row>
    <row r="1162" spans="1:13" ht="17.25" customHeight="1">
      <c r="A1162" s="119"/>
      <c r="C1162" s="121"/>
      <c r="D1162" s="121"/>
      <c r="E1162" s="121"/>
      <c r="F1162" s="121"/>
      <c r="G1162" s="121"/>
      <c r="H1162" s="121"/>
      <c r="I1162" s="121"/>
      <c r="J1162" s="121"/>
      <c r="L1162" s="121"/>
      <c r="M1162" s="112" t="s">
        <v>1759</v>
      </c>
    </row>
    <row r="1163" spans="1:13" ht="17.25" customHeight="1">
      <c r="A1163" s="119"/>
      <c r="C1163" s="121"/>
      <c r="D1163" s="121"/>
      <c r="E1163" s="121"/>
      <c r="F1163" s="121"/>
      <c r="G1163" s="121"/>
      <c r="H1163" s="121"/>
      <c r="I1163" s="121"/>
      <c r="J1163" s="113"/>
      <c r="K1163" s="104"/>
      <c r="L1163" s="113"/>
      <c r="M1163" s="103" t="s">
        <v>1760</v>
      </c>
    </row>
    <row r="1164" spans="1:13" ht="17.25" customHeight="1">
      <c r="A1164" s="119"/>
      <c r="C1164" s="121"/>
      <c r="D1164" s="121"/>
      <c r="E1164" s="121"/>
      <c r="F1164" s="121"/>
      <c r="G1164" s="121"/>
      <c r="H1164" s="121"/>
      <c r="I1164" s="121"/>
      <c r="J1164" s="111">
        <v>18</v>
      </c>
      <c r="K1164" s="97" t="s">
        <v>822</v>
      </c>
      <c r="L1164" s="98">
        <v>1200</v>
      </c>
      <c r="M1164" s="112" t="s">
        <v>1761</v>
      </c>
    </row>
    <row r="1165" spans="1:13" ht="17.25" customHeight="1">
      <c r="A1165" s="119"/>
      <c r="C1165" s="121"/>
      <c r="D1165" s="121"/>
      <c r="E1165" s="121"/>
      <c r="F1165" s="121"/>
      <c r="G1165" s="121"/>
      <c r="H1165" s="121"/>
      <c r="I1165" s="121"/>
      <c r="J1165" s="113"/>
      <c r="K1165" s="101" t="s">
        <v>824</v>
      </c>
      <c r="L1165" s="113"/>
      <c r="M1165" s="103" t="s">
        <v>1762</v>
      </c>
    </row>
    <row r="1166" spans="1:13" ht="17.25" customHeight="1">
      <c r="A1166" s="119"/>
      <c r="C1166" s="121"/>
      <c r="D1166" s="121"/>
      <c r="E1166" s="121"/>
      <c r="F1166" s="121"/>
      <c r="G1166" s="121"/>
      <c r="H1166" s="121"/>
      <c r="I1166" s="121"/>
      <c r="J1166" s="111">
        <v>19</v>
      </c>
      <c r="K1166" s="97" t="s">
        <v>1219</v>
      </c>
      <c r="L1166" s="98">
        <v>17832</v>
      </c>
      <c r="M1166" s="112" t="s">
        <v>1763</v>
      </c>
    </row>
    <row r="1167" spans="1:13" ht="17.25" customHeight="1">
      <c r="A1167" s="119"/>
      <c r="C1167" s="121"/>
      <c r="D1167" s="121"/>
      <c r="E1167" s="121"/>
      <c r="F1167" s="121"/>
      <c r="G1167" s="121"/>
      <c r="H1167" s="121"/>
      <c r="I1167" s="121"/>
      <c r="J1167" s="121"/>
      <c r="L1167" s="121"/>
      <c r="M1167" s="112" t="s">
        <v>1764</v>
      </c>
    </row>
    <row r="1168" spans="1:13" ht="17.25" customHeight="1">
      <c r="A1168" s="119"/>
      <c r="C1168" s="121"/>
      <c r="D1168" s="121"/>
      <c r="E1168" s="121"/>
      <c r="F1168" s="121"/>
      <c r="G1168" s="121"/>
      <c r="H1168" s="121"/>
      <c r="I1168" s="121"/>
      <c r="J1168" s="121"/>
      <c r="L1168" s="121"/>
      <c r="M1168" s="112" t="s">
        <v>1765</v>
      </c>
    </row>
    <row r="1169" spans="1:13" ht="17.25" customHeight="1">
      <c r="A1169" s="119"/>
      <c r="C1169" s="121"/>
      <c r="D1169" s="121"/>
      <c r="E1169" s="121"/>
      <c r="F1169" s="121"/>
      <c r="G1169" s="121"/>
      <c r="H1169" s="121"/>
      <c r="I1169" s="121"/>
      <c r="J1169" s="121"/>
      <c r="L1169" s="121"/>
      <c r="M1169" s="112" t="s">
        <v>1766</v>
      </c>
    </row>
    <row r="1170" spans="1:13" ht="17.25" customHeight="1">
      <c r="A1170" s="119"/>
      <c r="C1170" s="121"/>
      <c r="D1170" s="121"/>
      <c r="E1170" s="121"/>
      <c r="F1170" s="121"/>
      <c r="G1170" s="121"/>
      <c r="H1170" s="121"/>
      <c r="I1170" s="121"/>
      <c r="J1170" s="121"/>
      <c r="L1170" s="121"/>
      <c r="M1170" s="112" t="s">
        <v>1767</v>
      </c>
    </row>
    <row r="1171" spans="1:13" ht="17.25" customHeight="1">
      <c r="A1171" s="92"/>
      <c r="B1171" s="104"/>
      <c r="C1171" s="113"/>
      <c r="D1171" s="113"/>
      <c r="E1171" s="113"/>
      <c r="F1171" s="113"/>
      <c r="G1171" s="113"/>
      <c r="H1171" s="113"/>
      <c r="I1171" s="113"/>
      <c r="J1171" s="113"/>
      <c r="K1171" s="104"/>
      <c r="L1171" s="113"/>
      <c r="M1171" s="103" t="s">
        <v>1768</v>
      </c>
    </row>
    <row r="1172" spans="1:13" ht="17.25" customHeight="1">
      <c r="A1172" s="96">
        <v>4</v>
      </c>
      <c r="B1172" s="97" t="s">
        <v>1769</v>
      </c>
      <c r="C1172" s="98">
        <v>321948</v>
      </c>
      <c r="D1172" s="98">
        <v>324314</v>
      </c>
      <c r="E1172" s="143">
        <f>C1172-D1172</f>
        <v>-2366</v>
      </c>
      <c r="F1172" s="144">
        <v>3630</v>
      </c>
      <c r="G1172" s="144">
        <v>0</v>
      </c>
      <c r="H1172" s="144">
        <v>55038</v>
      </c>
      <c r="I1172" s="145">
        <v>263280</v>
      </c>
      <c r="J1172" s="100">
        <v>1</v>
      </c>
      <c r="K1172" s="101" t="s">
        <v>789</v>
      </c>
      <c r="L1172" s="102">
        <v>215</v>
      </c>
      <c r="M1172" s="103" t="s">
        <v>1770</v>
      </c>
    </row>
    <row r="1173" spans="1:13" ht="17.25" customHeight="1">
      <c r="A1173" s="119"/>
      <c r="C1173" s="121"/>
      <c r="D1173" s="121"/>
      <c r="E1173" s="121"/>
      <c r="F1173" s="121"/>
      <c r="G1173" s="121"/>
      <c r="H1173" s="121"/>
      <c r="I1173" s="121"/>
      <c r="J1173" s="111">
        <v>10</v>
      </c>
      <c r="K1173" s="97" t="s">
        <v>807</v>
      </c>
      <c r="L1173" s="98">
        <v>166</v>
      </c>
      <c r="M1173" s="112" t="s">
        <v>1771</v>
      </c>
    </row>
    <row r="1174" spans="1:13" ht="17.25" customHeight="1">
      <c r="A1174" s="119"/>
      <c r="C1174" s="121"/>
      <c r="D1174" s="121"/>
      <c r="E1174" s="121"/>
      <c r="F1174" s="121"/>
      <c r="G1174" s="121"/>
      <c r="H1174" s="121"/>
      <c r="I1174" s="121"/>
      <c r="J1174" s="113"/>
      <c r="K1174" s="104"/>
      <c r="L1174" s="113"/>
      <c r="M1174" s="103" t="s">
        <v>1772</v>
      </c>
    </row>
    <row r="1175" spans="1:13" ht="17.25" customHeight="1">
      <c r="A1175" s="119"/>
      <c r="C1175" s="121"/>
      <c r="D1175" s="121"/>
      <c r="E1175" s="121"/>
      <c r="F1175" s="121"/>
      <c r="G1175" s="121"/>
      <c r="H1175" s="121"/>
      <c r="I1175" s="121"/>
      <c r="J1175" s="111">
        <v>11</v>
      </c>
      <c r="K1175" s="97" t="s">
        <v>811</v>
      </c>
      <c r="L1175" s="98">
        <v>105</v>
      </c>
      <c r="M1175" s="112" t="s">
        <v>1773</v>
      </c>
    </row>
    <row r="1176" spans="1:13" ht="17.25" customHeight="1">
      <c r="A1176" s="119"/>
      <c r="C1176" s="121"/>
      <c r="D1176" s="121"/>
      <c r="E1176" s="121"/>
      <c r="F1176" s="121"/>
      <c r="G1176" s="121"/>
      <c r="H1176" s="121"/>
      <c r="I1176" s="121"/>
      <c r="J1176" s="121"/>
      <c r="L1176" s="121"/>
      <c r="M1176" s="112" t="s">
        <v>1774</v>
      </c>
    </row>
    <row r="1177" spans="1:13" ht="17.25" customHeight="1">
      <c r="A1177" s="119"/>
      <c r="C1177" s="121"/>
      <c r="D1177" s="121"/>
      <c r="E1177" s="121"/>
      <c r="F1177" s="121"/>
      <c r="G1177" s="121"/>
      <c r="H1177" s="121"/>
      <c r="I1177" s="121"/>
      <c r="J1177" s="113"/>
      <c r="K1177" s="104"/>
      <c r="L1177" s="113"/>
      <c r="M1177" s="103" t="s">
        <v>1775</v>
      </c>
    </row>
    <row r="1178" spans="1:13" ht="17.25" customHeight="1">
      <c r="A1178" s="119"/>
      <c r="C1178" s="121"/>
      <c r="D1178" s="121"/>
      <c r="E1178" s="121"/>
      <c r="F1178" s="121"/>
      <c r="G1178" s="121"/>
      <c r="H1178" s="121"/>
      <c r="I1178" s="121"/>
      <c r="J1178" s="111">
        <v>12</v>
      </c>
      <c r="K1178" s="97" t="s">
        <v>816</v>
      </c>
      <c r="L1178" s="98">
        <v>4278</v>
      </c>
      <c r="M1178" s="112" t="s">
        <v>1776</v>
      </c>
    </row>
    <row r="1179" spans="1:13" ht="17.25" customHeight="1">
      <c r="A1179" s="119"/>
      <c r="C1179" s="121"/>
      <c r="D1179" s="121"/>
      <c r="E1179" s="121"/>
      <c r="F1179" s="121"/>
      <c r="G1179" s="121"/>
      <c r="H1179" s="121"/>
      <c r="I1179" s="121"/>
      <c r="J1179" s="121"/>
      <c r="L1179" s="121"/>
      <c r="M1179" s="112" t="s">
        <v>1777</v>
      </c>
    </row>
    <row r="1180" spans="1:13" ht="17.25" customHeight="1">
      <c r="A1180" s="119"/>
      <c r="C1180" s="121"/>
      <c r="D1180" s="121"/>
      <c r="E1180" s="121"/>
      <c r="F1180" s="121"/>
      <c r="G1180" s="121"/>
      <c r="H1180" s="121"/>
      <c r="I1180" s="121"/>
      <c r="J1180" s="113"/>
      <c r="K1180" s="104"/>
      <c r="L1180" s="113"/>
      <c r="M1180" s="103" t="s">
        <v>1778</v>
      </c>
    </row>
    <row r="1181" spans="1:13" ht="17.25" customHeight="1">
      <c r="A1181" s="119"/>
      <c r="C1181" s="121"/>
      <c r="D1181" s="121"/>
      <c r="E1181" s="121"/>
      <c r="F1181" s="121"/>
      <c r="G1181" s="121"/>
      <c r="H1181" s="121"/>
      <c r="I1181" s="121"/>
      <c r="J1181" s="111">
        <v>18</v>
      </c>
      <c r="K1181" s="97" t="s">
        <v>822</v>
      </c>
      <c r="L1181" s="98">
        <v>317184</v>
      </c>
      <c r="M1181" s="112" t="s">
        <v>1779</v>
      </c>
    </row>
    <row r="1182" spans="1:13" ht="17.25" customHeight="1">
      <c r="A1182" s="119"/>
      <c r="C1182" s="121"/>
      <c r="D1182" s="121"/>
      <c r="E1182" s="121"/>
      <c r="F1182" s="121"/>
      <c r="G1182" s="121"/>
      <c r="H1182" s="121"/>
      <c r="I1182" s="121"/>
      <c r="J1182" s="121"/>
      <c r="K1182" s="97" t="s">
        <v>824</v>
      </c>
      <c r="L1182" s="121"/>
      <c r="M1182" s="112" t="s">
        <v>1780</v>
      </c>
    </row>
    <row r="1183" spans="1:13" ht="17.25" customHeight="1">
      <c r="A1183" s="119"/>
      <c r="C1183" s="121"/>
      <c r="D1183" s="121"/>
      <c r="E1183" s="121"/>
      <c r="F1183" s="121"/>
      <c r="G1183" s="121"/>
      <c r="H1183" s="121"/>
      <c r="I1183" s="121"/>
      <c r="J1183" s="121"/>
      <c r="L1183" s="121"/>
      <c r="M1183" s="112" t="s">
        <v>1781</v>
      </c>
    </row>
    <row r="1184" spans="1:13" ht="17.25" customHeight="1">
      <c r="A1184" s="119"/>
      <c r="C1184" s="121"/>
      <c r="D1184" s="121"/>
      <c r="E1184" s="121"/>
      <c r="F1184" s="121"/>
      <c r="G1184" s="121"/>
      <c r="H1184" s="121"/>
      <c r="I1184" s="121"/>
      <c r="J1184" s="121"/>
      <c r="L1184" s="121"/>
      <c r="M1184" s="112" t="s">
        <v>1782</v>
      </c>
    </row>
    <row r="1185" spans="1:16" ht="17.25" customHeight="1">
      <c r="A1185" s="92"/>
      <c r="B1185" s="104"/>
      <c r="C1185" s="113"/>
      <c r="D1185" s="113"/>
      <c r="E1185" s="113"/>
      <c r="F1185" s="113"/>
      <c r="G1185" s="113"/>
      <c r="H1185" s="113"/>
      <c r="I1185" s="113"/>
      <c r="J1185" s="113"/>
      <c r="K1185" s="104"/>
      <c r="L1185" s="113"/>
      <c r="M1185" s="103" t="s">
        <v>1783</v>
      </c>
    </row>
    <row r="1186" spans="1:16" ht="17.25" customHeight="1">
      <c r="A1186" s="96">
        <v>5</v>
      </c>
      <c r="B1186" s="97" t="s">
        <v>1784</v>
      </c>
      <c r="C1186" s="98">
        <v>19566</v>
      </c>
      <c r="D1186" s="98">
        <v>44813</v>
      </c>
      <c r="E1186" s="143">
        <f>C1186-D1186</f>
        <v>-25247</v>
      </c>
      <c r="F1186" s="144">
        <v>0</v>
      </c>
      <c r="G1186" s="144">
        <v>800</v>
      </c>
      <c r="H1186" s="144">
        <v>1</v>
      </c>
      <c r="I1186" s="145">
        <v>18765</v>
      </c>
      <c r="J1186" s="100">
        <v>10</v>
      </c>
      <c r="K1186" s="101" t="s">
        <v>807</v>
      </c>
      <c r="L1186" s="102">
        <v>600</v>
      </c>
      <c r="M1186" s="103" t="s">
        <v>1785</v>
      </c>
    </row>
    <row r="1187" spans="1:16" ht="17.25" customHeight="1">
      <c r="A1187" s="130"/>
      <c r="B1187" s="124" t="s">
        <v>1786</v>
      </c>
      <c r="C1187" s="108"/>
      <c r="D1187" s="108"/>
      <c r="E1187" s="108"/>
      <c r="F1187" s="108"/>
      <c r="G1187" s="108"/>
      <c r="H1187" s="108"/>
      <c r="I1187" s="108"/>
      <c r="J1187" s="126">
        <v>11</v>
      </c>
      <c r="K1187" s="124" t="s">
        <v>811</v>
      </c>
      <c r="L1187" s="106">
        <v>147</v>
      </c>
      <c r="M1187" s="127" t="s">
        <v>1787</v>
      </c>
    </row>
    <row r="1190" spans="1:16" ht="17.25" customHeight="1">
      <c r="A1190" s="389" t="s">
        <v>1788</v>
      </c>
      <c r="B1190" s="389"/>
      <c r="C1190" s="389"/>
      <c r="D1190" s="389"/>
      <c r="E1190" s="389"/>
      <c r="F1190" s="389"/>
      <c r="G1190" s="389"/>
      <c r="H1190" s="389"/>
      <c r="I1190" s="389"/>
      <c r="J1190" s="389"/>
      <c r="K1190" s="389"/>
      <c r="L1190" s="389"/>
      <c r="M1190" s="389"/>
      <c r="P1190" s="77"/>
    </row>
    <row r="1191" spans="1:16" ht="17.25" customHeight="1">
      <c r="A1191" s="389" t="s">
        <v>773</v>
      </c>
      <c r="B1191" s="389"/>
      <c r="C1191" s="389"/>
      <c r="D1191" s="389"/>
      <c r="E1191" s="389"/>
      <c r="F1191" s="389"/>
      <c r="G1191" s="389"/>
      <c r="H1191" s="389"/>
      <c r="I1191" s="389"/>
      <c r="J1191" s="389"/>
      <c r="K1191" s="389"/>
      <c r="L1191" s="389"/>
      <c r="M1191" s="389"/>
      <c r="P1191" s="77"/>
    </row>
    <row r="1192" spans="1:16" ht="17.25" customHeight="1">
      <c r="A1192" s="77" t="s">
        <v>1730</v>
      </c>
      <c r="F1192" s="77" t="s">
        <v>1731</v>
      </c>
      <c r="M1192" s="81" t="s">
        <v>779</v>
      </c>
    </row>
    <row r="1193" spans="1:16" ht="17.25" customHeight="1">
      <c r="A1193" s="424"/>
      <c r="B1193" s="425"/>
      <c r="C1193" s="132"/>
      <c r="D1193" s="133"/>
      <c r="E1193" s="132"/>
      <c r="F1193" s="426" t="s">
        <v>780</v>
      </c>
      <c r="G1193" s="404"/>
      <c r="H1193" s="404"/>
      <c r="I1193" s="405"/>
      <c r="J1193" s="85" t="s">
        <v>128</v>
      </c>
      <c r="K1193" s="85"/>
      <c r="L1193" s="87"/>
      <c r="M1193" s="88"/>
      <c r="P1193" s="77"/>
    </row>
    <row r="1194" spans="1:16" ht="17.25" customHeight="1">
      <c r="A1194" s="414" t="s">
        <v>129</v>
      </c>
      <c r="B1194" s="427"/>
      <c r="C1194" s="134" t="s">
        <v>781</v>
      </c>
      <c r="D1194" s="135" t="s">
        <v>782</v>
      </c>
      <c r="E1194" s="134" t="s">
        <v>111</v>
      </c>
      <c r="F1194" s="428" t="s">
        <v>783</v>
      </c>
      <c r="G1194" s="428"/>
      <c r="H1194" s="428"/>
      <c r="I1194" s="136" t="s">
        <v>784</v>
      </c>
      <c r="J1194" s="429" t="s">
        <v>785</v>
      </c>
      <c r="K1194" s="430"/>
      <c r="L1194" s="433" t="s">
        <v>786</v>
      </c>
      <c r="M1194" s="137" t="s">
        <v>787</v>
      </c>
      <c r="P1194" s="77"/>
    </row>
    <row r="1195" spans="1:16" ht="17.25" customHeight="1">
      <c r="A1195" s="435"/>
      <c r="B1195" s="436"/>
      <c r="C1195" s="138"/>
      <c r="D1195" s="139"/>
      <c r="E1195" s="138"/>
      <c r="F1195" s="140" t="s">
        <v>119</v>
      </c>
      <c r="G1195" s="141" t="s">
        <v>120</v>
      </c>
      <c r="H1195" s="140" t="s">
        <v>121</v>
      </c>
      <c r="I1195" s="142" t="s">
        <v>122</v>
      </c>
      <c r="J1195" s="431"/>
      <c r="K1195" s="432"/>
      <c r="L1195" s="434"/>
      <c r="M1195" s="95"/>
      <c r="P1195" s="77"/>
    </row>
    <row r="1196" spans="1:16" ht="17.25" customHeight="1">
      <c r="A1196" s="119"/>
      <c r="C1196" s="121"/>
      <c r="D1196" s="121"/>
      <c r="E1196" s="121"/>
      <c r="F1196" s="121"/>
      <c r="G1196" s="121"/>
      <c r="H1196" s="121"/>
      <c r="I1196" s="121"/>
      <c r="J1196" s="111">
        <v>12</v>
      </c>
      <c r="K1196" s="97" t="s">
        <v>816</v>
      </c>
      <c r="L1196" s="98">
        <v>8670</v>
      </c>
      <c r="M1196" s="112" t="s">
        <v>1789</v>
      </c>
    </row>
    <row r="1197" spans="1:16" ht="17.25" customHeight="1">
      <c r="A1197" s="119"/>
      <c r="C1197" s="121"/>
      <c r="D1197" s="121"/>
      <c r="E1197" s="121"/>
      <c r="F1197" s="121"/>
      <c r="G1197" s="121"/>
      <c r="H1197" s="121"/>
      <c r="I1197" s="121"/>
      <c r="J1197" s="121"/>
      <c r="L1197" s="121"/>
      <c r="M1197" s="112" t="s">
        <v>1790</v>
      </c>
    </row>
    <row r="1198" spans="1:16" ht="17.25" customHeight="1">
      <c r="A1198" s="119"/>
      <c r="C1198" s="121"/>
      <c r="D1198" s="121"/>
      <c r="E1198" s="121"/>
      <c r="F1198" s="121"/>
      <c r="G1198" s="121"/>
      <c r="H1198" s="121"/>
      <c r="I1198" s="121"/>
      <c r="J1198" s="113"/>
      <c r="K1198" s="104"/>
      <c r="L1198" s="113"/>
      <c r="M1198" s="103" t="s">
        <v>1791</v>
      </c>
    </row>
    <row r="1199" spans="1:16" ht="17.25" customHeight="1">
      <c r="A1199" s="119"/>
      <c r="C1199" s="121"/>
      <c r="D1199" s="121"/>
      <c r="E1199" s="121"/>
      <c r="F1199" s="121"/>
      <c r="G1199" s="121"/>
      <c r="H1199" s="121"/>
      <c r="I1199" s="121"/>
      <c r="J1199" s="111">
        <v>13</v>
      </c>
      <c r="K1199" s="97" t="s">
        <v>818</v>
      </c>
      <c r="L1199" s="98">
        <v>1420</v>
      </c>
      <c r="M1199" s="112" t="s">
        <v>1792</v>
      </c>
    </row>
    <row r="1200" spans="1:16" ht="17.25" customHeight="1">
      <c r="A1200" s="119"/>
      <c r="C1200" s="121"/>
      <c r="D1200" s="121"/>
      <c r="E1200" s="121"/>
      <c r="F1200" s="121"/>
      <c r="G1200" s="121"/>
      <c r="H1200" s="121"/>
      <c r="I1200" s="121"/>
      <c r="J1200" s="113"/>
      <c r="K1200" s="101" t="s">
        <v>820</v>
      </c>
      <c r="L1200" s="113"/>
      <c r="M1200" s="95"/>
    </row>
    <row r="1201" spans="1:16" ht="17.25" customHeight="1">
      <c r="A1201" s="119"/>
      <c r="C1201" s="121"/>
      <c r="D1201" s="121"/>
      <c r="E1201" s="121"/>
      <c r="F1201" s="121"/>
      <c r="G1201" s="121"/>
      <c r="H1201" s="121"/>
      <c r="I1201" s="121"/>
      <c r="J1201" s="111">
        <v>14</v>
      </c>
      <c r="K1201" s="97" t="s">
        <v>964</v>
      </c>
      <c r="L1201" s="98">
        <v>5229</v>
      </c>
      <c r="M1201" s="112" t="s">
        <v>1793</v>
      </c>
    </row>
    <row r="1202" spans="1:16" ht="17.25" customHeight="1">
      <c r="A1202" s="119"/>
      <c r="C1202" s="121"/>
      <c r="D1202" s="121"/>
      <c r="E1202" s="121"/>
      <c r="F1202" s="121"/>
      <c r="G1202" s="121"/>
      <c r="H1202" s="121"/>
      <c r="I1202" s="121"/>
      <c r="J1202" s="113"/>
      <c r="K1202" s="104"/>
      <c r="L1202" s="113"/>
      <c r="M1202" s="103" t="s">
        <v>1794</v>
      </c>
    </row>
    <row r="1203" spans="1:16" ht="17.25" customHeight="1">
      <c r="A1203" s="119"/>
      <c r="C1203" s="121"/>
      <c r="D1203" s="121"/>
      <c r="E1203" s="121"/>
      <c r="F1203" s="121"/>
      <c r="G1203" s="121"/>
      <c r="H1203" s="121"/>
      <c r="I1203" s="121"/>
      <c r="J1203" s="111">
        <v>18</v>
      </c>
      <c r="K1203" s="97" t="s">
        <v>822</v>
      </c>
      <c r="L1203" s="98">
        <v>3500</v>
      </c>
      <c r="M1203" s="112" t="s">
        <v>1795</v>
      </c>
    </row>
    <row r="1204" spans="1:16" ht="17.25" customHeight="1">
      <c r="A1204" s="92"/>
      <c r="B1204" s="104"/>
      <c r="C1204" s="113"/>
      <c r="D1204" s="113"/>
      <c r="E1204" s="113"/>
      <c r="F1204" s="113"/>
      <c r="G1204" s="113"/>
      <c r="H1204" s="113"/>
      <c r="I1204" s="113"/>
      <c r="J1204" s="113"/>
      <c r="K1204" s="101" t="s">
        <v>824</v>
      </c>
      <c r="L1204" s="113"/>
      <c r="M1204" s="95"/>
    </row>
    <row r="1205" spans="1:16" ht="17.25" customHeight="1">
      <c r="A1205" s="422" t="s">
        <v>142</v>
      </c>
      <c r="B1205" s="423"/>
      <c r="C1205" s="106">
        <v>607453</v>
      </c>
      <c r="D1205" s="106">
        <v>639475</v>
      </c>
      <c r="E1205" s="146">
        <f>C1205-D1205</f>
        <v>-32022</v>
      </c>
      <c r="F1205" s="147">
        <v>39932</v>
      </c>
      <c r="G1205" s="147">
        <v>800</v>
      </c>
      <c r="H1205" s="147">
        <v>168989</v>
      </c>
      <c r="I1205" s="148">
        <v>397732</v>
      </c>
      <c r="J1205" s="108"/>
      <c r="K1205" s="128"/>
      <c r="L1205" s="146"/>
      <c r="M1205" s="110"/>
      <c r="P1205" s="77"/>
    </row>
    <row r="1207" spans="1:16" ht="17.25" customHeight="1">
      <c r="A1207" s="77" t="s">
        <v>1682</v>
      </c>
      <c r="B1207" s="79"/>
      <c r="C1207" s="78"/>
      <c r="D1207" s="78"/>
      <c r="E1207" s="78"/>
      <c r="F1207" s="78" t="s">
        <v>1796</v>
      </c>
      <c r="G1207" s="78"/>
      <c r="H1207" s="78"/>
      <c r="I1207" s="78"/>
      <c r="K1207" s="78"/>
      <c r="L1207" s="78"/>
      <c r="M1207" s="81" t="s">
        <v>779</v>
      </c>
      <c r="P1207" s="77"/>
    </row>
    <row r="1208" spans="1:16" ht="17.25" customHeight="1">
      <c r="A1208" s="424"/>
      <c r="B1208" s="425"/>
      <c r="C1208" s="132"/>
      <c r="D1208" s="133"/>
      <c r="E1208" s="132"/>
      <c r="F1208" s="426" t="s">
        <v>780</v>
      </c>
      <c r="G1208" s="404"/>
      <c r="H1208" s="404"/>
      <c r="I1208" s="405"/>
      <c r="J1208" s="85" t="s">
        <v>128</v>
      </c>
      <c r="K1208" s="85"/>
      <c r="L1208" s="87"/>
      <c r="M1208" s="88"/>
      <c r="P1208" s="77"/>
    </row>
    <row r="1209" spans="1:16" ht="17.25" customHeight="1">
      <c r="A1209" s="414" t="s">
        <v>129</v>
      </c>
      <c r="B1209" s="427"/>
      <c r="C1209" s="134" t="s">
        <v>781</v>
      </c>
      <c r="D1209" s="135" t="s">
        <v>782</v>
      </c>
      <c r="E1209" s="134" t="s">
        <v>111</v>
      </c>
      <c r="F1209" s="428" t="s">
        <v>783</v>
      </c>
      <c r="G1209" s="428"/>
      <c r="H1209" s="428"/>
      <c r="I1209" s="136" t="s">
        <v>784</v>
      </c>
      <c r="J1209" s="429" t="s">
        <v>785</v>
      </c>
      <c r="K1209" s="430"/>
      <c r="L1209" s="433" t="s">
        <v>786</v>
      </c>
      <c r="M1209" s="137" t="s">
        <v>787</v>
      </c>
      <c r="P1209" s="77"/>
    </row>
    <row r="1210" spans="1:16" ht="17.25" customHeight="1">
      <c r="A1210" s="435"/>
      <c r="B1210" s="436"/>
      <c r="C1210" s="138"/>
      <c r="D1210" s="139"/>
      <c r="E1210" s="138"/>
      <c r="F1210" s="140" t="s">
        <v>119</v>
      </c>
      <c r="G1210" s="141" t="s">
        <v>120</v>
      </c>
      <c r="H1210" s="140" t="s">
        <v>121</v>
      </c>
      <c r="I1210" s="142" t="s">
        <v>122</v>
      </c>
      <c r="J1210" s="431"/>
      <c r="K1210" s="432"/>
      <c r="L1210" s="434"/>
      <c r="M1210" s="95"/>
      <c r="P1210" s="77"/>
    </row>
    <row r="1211" spans="1:16" ht="17.25" customHeight="1">
      <c r="A1211" s="96">
        <v>1</v>
      </c>
      <c r="B1211" s="97" t="s">
        <v>1797</v>
      </c>
      <c r="C1211" s="98">
        <v>261</v>
      </c>
      <c r="D1211" s="98">
        <v>141</v>
      </c>
      <c r="E1211" s="143">
        <f>C1211-D1211</f>
        <v>120</v>
      </c>
      <c r="F1211" s="121"/>
      <c r="G1211" s="121"/>
      <c r="H1211" s="121"/>
      <c r="I1211" s="145">
        <v>261</v>
      </c>
      <c r="J1211" s="100">
        <v>7</v>
      </c>
      <c r="K1211" s="101" t="s">
        <v>800</v>
      </c>
      <c r="L1211" s="102">
        <v>240</v>
      </c>
      <c r="M1211" s="103" t="s">
        <v>1798</v>
      </c>
    </row>
    <row r="1212" spans="1:16" ht="17.25" customHeight="1">
      <c r="A1212" s="119"/>
      <c r="C1212" s="121"/>
      <c r="D1212" s="121"/>
      <c r="E1212" s="121"/>
      <c r="F1212" s="121"/>
      <c r="G1212" s="121"/>
      <c r="H1212" s="121"/>
      <c r="I1212" s="121"/>
      <c r="J1212" s="111">
        <v>10</v>
      </c>
      <c r="K1212" s="97" t="s">
        <v>807</v>
      </c>
      <c r="L1212" s="98">
        <v>12</v>
      </c>
      <c r="M1212" s="112" t="s">
        <v>1672</v>
      </c>
    </row>
    <row r="1213" spans="1:16" ht="17.25" customHeight="1">
      <c r="A1213" s="119"/>
      <c r="C1213" s="121"/>
      <c r="D1213" s="121"/>
      <c r="E1213" s="121"/>
      <c r="F1213" s="121"/>
      <c r="G1213" s="121"/>
      <c r="H1213" s="121"/>
      <c r="I1213" s="121"/>
      <c r="J1213" s="113"/>
      <c r="K1213" s="104"/>
      <c r="L1213" s="113"/>
      <c r="M1213" s="103" t="s">
        <v>1621</v>
      </c>
    </row>
    <row r="1214" spans="1:16" ht="17.25" customHeight="1">
      <c r="A1214" s="92"/>
      <c r="B1214" s="104"/>
      <c r="C1214" s="113"/>
      <c r="D1214" s="113"/>
      <c r="E1214" s="113"/>
      <c r="F1214" s="113"/>
      <c r="G1214" s="113"/>
      <c r="H1214" s="113"/>
      <c r="I1214" s="113"/>
      <c r="J1214" s="100">
        <v>11</v>
      </c>
      <c r="K1214" s="101" t="s">
        <v>811</v>
      </c>
      <c r="L1214" s="102">
        <v>9</v>
      </c>
      <c r="M1214" s="103" t="s">
        <v>896</v>
      </c>
    </row>
    <row r="1215" spans="1:16" ht="17.25" customHeight="1">
      <c r="A1215" s="96">
        <v>2</v>
      </c>
      <c r="B1215" s="97" t="s">
        <v>1799</v>
      </c>
      <c r="C1215" s="98">
        <v>150708</v>
      </c>
      <c r="D1215" s="98">
        <v>140550</v>
      </c>
      <c r="E1215" s="143">
        <f>C1215-D1215</f>
        <v>10158</v>
      </c>
      <c r="F1215" s="144">
        <v>31806</v>
      </c>
      <c r="G1215" s="144">
        <v>0</v>
      </c>
      <c r="H1215" s="144">
        <v>1244</v>
      </c>
      <c r="I1215" s="145">
        <v>117658</v>
      </c>
      <c r="J1215" s="111">
        <v>10</v>
      </c>
      <c r="K1215" s="97" t="s">
        <v>807</v>
      </c>
      <c r="L1215" s="98">
        <v>3148</v>
      </c>
      <c r="M1215" s="112" t="s">
        <v>1800</v>
      </c>
    </row>
    <row r="1216" spans="1:16" ht="17.25" customHeight="1">
      <c r="A1216" s="119"/>
      <c r="C1216" s="121"/>
      <c r="D1216" s="121"/>
      <c r="E1216" s="121"/>
      <c r="F1216" s="121"/>
      <c r="G1216" s="121"/>
      <c r="H1216" s="121"/>
      <c r="I1216" s="121"/>
      <c r="J1216" s="121"/>
      <c r="L1216" s="121"/>
      <c r="M1216" s="112" t="s">
        <v>1801</v>
      </c>
    </row>
    <row r="1217" spans="1:13" ht="17.25" customHeight="1">
      <c r="A1217" s="119"/>
      <c r="C1217" s="121"/>
      <c r="D1217" s="121"/>
      <c r="E1217" s="121"/>
      <c r="F1217" s="121"/>
      <c r="G1217" s="121"/>
      <c r="H1217" s="121"/>
      <c r="I1217" s="121"/>
      <c r="J1217" s="121"/>
      <c r="L1217" s="121"/>
      <c r="M1217" s="112" t="s">
        <v>1802</v>
      </c>
    </row>
    <row r="1218" spans="1:13" ht="17.25" customHeight="1">
      <c r="A1218" s="119"/>
      <c r="C1218" s="121"/>
      <c r="D1218" s="121"/>
      <c r="E1218" s="121"/>
      <c r="F1218" s="121"/>
      <c r="G1218" s="121"/>
      <c r="H1218" s="121"/>
      <c r="I1218" s="121"/>
      <c r="J1218" s="113"/>
      <c r="K1218" s="104"/>
      <c r="L1218" s="113"/>
      <c r="M1218" s="103" t="s">
        <v>1803</v>
      </c>
    </row>
    <row r="1219" spans="1:13" ht="17.25" customHeight="1">
      <c r="A1219" s="119"/>
      <c r="C1219" s="121"/>
      <c r="D1219" s="121"/>
      <c r="E1219" s="121"/>
      <c r="F1219" s="121"/>
      <c r="G1219" s="121"/>
      <c r="H1219" s="121"/>
      <c r="I1219" s="121"/>
      <c r="J1219" s="111">
        <v>11</v>
      </c>
      <c r="K1219" s="97" t="s">
        <v>811</v>
      </c>
      <c r="L1219" s="98">
        <v>250</v>
      </c>
      <c r="M1219" s="112" t="s">
        <v>1804</v>
      </c>
    </row>
    <row r="1220" spans="1:13" ht="17.25" customHeight="1">
      <c r="A1220" s="119"/>
      <c r="C1220" s="121"/>
      <c r="D1220" s="121"/>
      <c r="E1220" s="121"/>
      <c r="F1220" s="121"/>
      <c r="G1220" s="121"/>
      <c r="H1220" s="121"/>
      <c r="I1220" s="121"/>
      <c r="J1220" s="113"/>
      <c r="K1220" s="104"/>
      <c r="L1220" s="113"/>
      <c r="M1220" s="103" t="s">
        <v>1690</v>
      </c>
    </row>
    <row r="1221" spans="1:13" ht="17.25" customHeight="1">
      <c r="A1221" s="119"/>
      <c r="C1221" s="121"/>
      <c r="D1221" s="121"/>
      <c r="E1221" s="121"/>
      <c r="F1221" s="121"/>
      <c r="G1221" s="121"/>
      <c r="H1221" s="121"/>
      <c r="I1221" s="121"/>
      <c r="J1221" s="111">
        <v>12</v>
      </c>
      <c r="K1221" s="97" t="s">
        <v>816</v>
      </c>
      <c r="L1221" s="98">
        <v>143200</v>
      </c>
      <c r="M1221" s="112" t="s">
        <v>1805</v>
      </c>
    </row>
    <row r="1222" spans="1:13" ht="17.25" customHeight="1">
      <c r="A1222" s="130"/>
      <c r="B1222" s="128"/>
      <c r="C1222" s="108"/>
      <c r="D1222" s="108"/>
      <c r="E1222" s="108"/>
      <c r="F1222" s="108"/>
      <c r="G1222" s="108"/>
      <c r="H1222" s="108"/>
      <c r="I1222" s="108"/>
      <c r="J1222" s="108"/>
      <c r="K1222" s="128"/>
      <c r="L1222" s="108"/>
      <c r="M1222" s="127" t="s">
        <v>1806</v>
      </c>
    </row>
    <row r="1226" spans="1:13" ht="17.25" customHeight="1">
      <c r="A1226" s="128"/>
      <c r="B1226" s="128"/>
      <c r="C1226" s="128"/>
      <c r="D1226" s="128"/>
      <c r="E1226" s="128"/>
      <c r="F1226" s="128"/>
      <c r="G1226" s="128"/>
      <c r="H1226" s="128"/>
      <c r="I1226" s="128"/>
      <c r="J1226" s="128"/>
      <c r="K1226" s="128"/>
      <c r="L1226" s="128"/>
      <c r="M1226" s="128"/>
    </row>
    <row r="1227" spans="1:13" ht="17.25" customHeight="1">
      <c r="A1227" s="119"/>
      <c r="C1227" s="121"/>
      <c r="D1227" s="121"/>
      <c r="E1227" s="121"/>
      <c r="F1227" s="121"/>
      <c r="G1227" s="121"/>
      <c r="H1227" s="121"/>
      <c r="I1227" s="121"/>
      <c r="J1227" s="121"/>
      <c r="L1227" s="121"/>
      <c r="M1227" s="112" t="s">
        <v>1807</v>
      </c>
    </row>
    <row r="1228" spans="1:13" ht="17.25" customHeight="1">
      <c r="A1228" s="119"/>
      <c r="C1228" s="121"/>
      <c r="D1228" s="121"/>
      <c r="E1228" s="121"/>
      <c r="F1228" s="121"/>
      <c r="G1228" s="121"/>
      <c r="H1228" s="121"/>
      <c r="I1228" s="121"/>
      <c r="J1228" s="121"/>
      <c r="L1228" s="121"/>
      <c r="M1228" s="112" t="s">
        <v>1808</v>
      </c>
    </row>
    <row r="1229" spans="1:13" ht="17.25" customHeight="1">
      <c r="A1229" s="119"/>
      <c r="C1229" s="121"/>
      <c r="D1229" s="121"/>
      <c r="E1229" s="121"/>
      <c r="F1229" s="121"/>
      <c r="G1229" s="121"/>
      <c r="H1229" s="121"/>
      <c r="I1229" s="121"/>
      <c r="J1229" s="121"/>
      <c r="L1229" s="121"/>
      <c r="M1229" s="112" t="s">
        <v>1809</v>
      </c>
    </row>
    <row r="1230" spans="1:13" ht="17.25" customHeight="1">
      <c r="A1230" s="119"/>
      <c r="C1230" s="121"/>
      <c r="D1230" s="121"/>
      <c r="E1230" s="121"/>
      <c r="F1230" s="121"/>
      <c r="G1230" s="121"/>
      <c r="H1230" s="121"/>
      <c r="I1230" s="121"/>
      <c r="J1230" s="113"/>
      <c r="K1230" s="104"/>
      <c r="L1230" s="113"/>
      <c r="M1230" s="103" t="s">
        <v>1810</v>
      </c>
    </row>
    <row r="1231" spans="1:13" ht="17.25" customHeight="1">
      <c r="A1231" s="119"/>
      <c r="C1231" s="121"/>
      <c r="D1231" s="121"/>
      <c r="E1231" s="121"/>
      <c r="F1231" s="121"/>
      <c r="G1231" s="121"/>
      <c r="H1231" s="121"/>
      <c r="I1231" s="121"/>
      <c r="J1231" s="100">
        <v>15</v>
      </c>
      <c r="K1231" s="101" t="s">
        <v>1585</v>
      </c>
      <c r="L1231" s="102">
        <v>240</v>
      </c>
      <c r="M1231" s="103" t="s">
        <v>1811</v>
      </c>
    </row>
    <row r="1232" spans="1:13" ht="17.25" customHeight="1">
      <c r="A1232" s="119"/>
      <c r="C1232" s="121"/>
      <c r="D1232" s="121"/>
      <c r="E1232" s="121"/>
      <c r="F1232" s="121"/>
      <c r="G1232" s="121"/>
      <c r="H1232" s="121"/>
      <c r="I1232" s="121"/>
      <c r="J1232" s="111">
        <v>18</v>
      </c>
      <c r="K1232" s="97" t="s">
        <v>822</v>
      </c>
      <c r="L1232" s="98">
        <v>3870</v>
      </c>
      <c r="M1232" s="112" t="s">
        <v>1812</v>
      </c>
    </row>
    <row r="1233" spans="1:16" ht="17.25" customHeight="1">
      <c r="A1233" s="119"/>
      <c r="C1233" s="121"/>
      <c r="D1233" s="121"/>
      <c r="E1233" s="121"/>
      <c r="F1233" s="121"/>
      <c r="G1233" s="121"/>
      <c r="H1233" s="121"/>
      <c r="I1233" s="121"/>
      <c r="J1233" s="121"/>
      <c r="K1233" s="97" t="s">
        <v>824</v>
      </c>
      <c r="L1233" s="121"/>
      <c r="M1233" s="112" t="s">
        <v>1813</v>
      </c>
    </row>
    <row r="1234" spans="1:16" ht="17.25" customHeight="1">
      <c r="A1234" s="119"/>
      <c r="C1234" s="121"/>
      <c r="D1234" s="121"/>
      <c r="E1234" s="121"/>
      <c r="F1234" s="121"/>
      <c r="G1234" s="121"/>
      <c r="H1234" s="121"/>
      <c r="I1234" s="121"/>
      <c r="J1234" s="121"/>
      <c r="L1234" s="121"/>
      <c r="M1234" s="112" t="s">
        <v>1814</v>
      </c>
    </row>
    <row r="1235" spans="1:16" ht="17.25" customHeight="1">
      <c r="A1235" s="92"/>
      <c r="B1235" s="104"/>
      <c r="C1235" s="113"/>
      <c r="D1235" s="113"/>
      <c r="E1235" s="113"/>
      <c r="F1235" s="113"/>
      <c r="G1235" s="113"/>
      <c r="H1235" s="113"/>
      <c r="I1235" s="113"/>
      <c r="J1235" s="113"/>
      <c r="K1235" s="104"/>
      <c r="L1235" s="113"/>
      <c r="M1235" s="103" t="s">
        <v>1815</v>
      </c>
    </row>
    <row r="1236" spans="1:16" ht="17.25" customHeight="1">
      <c r="A1236" s="96">
        <v>3</v>
      </c>
      <c r="B1236" s="97" t="s">
        <v>1816</v>
      </c>
      <c r="C1236" s="98">
        <v>3261</v>
      </c>
      <c r="D1236" s="98">
        <v>3120</v>
      </c>
      <c r="E1236" s="143">
        <f>C1236-D1236</f>
        <v>141</v>
      </c>
      <c r="F1236" s="144">
        <v>260</v>
      </c>
      <c r="G1236" s="144">
        <v>0</v>
      </c>
      <c r="H1236" s="144">
        <v>0</v>
      </c>
      <c r="I1236" s="145">
        <v>3001</v>
      </c>
      <c r="J1236" s="111">
        <v>18</v>
      </c>
      <c r="K1236" s="97" t="s">
        <v>822</v>
      </c>
      <c r="L1236" s="98">
        <v>3261</v>
      </c>
      <c r="M1236" s="112" t="s">
        <v>1817</v>
      </c>
    </row>
    <row r="1237" spans="1:16" ht="17.25" customHeight="1">
      <c r="A1237" s="119"/>
      <c r="C1237" s="121"/>
      <c r="D1237" s="121"/>
      <c r="E1237" s="121"/>
      <c r="F1237" s="121"/>
      <c r="G1237" s="121"/>
      <c r="H1237" s="121"/>
      <c r="I1237" s="121"/>
      <c r="J1237" s="121"/>
      <c r="K1237" s="97" t="s">
        <v>824</v>
      </c>
      <c r="L1237" s="121"/>
      <c r="M1237" s="112" t="s">
        <v>1818</v>
      </c>
    </row>
    <row r="1238" spans="1:16" ht="17.25" customHeight="1">
      <c r="A1238" s="119"/>
      <c r="C1238" s="121"/>
      <c r="D1238" s="121"/>
      <c r="E1238" s="121"/>
      <c r="F1238" s="121"/>
      <c r="G1238" s="121"/>
      <c r="H1238" s="121"/>
      <c r="I1238" s="121"/>
      <c r="J1238" s="121"/>
      <c r="L1238" s="121"/>
      <c r="M1238" s="112" t="s">
        <v>1819</v>
      </c>
    </row>
    <row r="1239" spans="1:16" ht="17.25" customHeight="1">
      <c r="A1239" s="119"/>
      <c r="C1239" s="121"/>
      <c r="D1239" s="121"/>
      <c r="E1239" s="121"/>
      <c r="F1239" s="121"/>
      <c r="G1239" s="121"/>
      <c r="H1239" s="121"/>
      <c r="I1239" s="121"/>
      <c r="J1239" s="121"/>
      <c r="L1239" s="121"/>
      <c r="M1239" s="112" t="s">
        <v>1820</v>
      </c>
    </row>
    <row r="1240" spans="1:16" ht="17.25" customHeight="1">
      <c r="A1240" s="92"/>
      <c r="B1240" s="104"/>
      <c r="C1240" s="113"/>
      <c r="D1240" s="113"/>
      <c r="E1240" s="113"/>
      <c r="F1240" s="113"/>
      <c r="G1240" s="113"/>
      <c r="H1240" s="113"/>
      <c r="I1240" s="113"/>
      <c r="J1240" s="113"/>
      <c r="K1240" s="104"/>
      <c r="L1240" s="113"/>
      <c r="M1240" s="103" t="s">
        <v>1821</v>
      </c>
    </row>
    <row r="1241" spans="1:16" ht="17.25" customHeight="1">
      <c r="A1241" s="422" t="s">
        <v>142</v>
      </c>
      <c r="B1241" s="423"/>
      <c r="C1241" s="106">
        <v>154230</v>
      </c>
      <c r="D1241" s="106">
        <v>143811</v>
      </c>
      <c r="E1241" s="146">
        <f>C1241-D1241</f>
        <v>10419</v>
      </c>
      <c r="F1241" s="147">
        <v>32066</v>
      </c>
      <c r="G1241" s="147">
        <v>0</v>
      </c>
      <c r="H1241" s="147">
        <v>1244</v>
      </c>
      <c r="I1241" s="148">
        <v>120920</v>
      </c>
      <c r="J1241" s="108"/>
      <c r="K1241" s="128"/>
      <c r="L1241" s="146"/>
      <c r="M1241" s="110"/>
      <c r="P1241" s="77"/>
    </row>
    <row r="1243" spans="1:16" ht="17.25" customHeight="1">
      <c r="A1243" s="77" t="s">
        <v>1682</v>
      </c>
      <c r="B1243" s="79"/>
      <c r="C1243" s="78"/>
      <c r="D1243" s="78"/>
      <c r="E1243" s="78"/>
      <c r="F1243" s="78" t="s">
        <v>1822</v>
      </c>
      <c r="G1243" s="78"/>
      <c r="H1243" s="78"/>
      <c r="I1243" s="78"/>
      <c r="K1243" s="78"/>
      <c r="L1243" s="78"/>
      <c r="M1243" s="81" t="s">
        <v>779</v>
      </c>
      <c r="P1243" s="77"/>
    </row>
    <row r="1244" spans="1:16" ht="17.25" customHeight="1">
      <c r="A1244" s="424"/>
      <c r="B1244" s="425"/>
      <c r="C1244" s="132"/>
      <c r="D1244" s="133"/>
      <c r="E1244" s="132"/>
      <c r="F1244" s="426" t="s">
        <v>780</v>
      </c>
      <c r="G1244" s="404"/>
      <c r="H1244" s="404"/>
      <c r="I1244" s="405"/>
      <c r="J1244" s="85" t="s">
        <v>128</v>
      </c>
      <c r="K1244" s="85"/>
      <c r="L1244" s="87"/>
      <c r="M1244" s="88"/>
      <c r="P1244" s="77"/>
    </row>
    <row r="1245" spans="1:16" ht="17.25" customHeight="1">
      <c r="A1245" s="414" t="s">
        <v>129</v>
      </c>
      <c r="B1245" s="427"/>
      <c r="C1245" s="134" t="s">
        <v>781</v>
      </c>
      <c r="D1245" s="135" t="s">
        <v>782</v>
      </c>
      <c r="E1245" s="134" t="s">
        <v>111</v>
      </c>
      <c r="F1245" s="428" t="s">
        <v>783</v>
      </c>
      <c r="G1245" s="428"/>
      <c r="H1245" s="428"/>
      <c r="I1245" s="136" t="s">
        <v>784</v>
      </c>
      <c r="J1245" s="429" t="s">
        <v>785</v>
      </c>
      <c r="K1245" s="430"/>
      <c r="L1245" s="433" t="s">
        <v>786</v>
      </c>
      <c r="M1245" s="137" t="s">
        <v>787</v>
      </c>
      <c r="P1245" s="77"/>
    </row>
    <row r="1246" spans="1:16" ht="17.25" customHeight="1">
      <c r="A1246" s="435"/>
      <c r="B1246" s="436"/>
      <c r="C1246" s="138"/>
      <c r="D1246" s="139"/>
      <c r="E1246" s="138"/>
      <c r="F1246" s="140" t="s">
        <v>119</v>
      </c>
      <c r="G1246" s="141" t="s">
        <v>120</v>
      </c>
      <c r="H1246" s="140" t="s">
        <v>121</v>
      </c>
      <c r="I1246" s="142" t="s">
        <v>122</v>
      </c>
      <c r="J1246" s="431"/>
      <c r="K1246" s="432"/>
      <c r="L1246" s="434"/>
      <c r="M1246" s="95"/>
      <c r="P1246" s="77"/>
    </row>
    <row r="1247" spans="1:16" ht="17.25" customHeight="1">
      <c r="A1247" s="96">
        <v>1</v>
      </c>
      <c r="B1247" s="97" t="s">
        <v>1823</v>
      </c>
      <c r="C1247" s="98">
        <v>130899</v>
      </c>
      <c r="D1247" s="98">
        <v>148152</v>
      </c>
      <c r="E1247" s="143">
        <f>C1247-D1247</f>
        <v>-17253</v>
      </c>
      <c r="F1247" s="121"/>
      <c r="G1247" s="121"/>
      <c r="H1247" s="121"/>
      <c r="I1247" s="145">
        <v>130899</v>
      </c>
      <c r="J1247" s="111">
        <v>18</v>
      </c>
      <c r="K1247" s="97" t="s">
        <v>822</v>
      </c>
      <c r="L1247" s="98">
        <v>130899</v>
      </c>
      <c r="M1247" s="112" t="s">
        <v>1824</v>
      </c>
    </row>
    <row r="1248" spans="1:16" ht="17.25" customHeight="1">
      <c r="A1248" s="92"/>
      <c r="B1248" s="104"/>
      <c r="C1248" s="113"/>
      <c r="D1248" s="113"/>
      <c r="E1248" s="113"/>
      <c r="F1248" s="113"/>
      <c r="G1248" s="113"/>
      <c r="H1248" s="113"/>
      <c r="I1248" s="113"/>
      <c r="J1248" s="113"/>
      <c r="K1248" s="101" t="s">
        <v>824</v>
      </c>
      <c r="L1248" s="113"/>
      <c r="M1248" s="95"/>
    </row>
    <row r="1249" spans="1:16" ht="17.25" customHeight="1">
      <c r="A1249" s="422" t="s">
        <v>142</v>
      </c>
      <c r="B1249" s="423"/>
      <c r="C1249" s="106">
        <v>130899</v>
      </c>
      <c r="D1249" s="106">
        <v>148152</v>
      </c>
      <c r="E1249" s="146">
        <f>C1249-D1249</f>
        <v>-17253</v>
      </c>
      <c r="F1249" s="147"/>
      <c r="G1249" s="147"/>
      <c r="H1249" s="147"/>
      <c r="I1249" s="148">
        <v>130899</v>
      </c>
      <c r="J1249" s="108"/>
      <c r="K1249" s="128"/>
      <c r="L1249" s="146"/>
      <c r="M1249" s="110"/>
      <c r="P1249" s="77"/>
    </row>
    <row r="1251" spans="1:16" ht="17.25" customHeight="1">
      <c r="A1251" s="77" t="s">
        <v>1682</v>
      </c>
      <c r="B1251" s="79"/>
      <c r="C1251" s="78"/>
      <c r="D1251" s="78"/>
      <c r="E1251" s="78"/>
      <c r="F1251" s="78" t="s">
        <v>1825</v>
      </c>
      <c r="G1251" s="78"/>
      <c r="H1251" s="78"/>
      <c r="I1251" s="78"/>
      <c r="K1251" s="78"/>
      <c r="L1251" s="78"/>
      <c r="M1251" s="81" t="s">
        <v>779</v>
      </c>
      <c r="P1251" s="77"/>
    </row>
    <row r="1252" spans="1:16" ht="17.25" customHeight="1">
      <c r="A1252" s="424"/>
      <c r="B1252" s="425"/>
      <c r="C1252" s="132"/>
      <c r="D1252" s="133"/>
      <c r="E1252" s="132"/>
      <c r="F1252" s="426" t="s">
        <v>780</v>
      </c>
      <c r="G1252" s="404"/>
      <c r="H1252" s="404"/>
      <c r="I1252" s="405"/>
      <c r="J1252" s="85" t="s">
        <v>128</v>
      </c>
      <c r="K1252" s="85"/>
      <c r="L1252" s="87"/>
      <c r="M1252" s="88"/>
      <c r="P1252" s="77"/>
    </row>
    <row r="1253" spans="1:16" ht="17.25" customHeight="1">
      <c r="A1253" s="414" t="s">
        <v>129</v>
      </c>
      <c r="B1253" s="427"/>
      <c r="C1253" s="134" t="s">
        <v>781</v>
      </c>
      <c r="D1253" s="135" t="s">
        <v>782</v>
      </c>
      <c r="E1253" s="134" t="s">
        <v>111</v>
      </c>
      <c r="F1253" s="428" t="s">
        <v>783</v>
      </c>
      <c r="G1253" s="428"/>
      <c r="H1253" s="428"/>
      <c r="I1253" s="136" t="s">
        <v>784</v>
      </c>
      <c r="J1253" s="429" t="s">
        <v>785</v>
      </c>
      <c r="K1253" s="430"/>
      <c r="L1253" s="433" t="s">
        <v>786</v>
      </c>
      <c r="M1253" s="137" t="s">
        <v>787</v>
      </c>
      <c r="P1253" s="77"/>
    </row>
    <row r="1254" spans="1:16" ht="17.25" customHeight="1">
      <c r="A1254" s="435"/>
      <c r="B1254" s="436"/>
      <c r="C1254" s="138"/>
      <c r="D1254" s="139"/>
      <c r="E1254" s="138"/>
      <c r="F1254" s="140" t="s">
        <v>119</v>
      </c>
      <c r="G1254" s="141" t="s">
        <v>120</v>
      </c>
      <c r="H1254" s="140" t="s">
        <v>121</v>
      </c>
      <c r="I1254" s="142" t="s">
        <v>122</v>
      </c>
      <c r="J1254" s="431"/>
      <c r="K1254" s="432"/>
      <c r="L1254" s="434"/>
      <c r="M1254" s="95"/>
      <c r="P1254" s="77"/>
    </row>
    <row r="1255" spans="1:16" ht="17.25" customHeight="1">
      <c r="A1255" s="96">
        <v>1</v>
      </c>
      <c r="B1255" s="97" t="s">
        <v>1826</v>
      </c>
      <c r="C1255" s="98">
        <v>164494</v>
      </c>
      <c r="D1255" s="98">
        <v>155257</v>
      </c>
      <c r="E1255" s="143">
        <f>C1255-D1255</f>
        <v>9237</v>
      </c>
      <c r="F1255" s="121"/>
      <c r="G1255" s="121"/>
      <c r="H1255" s="121"/>
      <c r="I1255" s="145">
        <v>164494</v>
      </c>
      <c r="J1255" s="111">
        <v>18</v>
      </c>
      <c r="K1255" s="97" t="s">
        <v>822</v>
      </c>
      <c r="L1255" s="98">
        <v>164494</v>
      </c>
      <c r="M1255" s="112" t="s">
        <v>1827</v>
      </c>
    </row>
    <row r="1256" spans="1:16" ht="17.25" customHeight="1">
      <c r="A1256" s="130"/>
      <c r="B1256" s="128"/>
      <c r="C1256" s="108"/>
      <c r="D1256" s="108"/>
      <c r="E1256" s="108"/>
      <c r="F1256" s="108"/>
      <c r="G1256" s="108"/>
      <c r="H1256" s="108"/>
      <c r="I1256" s="108"/>
      <c r="J1256" s="108"/>
      <c r="K1256" s="124" t="s">
        <v>824</v>
      </c>
      <c r="L1256" s="108"/>
      <c r="M1256" s="110"/>
    </row>
    <row r="1258" spans="1:16" ht="17.25" customHeight="1">
      <c r="A1258" s="389" t="s">
        <v>774</v>
      </c>
      <c r="B1258" s="389"/>
      <c r="C1258" s="389"/>
      <c r="D1258" s="389"/>
      <c r="E1258" s="389"/>
      <c r="F1258" s="389"/>
      <c r="G1258" s="389"/>
      <c r="H1258" s="389"/>
      <c r="I1258" s="389"/>
      <c r="J1258" s="389"/>
      <c r="K1258" s="389"/>
      <c r="L1258" s="389"/>
      <c r="M1258" s="389"/>
      <c r="P1258" s="77"/>
    </row>
    <row r="1259" spans="1:16" ht="17.25" customHeight="1">
      <c r="A1259" s="389" t="s">
        <v>1828</v>
      </c>
      <c r="B1259" s="389"/>
      <c r="C1259" s="389"/>
      <c r="D1259" s="389"/>
      <c r="E1259" s="389"/>
      <c r="F1259" s="389"/>
      <c r="G1259" s="389"/>
      <c r="H1259" s="389"/>
      <c r="I1259" s="389"/>
      <c r="J1259" s="389"/>
      <c r="K1259" s="389"/>
      <c r="L1259" s="389"/>
      <c r="M1259" s="389"/>
      <c r="P1259" s="77"/>
    </row>
    <row r="1260" spans="1:16" ht="17.25" customHeight="1">
      <c r="A1260" s="77" t="s">
        <v>1730</v>
      </c>
      <c r="F1260" s="77" t="s">
        <v>1829</v>
      </c>
      <c r="M1260" s="81" t="s">
        <v>779</v>
      </c>
    </row>
    <row r="1261" spans="1:16" ht="17.25" customHeight="1">
      <c r="A1261" s="424"/>
      <c r="B1261" s="425"/>
      <c r="C1261" s="132"/>
      <c r="D1261" s="133"/>
      <c r="E1261" s="132"/>
      <c r="F1261" s="426" t="s">
        <v>780</v>
      </c>
      <c r="G1261" s="404"/>
      <c r="H1261" s="404"/>
      <c r="I1261" s="405"/>
      <c r="J1261" s="85" t="s">
        <v>128</v>
      </c>
      <c r="K1261" s="85"/>
      <c r="L1261" s="87"/>
      <c r="M1261" s="88"/>
      <c r="P1261" s="77"/>
    </row>
    <row r="1262" spans="1:16" ht="17.25" customHeight="1">
      <c r="A1262" s="414" t="s">
        <v>129</v>
      </c>
      <c r="B1262" s="427"/>
      <c r="C1262" s="134" t="s">
        <v>781</v>
      </c>
      <c r="D1262" s="135" t="s">
        <v>782</v>
      </c>
      <c r="E1262" s="134" t="s">
        <v>111</v>
      </c>
      <c r="F1262" s="428" t="s">
        <v>783</v>
      </c>
      <c r="G1262" s="428"/>
      <c r="H1262" s="428"/>
      <c r="I1262" s="136" t="s">
        <v>784</v>
      </c>
      <c r="J1262" s="429" t="s">
        <v>785</v>
      </c>
      <c r="K1262" s="430"/>
      <c r="L1262" s="433" t="s">
        <v>786</v>
      </c>
      <c r="M1262" s="137" t="s">
        <v>787</v>
      </c>
      <c r="P1262" s="77"/>
    </row>
    <row r="1263" spans="1:16" ht="17.25" customHeight="1">
      <c r="A1263" s="435"/>
      <c r="B1263" s="436"/>
      <c r="C1263" s="138"/>
      <c r="D1263" s="139"/>
      <c r="E1263" s="138"/>
      <c r="F1263" s="140" t="s">
        <v>119</v>
      </c>
      <c r="G1263" s="141" t="s">
        <v>120</v>
      </c>
      <c r="H1263" s="140" t="s">
        <v>121</v>
      </c>
      <c r="I1263" s="142" t="s">
        <v>122</v>
      </c>
      <c r="J1263" s="431"/>
      <c r="K1263" s="432"/>
      <c r="L1263" s="434"/>
      <c r="M1263" s="95"/>
      <c r="P1263" s="77"/>
    </row>
    <row r="1264" spans="1:16" ht="17.25" customHeight="1">
      <c r="A1264" s="422" t="s">
        <v>142</v>
      </c>
      <c r="B1264" s="423"/>
      <c r="C1264" s="106">
        <v>164494</v>
      </c>
      <c r="D1264" s="106">
        <v>155257</v>
      </c>
      <c r="E1264" s="146">
        <f>C1264-D1264</f>
        <v>9237</v>
      </c>
      <c r="F1264" s="147"/>
      <c r="G1264" s="147"/>
      <c r="H1264" s="147"/>
      <c r="I1264" s="148">
        <v>164494</v>
      </c>
      <c r="J1264" s="108"/>
      <c r="K1264" s="128"/>
      <c r="L1264" s="146"/>
      <c r="M1264" s="110"/>
      <c r="P1264" s="77"/>
    </row>
    <row r="1266" spans="1:16" ht="17.25" customHeight="1">
      <c r="A1266" s="77" t="s">
        <v>1682</v>
      </c>
      <c r="B1266" s="79"/>
      <c r="C1266" s="78"/>
      <c r="D1266" s="78"/>
      <c r="E1266" s="78"/>
      <c r="F1266" s="78" t="s">
        <v>1830</v>
      </c>
      <c r="G1266" s="78"/>
      <c r="H1266" s="78"/>
      <c r="I1266" s="78"/>
      <c r="K1266" s="78"/>
      <c r="L1266" s="78"/>
      <c r="M1266" s="81" t="s">
        <v>779</v>
      </c>
      <c r="P1266" s="77"/>
    </row>
    <row r="1267" spans="1:16" ht="17.25" customHeight="1">
      <c r="A1267" s="424"/>
      <c r="B1267" s="425"/>
      <c r="C1267" s="132"/>
      <c r="D1267" s="133"/>
      <c r="E1267" s="132"/>
      <c r="F1267" s="426" t="s">
        <v>780</v>
      </c>
      <c r="G1267" s="404"/>
      <c r="H1267" s="404"/>
      <c r="I1267" s="405"/>
      <c r="J1267" s="85" t="s">
        <v>128</v>
      </c>
      <c r="K1267" s="85"/>
      <c r="L1267" s="87"/>
      <c r="M1267" s="88"/>
      <c r="P1267" s="77"/>
    </row>
    <row r="1268" spans="1:16" ht="17.25" customHeight="1">
      <c r="A1268" s="414" t="s">
        <v>129</v>
      </c>
      <c r="B1268" s="427"/>
      <c r="C1268" s="134" t="s">
        <v>781</v>
      </c>
      <c r="D1268" s="135" t="s">
        <v>782</v>
      </c>
      <c r="E1268" s="134" t="s">
        <v>111</v>
      </c>
      <c r="F1268" s="428" t="s">
        <v>783</v>
      </c>
      <c r="G1268" s="428"/>
      <c r="H1268" s="428"/>
      <c r="I1268" s="136" t="s">
        <v>784</v>
      </c>
      <c r="J1268" s="429" t="s">
        <v>785</v>
      </c>
      <c r="K1268" s="430"/>
      <c r="L1268" s="433" t="s">
        <v>786</v>
      </c>
      <c r="M1268" s="137" t="s">
        <v>787</v>
      </c>
      <c r="P1268" s="77"/>
    </row>
    <row r="1269" spans="1:16" ht="17.25" customHeight="1">
      <c r="A1269" s="435"/>
      <c r="B1269" s="436"/>
      <c r="C1269" s="138"/>
      <c r="D1269" s="139"/>
      <c r="E1269" s="138"/>
      <c r="F1269" s="140" t="s">
        <v>119</v>
      </c>
      <c r="G1269" s="141" t="s">
        <v>120</v>
      </c>
      <c r="H1269" s="140" t="s">
        <v>121</v>
      </c>
      <c r="I1269" s="142" t="s">
        <v>122</v>
      </c>
      <c r="J1269" s="431"/>
      <c r="K1269" s="432"/>
      <c r="L1269" s="434"/>
      <c r="M1269" s="95"/>
      <c r="P1269" s="77"/>
    </row>
    <row r="1270" spans="1:16" ht="17.25" customHeight="1">
      <c r="A1270" s="96">
        <v>1</v>
      </c>
      <c r="B1270" s="97" t="s">
        <v>1831</v>
      </c>
      <c r="C1270" s="98">
        <v>175774</v>
      </c>
      <c r="D1270" s="98">
        <v>170571</v>
      </c>
      <c r="E1270" s="143">
        <f>C1270-D1270</f>
        <v>5203</v>
      </c>
      <c r="F1270" s="121"/>
      <c r="G1270" s="121"/>
      <c r="H1270" s="121"/>
      <c r="I1270" s="145">
        <v>175774</v>
      </c>
      <c r="J1270" s="111">
        <v>18</v>
      </c>
      <c r="K1270" s="97" t="s">
        <v>822</v>
      </c>
      <c r="L1270" s="98">
        <v>175774</v>
      </c>
      <c r="M1270" s="112" t="s">
        <v>1832</v>
      </c>
    </row>
    <row r="1271" spans="1:16" ht="17.25" customHeight="1">
      <c r="A1271" s="92"/>
      <c r="B1271" s="104"/>
      <c r="C1271" s="113"/>
      <c r="D1271" s="113"/>
      <c r="E1271" s="113"/>
      <c r="F1271" s="113"/>
      <c r="G1271" s="113"/>
      <c r="H1271" s="113"/>
      <c r="I1271" s="113"/>
      <c r="J1271" s="113"/>
      <c r="K1271" s="101" t="s">
        <v>824</v>
      </c>
      <c r="L1271" s="113"/>
      <c r="M1271" s="95"/>
    </row>
    <row r="1272" spans="1:16" ht="17.25" customHeight="1">
      <c r="A1272" s="422" t="s">
        <v>142</v>
      </c>
      <c r="B1272" s="423"/>
      <c r="C1272" s="106">
        <v>175774</v>
      </c>
      <c r="D1272" s="106">
        <v>170571</v>
      </c>
      <c r="E1272" s="146">
        <f>C1272-D1272</f>
        <v>5203</v>
      </c>
      <c r="F1272" s="147"/>
      <c r="G1272" s="147"/>
      <c r="H1272" s="147"/>
      <c r="I1272" s="148">
        <v>175774</v>
      </c>
      <c r="J1272" s="108"/>
      <c r="K1272" s="128"/>
      <c r="L1272" s="146"/>
      <c r="M1272" s="110"/>
      <c r="P1272" s="77"/>
    </row>
    <row r="1274" spans="1:16" ht="17.25" customHeight="1">
      <c r="A1274" s="77" t="s">
        <v>1833</v>
      </c>
      <c r="B1274" s="79"/>
      <c r="C1274" s="78"/>
      <c r="D1274" s="78"/>
      <c r="E1274" s="78"/>
      <c r="F1274" s="78" t="s">
        <v>1834</v>
      </c>
      <c r="G1274" s="78"/>
      <c r="H1274" s="78"/>
      <c r="I1274" s="78"/>
      <c r="K1274" s="78"/>
      <c r="L1274" s="78"/>
      <c r="M1274" s="81" t="s">
        <v>779</v>
      </c>
      <c r="P1274" s="77"/>
    </row>
    <row r="1275" spans="1:16" ht="17.25" customHeight="1">
      <c r="A1275" s="424"/>
      <c r="B1275" s="425"/>
      <c r="C1275" s="132"/>
      <c r="D1275" s="133"/>
      <c r="E1275" s="132"/>
      <c r="F1275" s="426" t="s">
        <v>780</v>
      </c>
      <c r="G1275" s="404"/>
      <c r="H1275" s="404"/>
      <c r="I1275" s="405"/>
      <c r="J1275" s="85" t="s">
        <v>128</v>
      </c>
      <c r="K1275" s="85"/>
      <c r="L1275" s="87"/>
      <c r="M1275" s="88"/>
      <c r="P1275" s="77"/>
    </row>
    <row r="1276" spans="1:16" ht="17.25" customHeight="1">
      <c r="A1276" s="414" t="s">
        <v>129</v>
      </c>
      <c r="B1276" s="427"/>
      <c r="C1276" s="134" t="s">
        <v>781</v>
      </c>
      <c r="D1276" s="135" t="s">
        <v>782</v>
      </c>
      <c r="E1276" s="134" t="s">
        <v>111</v>
      </c>
      <c r="F1276" s="428" t="s">
        <v>783</v>
      </c>
      <c r="G1276" s="428"/>
      <c r="H1276" s="428"/>
      <c r="I1276" s="136" t="s">
        <v>784</v>
      </c>
      <c r="J1276" s="429" t="s">
        <v>785</v>
      </c>
      <c r="K1276" s="430"/>
      <c r="L1276" s="433" t="s">
        <v>786</v>
      </c>
      <c r="M1276" s="137" t="s">
        <v>787</v>
      </c>
      <c r="P1276" s="77"/>
    </row>
    <row r="1277" spans="1:16" ht="17.25" customHeight="1">
      <c r="A1277" s="435"/>
      <c r="B1277" s="436"/>
      <c r="C1277" s="138"/>
      <c r="D1277" s="139"/>
      <c r="E1277" s="138"/>
      <c r="F1277" s="140" t="s">
        <v>119</v>
      </c>
      <c r="G1277" s="141" t="s">
        <v>120</v>
      </c>
      <c r="H1277" s="140" t="s">
        <v>121</v>
      </c>
      <c r="I1277" s="142" t="s">
        <v>122</v>
      </c>
      <c r="J1277" s="431"/>
      <c r="K1277" s="432"/>
      <c r="L1277" s="434"/>
      <c r="M1277" s="95"/>
      <c r="P1277" s="77"/>
    </row>
    <row r="1278" spans="1:16" ht="17.25" customHeight="1">
      <c r="A1278" s="96">
        <v>1</v>
      </c>
      <c r="B1278" s="97" t="s">
        <v>1835</v>
      </c>
      <c r="C1278" s="98">
        <v>29963</v>
      </c>
      <c r="D1278" s="98">
        <v>34056</v>
      </c>
      <c r="E1278" s="143">
        <f>C1278-D1278</f>
        <v>-4093</v>
      </c>
      <c r="F1278" s="144">
        <v>4792</v>
      </c>
      <c r="G1278" s="144">
        <v>0</v>
      </c>
      <c r="H1278" s="144">
        <v>24900</v>
      </c>
      <c r="I1278" s="145">
        <v>271</v>
      </c>
      <c r="J1278" s="100">
        <v>7</v>
      </c>
      <c r="K1278" s="101" t="s">
        <v>800</v>
      </c>
      <c r="L1278" s="102">
        <v>25</v>
      </c>
      <c r="M1278" s="103" t="s">
        <v>1836</v>
      </c>
    </row>
    <row r="1279" spans="1:16" ht="17.25" customHeight="1">
      <c r="A1279" s="119"/>
      <c r="C1279" s="121"/>
      <c r="D1279" s="121"/>
      <c r="E1279" s="121"/>
      <c r="F1279" s="121"/>
      <c r="G1279" s="121"/>
      <c r="H1279" s="121"/>
      <c r="I1279" s="121"/>
      <c r="J1279" s="100">
        <v>8</v>
      </c>
      <c r="K1279" s="101" t="s">
        <v>802</v>
      </c>
      <c r="L1279" s="102">
        <v>48</v>
      </c>
      <c r="M1279" s="103" t="s">
        <v>915</v>
      </c>
    </row>
    <row r="1280" spans="1:16" ht="17.25" customHeight="1">
      <c r="A1280" s="119"/>
      <c r="C1280" s="121"/>
      <c r="D1280" s="121"/>
      <c r="E1280" s="121"/>
      <c r="F1280" s="121"/>
      <c r="G1280" s="121"/>
      <c r="H1280" s="121"/>
      <c r="I1280" s="121"/>
      <c r="J1280" s="100">
        <v>10</v>
      </c>
      <c r="K1280" s="101" t="s">
        <v>807</v>
      </c>
      <c r="L1280" s="102">
        <v>40</v>
      </c>
      <c r="M1280" s="103" t="s">
        <v>911</v>
      </c>
    </row>
    <row r="1281" spans="1:16" ht="17.25" customHeight="1">
      <c r="A1281" s="119"/>
      <c r="C1281" s="121"/>
      <c r="D1281" s="121"/>
      <c r="E1281" s="121"/>
      <c r="F1281" s="121"/>
      <c r="G1281" s="121"/>
      <c r="H1281" s="121"/>
      <c r="I1281" s="121"/>
      <c r="J1281" s="111">
        <v>11</v>
      </c>
      <c r="K1281" s="97" t="s">
        <v>811</v>
      </c>
      <c r="L1281" s="98">
        <v>24</v>
      </c>
      <c r="M1281" s="112" t="s">
        <v>1837</v>
      </c>
    </row>
    <row r="1282" spans="1:16" ht="17.25" customHeight="1">
      <c r="A1282" s="119"/>
      <c r="C1282" s="121"/>
      <c r="D1282" s="121"/>
      <c r="E1282" s="121"/>
      <c r="F1282" s="121"/>
      <c r="G1282" s="121"/>
      <c r="H1282" s="121"/>
      <c r="I1282" s="121"/>
      <c r="J1282" s="113"/>
      <c r="K1282" s="104"/>
      <c r="L1282" s="113"/>
      <c r="M1282" s="103" t="s">
        <v>1838</v>
      </c>
    </row>
    <row r="1283" spans="1:16" ht="17.25" customHeight="1">
      <c r="A1283" s="119"/>
      <c r="C1283" s="121"/>
      <c r="D1283" s="121"/>
      <c r="E1283" s="121"/>
      <c r="F1283" s="121"/>
      <c r="G1283" s="121"/>
      <c r="H1283" s="121"/>
      <c r="I1283" s="121"/>
      <c r="J1283" s="111">
        <v>13</v>
      </c>
      <c r="K1283" s="97" t="s">
        <v>818</v>
      </c>
      <c r="L1283" s="98">
        <v>3</v>
      </c>
      <c r="M1283" s="112" t="s">
        <v>1339</v>
      </c>
    </row>
    <row r="1284" spans="1:16" ht="17.25" customHeight="1">
      <c r="A1284" s="119"/>
      <c r="C1284" s="121"/>
      <c r="D1284" s="121"/>
      <c r="E1284" s="121"/>
      <c r="F1284" s="121"/>
      <c r="G1284" s="121"/>
      <c r="H1284" s="121"/>
      <c r="I1284" s="121"/>
      <c r="J1284" s="113"/>
      <c r="K1284" s="101" t="s">
        <v>820</v>
      </c>
      <c r="L1284" s="113"/>
      <c r="M1284" s="95"/>
    </row>
    <row r="1285" spans="1:16" ht="17.25" customHeight="1">
      <c r="A1285" s="119"/>
      <c r="C1285" s="121"/>
      <c r="D1285" s="121"/>
      <c r="E1285" s="121"/>
      <c r="F1285" s="121"/>
      <c r="G1285" s="121"/>
      <c r="H1285" s="121"/>
      <c r="I1285" s="121"/>
      <c r="J1285" s="111">
        <v>18</v>
      </c>
      <c r="K1285" s="97" t="s">
        <v>822</v>
      </c>
      <c r="L1285" s="98">
        <v>9823</v>
      </c>
      <c r="M1285" s="112" t="s">
        <v>1839</v>
      </c>
    </row>
    <row r="1286" spans="1:16" ht="17.25" customHeight="1">
      <c r="A1286" s="119"/>
      <c r="C1286" s="121"/>
      <c r="D1286" s="121"/>
      <c r="E1286" s="121"/>
      <c r="F1286" s="121"/>
      <c r="G1286" s="121"/>
      <c r="H1286" s="121"/>
      <c r="I1286" s="121"/>
      <c r="J1286" s="121"/>
      <c r="K1286" s="97" t="s">
        <v>824</v>
      </c>
      <c r="L1286" s="121"/>
      <c r="M1286" s="112" t="s">
        <v>1840</v>
      </c>
    </row>
    <row r="1287" spans="1:16" ht="17.25" customHeight="1">
      <c r="A1287" s="119"/>
      <c r="C1287" s="121"/>
      <c r="D1287" s="121"/>
      <c r="E1287" s="121"/>
      <c r="F1287" s="121"/>
      <c r="G1287" s="121"/>
      <c r="H1287" s="121"/>
      <c r="I1287" s="121"/>
      <c r="J1287" s="113"/>
      <c r="K1287" s="104"/>
      <c r="L1287" s="113"/>
      <c r="M1287" s="103" t="s">
        <v>1841</v>
      </c>
    </row>
    <row r="1288" spans="1:16" ht="17.25" customHeight="1">
      <c r="A1288" s="92"/>
      <c r="B1288" s="104"/>
      <c r="C1288" s="113"/>
      <c r="D1288" s="113"/>
      <c r="E1288" s="113"/>
      <c r="F1288" s="113"/>
      <c r="G1288" s="113"/>
      <c r="H1288" s="113"/>
      <c r="I1288" s="113"/>
      <c r="J1288" s="100">
        <v>20</v>
      </c>
      <c r="K1288" s="101" t="s">
        <v>1842</v>
      </c>
      <c r="L1288" s="102">
        <v>20000</v>
      </c>
      <c r="M1288" s="103" t="s">
        <v>1843</v>
      </c>
    </row>
    <row r="1289" spans="1:16" ht="17.25" customHeight="1">
      <c r="A1289" s="422" t="s">
        <v>142</v>
      </c>
      <c r="B1289" s="423"/>
      <c r="C1289" s="106">
        <v>29963</v>
      </c>
      <c r="D1289" s="106">
        <v>34056</v>
      </c>
      <c r="E1289" s="146">
        <f>C1289-D1289</f>
        <v>-4093</v>
      </c>
      <c r="F1289" s="147">
        <v>4792</v>
      </c>
      <c r="G1289" s="147">
        <v>0</v>
      </c>
      <c r="H1289" s="147">
        <v>24900</v>
      </c>
      <c r="I1289" s="148">
        <v>271</v>
      </c>
      <c r="J1289" s="108"/>
      <c r="K1289" s="128"/>
      <c r="L1289" s="146"/>
      <c r="M1289" s="110"/>
      <c r="P1289" s="77"/>
    </row>
    <row r="1295" spans="1:16" ht="17.25" customHeight="1">
      <c r="A1295" s="77" t="s">
        <v>1844</v>
      </c>
      <c r="F1295" s="77" t="s">
        <v>1845</v>
      </c>
      <c r="M1295" s="81" t="s">
        <v>779</v>
      </c>
    </row>
    <row r="1296" spans="1:16" ht="17.25" customHeight="1">
      <c r="A1296" s="424"/>
      <c r="B1296" s="425"/>
      <c r="C1296" s="132"/>
      <c r="D1296" s="133"/>
      <c r="E1296" s="132"/>
      <c r="F1296" s="426" t="s">
        <v>780</v>
      </c>
      <c r="G1296" s="404"/>
      <c r="H1296" s="404"/>
      <c r="I1296" s="405"/>
      <c r="J1296" s="85" t="s">
        <v>128</v>
      </c>
      <c r="K1296" s="85"/>
      <c r="L1296" s="87"/>
      <c r="M1296" s="88"/>
      <c r="P1296" s="77"/>
    </row>
    <row r="1297" spans="1:16" ht="17.25" customHeight="1">
      <c r="A1297" s="414" t="s">
        <v>129</v>
      </c>
      <c r="B1297" s="427"/>
      <c r="C1297" s="134" t="s">
        <v>781</v>
      </c>
      <c r="D1297" s="135" t="s">
        <v>782</v>
      </c>
      <c r="E1297" s="134" t="s">
        <v>111</v>
      </c>
      <c r="F1297" s="428" t="s">
        <v>783</v>
      </c>
      <c r="G1297" s="428"/>
      <c r="H1297" s="428"/>
      <c r="I1297" s="136" t="s">
        <v>784</v>
      </c>
      <c r="J1297" s="429" t="s">
        <v>785</v>
      </c>
      <c r="K1297" s="430"/>
      <c r="L1297" s="433" t="s">
        <v>786</v>
      </c>
      <c r="M1297" s="137" t="s">
        <v>787</v>
      </c>
      <c r="P1297" s="77"/>
    </row>
    <row r="1298" spans="1:16" ht="17.25" customHeight="1">
      <c r="A1298" s="435"/>
      <c r="B1298" s="436"/>
      <c r="C1298" s="138"/>
      <c r="D1298" s="139"/>
      <c r="E1298" s="138"/>
      <c r="F1298" s="140" t="s">
        <v>119</v>
      </c>
      <c r="G1298" s="141" t="s">
        <v>120</v>
      </c>
      <c r="H1298" s="140" t="s">
        <v>121</v>
      </c>
      <c r="I1298" s="142" t="s">
        <v>122</v>
      </c>
      <c r="J1298" s="431"/>
      <c r="K1298" s="432"/>
      <c r="L1298" s="434"/>
      <c r="M1298" s="95"/>
      <c r="P1298" s="77"/>
    </row>
    <row r="1299" spans="1:16" ht="17.25" customHeight="1">
      <c r="A1299" s="96">
        <v>1</v>
      </c>
      <c r="B1299" s="97" t="s">
        <v>1846</v>
      </c>
      <c r="C1299" s="98">
        <v>27800</v>
      </c>
      <c r="D1299" s="98">
        <v>26990</v>
      </c>
      <c r="E1299" s="143">
        <f>C1299-D1299</f>
        <v>810</v>
      </c>
      <c r="F1299" s="144">
        <v>2579</v>
      </c>
      <c r="G1299" s="144">
        <v>0</v>
      </c>
      <c r="H1299" s="144">
        <v>0</v>
      </c>
      <c r="I1299" s="145">
        <v>25221</v>
      </c>
      <c r="J1299" s="111">
        <v>1</v>
      </c>
      <c r="K1299" s="97" t="s">
        <v>789</v>
      </c>
      <c r="L1299" s="98">
        <v>4685</v>
      </c>
      <c r="M1299" s="112" t="s">
        <v>1847</v>
      </c>
    </row>
    <row r="1300" spans="1:16" ht="17.25" customHeight="1">
      <c r="A1300" s="119"/>
      <c r="B1300" s="97" t="s">
        <v>1141</v>
      </c>
      <c r="C1300" s="121"/>
      <c r="D1300" s="121"/>
      <c r="E1300" s="121"/>
      <c r="F1300" s="121"/>
      <c r="G1300" s="121"/>
      <c r="H1300" s="121"/>
      <c r="I1300" s="121"/>
      <c r="J1300" s="121"/>
      <c r="L1300" s="121"/>
      <c r="M1300" s="112" t="s">
        <v>1848</v>
      </c>
    </row>
    <row r="1301" spans="1:16" ht="17.25" customHeight="1">
      <c r="A1301" s="119"/>
      <c r="C1301" s="121"/>
      <c r="D1301" s="121"/>
      <c r="E1301" s="121"/>
      <c r="F1301" s="121"/>
      <c r="G1301" s="121"/>
      <c r="H1301" s="121"/>
      <c r="I1301" s="121"/>
      <c r="J1301" s="113"/>
      <c r="K1301" s="104"/>
      <c r="L1301" s="113"/>
      <c r="M1301" s="103" t="s">
        <v>1849</v>
      </c>
    </row>
    <row r="1302" spans="1:16" ht="17.25" customHeight="1">
      <c r="A1302" s="119"/>
      <c r="C1302" s="121"/>
      <c r="D1302" s="121"/>
      <c r="E1302" s="121"/>
      <c r="F1302" s="121"/>
      <c r="G1302" s="121"/>
      <c r="H1302" s="121"/>
      <c r="I1302" s="121"/>
      <c r="J1302" s="100">
        <v>2</v>
      </c>
      <c r="K1302" s="101" t="s">
        <v>791</v>
      </c>
      <c r="L1302" s="102">
        <v>9283</v>
      </c>
      <c r="M1302" s="103" t="s">
        <v>792</v>
      </c>
    </row>
    <row r="1303" spans="1:16" ht="17.25" customHeight="1">
      <c r="A1303" s="119"/>
      <c r="C1303" s="121"/>
      <c r="D1303" s="121"/>
      <c r="E1303" s="121"/>
      <c r="F1303" s="121"/>
      <c r="G1303" s="121"/>
      <c r="H1303" s="121"/>
      <c r="I1303" s="121"/>
      <c r="J1303" s="111">
        <v>3</v>
      </c>
      <c r="K1303" s="97" t="s">
        <v>793</v>
      </c>
      <c r="L1303" s="98">
        <v>8297</v>
      </c>
      <c r="M1303" s="112" t="s">
        <v>1850</v>
      </c>
    </row>
    <row r="1304" spans="1:16" ht="17.25" customHeight="1">
      <c r="A1304" s="119"/>
      <c r="C1304" s="121"/>
      <c r="D1304" s="121"/>
      <c r="E1304" s="121"/>
      <c r="F1304" s="121"/>
      <c r="G1304" s="121"/>
      <c r="H1304" s="121"/>
      <c r="I1304" s="121"/>
      <c r="J1304" s="121"/>
      <c r="L1304" s="121"/>
      <c r="M1304" s="112" t="s">
        <v>1851</v>
      </c>
    </row>
    <row r="1305" spans="1:16" ht="17.25" customHeight="1">
      <c r="A1305" s="119"/>
      <c r="C1305" s="121"/>
      <c r="D1305" s="121"/>
      <c r="E1305" s="121"/>
      <c r="F1305" s="121"/>
      <c r="G1305" s="121"/>
      <c r="H1305" s="121"/>
      <c r="I1305" s="121"/>
      <c r="J1305" s="113"/>
      <c r="K1305" s="104"/>
      <c r="L1305" s="113"/>
      <c r="M1305" s="103" t="s">
        <v>1852</v>
      </c>
    </row>
    <row r="1306" spans="1:16" ht="17.25" customHeight="1">
      <c r="A1306" s="119"/>
      <c r="C1306" s="121"/>
      <c r="D1306" s="121"/>
      <c r="E1306" s="121"/>
      <c r="F1306" s="121"/>
      <c r="G1306" s="121"/>
      <c r="H1306" s="121"/>
      <c r="I1306" s="121"/>
      <c r="J1306" s="111">
        <v>4</v>
      </c>
      <c r="K1306" s="97" t="s">
        <v>797</v>
      </c>
      <c r="L1306" s="98">
        <v>3681</v>
      </c>
      <c r="M1306" s="112" t="s">
        <v>1853</v>
      </c>
    </row>
    <row r="1307" spans="1:16" ht="17.25" customHeight="1">
      <c r="A1307" s="119"/>
      <c r="C1307" s="121"/>
      <c r="D1307" s="121"/>
      <c r="E1307" s="121"/>
      <c r="F1307" s="121"/>
      <c r="G1307" s="121"/>
      <c r="H1307" s="121"/>
      <c r="I1307" s="121"/>
      <c r="J1307" s="121"/>
      <c r="L1307" s="121"/>
      <c r="M1307" s="112" t="s">
        <v>1854</v>
      </c>
    </row>
    <row r="1308" spans="1:16" ht="17.25" customHeight="1">
      <c r="A1308" s="119"/>
      <c r="C1308" s="121"/>
      <c r="D1308" s="121"/>
      <c r="E1308" s="121"/>
      <c r="F1308" s="121"/>
      <c r="G1308" s="121"/>
      <c r="H1308" s="121"/>
      <c r="I1308" s="121"/>
      <c r="J1308" s="113"/>
      <c r="K1308" s="104"/>
      <c r="L1308" s="113"/>
      <c r="M1308" s="103" t="s">
        <v>1855</v>
      </c>
    </row>
    <row r="1309" spans="1:16" ht="17.25" customHeight="1">
      <c r="A1309" s="119"/>
      <c r="C1309" s="121"/>
      <c r="D1309" s="121"/>
      <c r="E1309" s="121"/>
      <c r="F1309" s="121"/>
      <c r="G1309" s="121"/>
      <c r="H1309" s="121"/>
      <c r="I1309" s="121"/>
      <c r="J1309" s="111">
        <v>8</v>
      </c>
      <c r="K1309" s="97" t="s">
        <v>802</v>
      </c>
      <c r="L1309" s="98">
        <v>980</v>
      </c>
      <c r="M1309" s="112" t="s">
        <v>1856</v>
      </c>
    </row>
    <row r="1310" spans="1:16" ht="17.25" customHeight="1">
      <c r="A1310" s="119"/>
      <c r="C1310" s="121"/>
      <c r="D1310" s="121"/>
      <c r="E1310" s="121"/>
      <c r="F1310" s="121"/>
      <c r="G1310" s="121"/>
      <c r="H1310" s="121"/>
      <c r="I1310" s="121"/>
      <c r="J1310" s="121"/>
      <c r="L1310" s="121"/>
      <c r="M1310" s="112" t="s">
        <v>1857</v>
      </c>
    </row>
    <row r="1311" spans="1:16" ht="17.25" customHeight="1">
      <c r="A1311" s="119"/>
      <c r="C1311" s="121"/>
      <c r="D1311" s="121"/>
      <c r="E1311" s="121"/>
      <c r="F1311" s="121"/>
      <c r="G1311" s="121"/>
      <c r="H1311" s="121"/>
      <c r="I1311" s="121"/>
      <c r="J1311" s="113"/>
      <c r="K1311" s="104"/>
      <c r="L1311" s="113"/>
      <c r="M1311" s="103" t="s">
        <v>1361</v>
      </c>
    </row>
    <row r="1312" spans="1:16" ht="17.25" customHeight="1">
      <c r="A1312" s="119"/>
      <c r="C1312" s="121"/>
      <c r="D1312" s="121"/>
      <c r="E1312" s="121"/>
      <c r="F1312" s="121"/>
      <c r="G1312" s="121"/>
      <c r="H1312" s="121"/>
      <c r="I1312" s="121"/>
      <c r="J1312" s="111">
        <v>10</v>
      </c>
      <c r="K1312" s="97" t="s">
        <v>807</v>
      </c>
      <c r="L1312" s="98">
        <v>190</v>
      </c>
      <c r="M1312" s="112" t="s">
        <v>1858</v>
      </c>
    </row>
    <row r="1313" spans="1:16" ht="17.25" customHeight="1">
      <c r="A1313" s="119"/>
      <c r="C1313" s="121"/>
      <c r="D1313" s="121"/>
      <c r="E1313" s="121"/>
      <c r="F1313" s="121"/>
      <c r="G1313" s="121"/>
      <c r="H1313" s="121"/>
      <c r="I1313" s="121"/>
      <c r="J1313" s="113"/>
      <c r="K1313" s="104"/>
      <c r="L1313" s="113"/>
      <c r="M1313" s="103" t="s">
        <v>1859</v>
      </c>
    </row>
    <row r="1314" spans="1:16" ht="17.25" customHeight="1">
      <c r="A1314" s="119"/>
      <c r="C1314" s="121"/>
      <c r="D1314" s="121"/>
      <c r="E1314" s="121"/>
      <c r="F1314" s="121"/>
      <c r="G1314" s="121"/>
      <c r="H1314" s="121"/>
      <c r="I1314" s="121"/>
      <c r="J1314" s="111">
        <v>11</v>
      </c>
      <c r="K1314" s="97" t="s">
        <v>811</v>
      </c>
      <c r="L1314" s="98">
        <v>74</v>
      </c>
      <c r="M1314" s="112" t="s">
        <v>1860</v>
      </c>
    </row>
    <row r="1315" spans="1:16" ht="17.25" customHeight="1">
      <c r="A1315" s="119"/>
      <c r="C1315" s="121"/>
      <c r="D1315" s="121"/>
      <c r="E1315" s="121"/>
      <c r="F1315" s="121"/>
      <c r="G1315" s="121"/>
      <c r="H1315" s="121"/>
      <c r="I1315" s="121"/>
      <c r="J1315" s="113"/>
      <c r="K1315" s="104"/>
      <c r="L1315" s="113"/>
      <c r="M1315" s="103" t="s">
        <v>1861</v>
      </c>
    </row>
    <row r="1316" spans="1:16" ht="17.25" customHeight="1">
      <c r="A1316" s="119"/>
      <c r="C1316" s="121"/>
      <c r="D1316" s="121"/>
      <c r="E1316" s="121"/>
      <c r="F1316" s="121"/>
      <c r="G1316" s="121"/>
      <c r="H1316" s="121"/>
      <c r="I1316" s="121"/>
      <c r="J1316" s="111">
        <v>13</v>
      </c>
      <c r="K1316" s="97" t="s">
        <v>818</v>
      </c>
      <c r="L1316" s="98">
        <v>27</v>
      </c>
      <c r="M1316" s="112" t="s">
        <v>1862</v>
      </c>
    </row>
    <row r="1317" spans="1:16" ht="17.25" customHeight="1">
      <c r="A1317" s="119"/>
      <c r="C1317" s="121"/>
      <c r="D1317" s="121"/>
      <c r="E1317" s="121"/>
      <c r="F1317" s="121"/>
      <c r="G1317" s="121"/>
      <c r="H1317" s="121"/>
      <c r="I1317" s="121"/>
      <c r="J1317" s="113"/>
      <c r="K1317" s="101" t="s">
        <v>820</v>
      </c>
      <c r="L1317" s="113"/>
      <c r="M1317" s="103" t="s">
        <v>1863</v>
      </c>
    </row>
    <row r="1318" spans="1:16" ht="17.25" customHeight="1">
      <c r="A1318" s="119"/>
      <c r="C1318" s="121"/>
      <c r="D1318" s="121"/>
      <c r="E1318" s="121"/>
      <c r="F1318" s="121"/>
      <c r="G1318" s="121"/>
      <c r="H1318" s="121"/>
      <c r="I1318" s="121"/>
      <c r="J1318" s="111">
        <v>18</v>
      </c>
      <c r="K1318" s="97" t="s">
        <v>822</v>
      </c>
      <c r="L1318" s="98">
        <v>583</v>
      </c>
      <c r="M1318" s="112" t="s">
        <v>1864</v>
      </c>
    </row>
    <row r="1319" spans="1:16" ht="17.25" customHeight="1">
      <c r="A1319" s="92"/>
      <c r="B1319" s="104"/>
      <c r="C1319" s="113"/>
      <c r="D1319" s="113"/>
      <c r="E1319" s="113"/>
      <c r="F1319" s="113"/>
      <c r="G1319" s="113"/>
      <c r="H1319" s="113"/>
      <c r="I1319" s="113"/>
      <c r="J1319" s="113"/>
      <c r="K1319" s="101" t="s">
        <v>824</v>
      </c>
      <c r="L1319" s="113"/>
      <c r="M1319" s="103" t="s">
        <v>1865</v>
      </c>
    </row>
    <row r="1320" spans="1:16" ht="17.25" customHeight="1">
      <c r="A1320" s="96">
        <v>2</v>
      </c>
      <c r="B1320" s="97" t="s">
        <v>1866</v>
      </c>
      <c r="C1320" s="98">
        <v>68371</v>
      </c>
      <c r="D1320" s="98">
        <v>69883</v>
      </c>
      <c r="E1320" s="143">
        <f>C1320-D1320</f>
        <v>-1512</v>
      </c>
      <c r="F1320" s="144">
        <v>0</v>
      </c>
      <c r="G1320" s="144">
        <v>0</v>
      </c>
      <c r="H1320" s="144">
        <v>110</v>
      </c>
      <c r="I1320" s="145">
        <v>68261</v>
      </c>
      <c r="J1320" s="100">
        <v>2</v>
      </c>
      <c r="K1320" s="101" t="s">
        <v>791</v>
      </c>
      <c r="L1320" s="102">
        <v>25295</v>
      </c>
      <c r="M1320" s="103" t="s">
        <v>792</v>
      </c>
    </row>
    <row r="1321" spans="1:16" ht="17.25" customHeight="1">
      <c r="A1321" s="119"/>
      <c r="C1321" s="121"/>
      <c r="D1321" s="121"/>
      <c r="E1321" s="121"/>
      <c r="F1321" s="121"/>
      <c r="G1321" s="121"/>
      <c r="H1321" s="121"/>
      <c r="I1321" s="121"/>
      <c r="J1321" s="111">
        <v>3</v>
      </c>
      <c r="K1321" s="97" t="s">
        <v>793</v>
      </c>
      <c r="L1321" s="98">
        <v>18192</v>
      </c>
      <c r="M1321" s="112" t="s">
        <v>1867</v>
      </c>
    </row>
    <row r="1322" spans="1:16" ht="17.25" customHeight="1">
      <c r="A1322" s="119"/>
      <c r="C1322" s="121"/>
      <c r="D1322" s="121"/>
      <c r="E1322" s="121"/>
      <c r="F1322" s="121"/>
      <c r="G1322" s="121"/>
      <c r="H1322" s="121"/>
      <c r="I1322" s="121"/>
      <c r="J1322" s="113"/>
      <c r="K1322" s="104"/>
      <c r="L1322" s="113"/>
      <c r="M1322" s="103" t="s">
        <v>1868</v>
      </c>
    </row>
    <row r="1323" spans="1:16" ht="17.25" customHeight="1">
      <c r="A1323" s="119"/>
      <c r="C1323" s="121"/>
      <c r="D1323" s="121"/>
      <c r="E1323" s="121"/>
      <c r="F1323" s="121"/>
      <c r="G1323" s="121"/>
      <c r="H1323" s="121"/>
      <c r="I1323" s="121"/>
      <c r="J1323" s="100">
        <v>4</v>
      </c>
      <c r="K1323" s="101" t="s">
        <v>797</v>
      </c>
      <c r="L1323" s="102">
        <v>8208</v>
      </c>
      <c r="M1323" s="103" t="s">
        <v>1687</v>
      </c>
    </row>
    <row r="1324" spans="1:16" ht="17.25" customHeight="1">
      <c r="A1324" s="130"/>
      <c r="B1324" s="128"/>
      <c r="C1324" s="108"/>
      <c r="D1324" s="108"/>
      <c r="E1324" s="108"/>
      <c r="F1324" s="108"/>
      <c r="G1324" s="108"/>
      <c r="H1324" s="108"/>
      <c r="I1324" s="108"/>
      <c r="J1324" s="126">
        <v>27</v>
      </c>
      <c r="K1324" s="124" t="s">
        <v>1078</v>
      </c>
      <c r="L1324" s="106">
        <v>16676</v>
      </c>
      <c r="M1324" s="127" t="s">
        <v>1869</v>
      </c>
    </row>
    <row r="1326" spans="1:16" ht="17.25" customHeight="1">
      <c r="A1326" s="389" t="s">
        <v>1870</v>
      </c>
      <c r="B1326" s="389"/>
      <c r="C1326" s="389"/>
      <c r="D1326" s="389"/>
      <c r="E1326" s="389"/>
      <c r="F1326" s="389"/>
      <c r="G1326" s="389"/>
      <c r="H1326" s="389"/>
      <c r="I1326" s="389"/>
      <c r="J1326" s="389"/>
      <c r="K1326" s="389"/>
      <c r="L1326" s="389"/>
      <c r="M1326" s="389"/>
      <c r="P1326" s="77"/>
    </row>
    <row r="1327" spans="1:16" ht="17.25" customHeight="1">
      <c r="A1327" s="389" t="s">
        <v>1871</v>
      </c>
      <c r="B1327" s="389"/>
      <c r="C1327" s="389"/>
      <c r="D1327" s="389"/>
      <c r="E1327" s="389"/>
      <c r="F1327" s="389"/>
      <c r="G1327" s="389"/>
      <c r="H1327" s="389"/>
      <c r="I1327" s="389"/>
      <c r="J1327" s="389"/>
      <c r="K1327" s="389"/>
      <c r="L1327" s="389"/>
      <c r="M1327" s="389"/>
      <c r="P1327" s="77"/>
    </row>
    <row r="1328" spans="1:16" ht="17.25" customHeight="1">
      <c r="A1328" s="77" t="s">
        <v>1844</v>
      </c>
      <c r="F1328" s="77" t="s">
        <v>1845</v>
      </c>
      <c r="M1328" s="81" t="s">
        <v>779</v>
      </c>
    </row>
    <row r="1329" spans="1:16" ht="17.25" customHeight="1">
      <c r="A1329" s="424"/>
      <c r="B1329" s="425"/>
      <c r="C1329" s="132"/>
      <c r="D1329" s="133"/>
      <c r="E1329" s="132"/>
      <c r="F1329" s="426" t="s">
        <v>780</v>
      </c>
      <c r="G1329" s="404"/>
      <c r="H1329" s="404"/>
      <c r="I1329" s="405"/>
      <c r="J1329" s="85" t="s">
        <v>128</v>
      </c>
      <c r="K1329" s="85"/>
      <c r="L1329" s="87"/>
      <c r="M1329" s="88"/>
      <c r="P1329" s="77"/>
    </row>
    <row r="1330" spans="1:16" ht="17.25" customHeight="1">
      <c r="A1330" s="414" t="s">
        <v>129</v>
      </c>
      <c r="B1330" s="427"/>
      <c r="C1330" s="134" t="s">
        <v>781</v>
      </c>
      <c r="D1330" s="135" t="s">
        <v>782</v>
      </c>
      <c r="E1330" s="134" t="s">
        <v>111</v>
      </c>
      <c r="F1330" s="428" t="s">
        <v>783</v>
      </c>
      <c r="G1330" s="428"/>
      <c r="H1330" s="428"/>
      <c r="I1330" s="136" t="s">
        <v>784</v>
      </c>
      <c r="J1330" s="429" t="s">
        <v>785</v>
      </c>
      <c r="K1330" s="430"/>
      <c r="L1330" s="433" t="s">
        <v>786</v>
      </c>
      <c r="M1330" s="137" t="s">
        <v>787</v>
      </c>
      <c r="P1330" s="77"/>
    </row>
    <row r="1331" spans="1:16" ht="17.25" customHeight="1">
      <c r="A1331" s="435"/>
      <c r="B1331" s="436"/>
      <c r="C1331" s="138"/>
      <c r="D1331" s="139"/>
      <c r="E1331" s="138"/>
      <c r="F1331" s="140" t="s">
        <v>119</v>
      </c>
      <c r="G1331" s="141" t="s">
        <v>120</v>
      </c>
      <c r="H1331" s="140" t="s">
        <v>121</v>
      </c>
      <c r="I1331" s="142" t="s">
        <v>122</v>
      </c>
      <c r="J1331" s="431"/>
      <c r="K1331" s="432"/>
      <c r="L1331" s="434"/>
      <c r="M1331" s="95"/>
      <c r="P1331" s="77"/>
    </row>
    <row r="1332" spans="1:16" ht="17.25" customHeight="1">
      <c r="A1332" s="96">
        <v>3</v>
      </c>
      <c r="B1332" s="97" t="s">
        <v>1872</v>
      </c>
      <c r="C1332" s="98">
        <v>185195</v>
      </c>
      <c r="D1332" s="98">
        <v>187335</v>
      </c>
      <c r="E1332" s="143">
        <f>C1332-D1332</f>
        <v>-2140</v>
      </c>
      <c r="F1332" s="144">
        <v>113892</v>
      </c>
      <c r="G1332" s="144">
        <v>0</v>
      </c>
      <c r="H1332" s="144">
        <v>7050</v>
      </c>
      <c r="I1332" s="145">
        <v>64253</v>
      </c>
      <c r="J1332" s="111">
        <v>1</v>
      </c>
      <c r="K1332" s="97" t="s">
        <v>789</v>
      </c>
      <c r="L1332" s="98">
        <v>5343</v>
      </c>
      <c r="M1332" s="112" t="s">
        <v>1873</v>
      </c>
    </row>
    <row r="1333" spans="1:16" ht="17.25" customHeight="1">
      <c r="A1333" s="119"/>
      <c r="C1333" s="121"/>
      <c r="D1333" s="121"/>
      <c r="E1333" s="121"/>
      <c r="F1333" s="121"/>
      <c r="G1333" s="121"/>
      <c r="H1333" s="121"/>
      <c r="I1333" s="121"/>
      <c r="J1333" s="113"/>
      <c r="K1333" s="104"/>
      <c r="L1333" s="113"/>
      <c r="M1333" s="103" t="s">
        <v>1874</v>
      </c>
    </row>
    <row r="1334" spans="1:16" ht="17.25" customHeight="1">
      <c r="A1334" s="119"/>
      <c r="C1334" s="121"/>
      <c r="D1334" s="121"/>
      <c r="E1334" s="121"/>
      <c r="F1334" s="121"/>
      <c r="G1334" s="121"/>
      <c r="H1334" s="121"/>
      <c r="I1334" s="121"/>
      <c r="J1334" s="100">
        <v>3</v>
      </c>
      <c r="K1334" s="101" t="s">
        <v>793</v>
      </c>
      <c r="L1334" s="102">
        <v>1593</v>
      </c>
      <c r="M1334" s="103" t="s">
        <v>977</v>
      </c>
    </row>
    <row r="1335" spans="1:16" ht="17.25" customHeight="1">
      <c r="A1335" s="119"/>
      <c r="C1335" s="121"/>
      <c r="D1335" s="121"/>
      <c r="E1335" s="121"/>
      <c r="F1335" s="121"/>
      <c r="G1335" s="121"/>
      <c r="H1335" s="121"/>
      <c r="I1335" s="121"/>
      <c r="J1335" s="111">
        <v>4</v>
      </c>
      <c r="K1335" s="97" t="s">
        <v>797</v>
      </c>
      <c r="L1335" s="98">
        <v>1169</v>
      </c>
      <c r="M1335" s="112" t="s">
        <v>1875</v>
      </c>
    </row>
    <row r="1336" spans="1:16" ht="17.25" customHeight="1">
      <c r="A1336" s="119"/>
      <c r="C1336" s="121"/>
      <c r="D1336" s="121"/>
      <c r="E1336" s="121"/>
      <c r="F1336" s="121"/>
      <c r="G1336" s="121"/>
      <c r="H1336" s="121"/>
      <c r="I1336" s="121"/>
      <c r="J1336" s="113"/>
      <c r="K1336" s="104"/>
      <c r="L1336" s="113"/>
      <c r="M1336" s="103" t="s">
        <v>1876</v>
      </c>
    </row>
    <row r="1337" spans="1:16" ht="17.25" customHeight="1">
      <c r="A1337" s="119"/>
      <c r="C1337" s="121"/>
      <c r="D1337" s="121"/>
      <c r="E1337" s="121"/>
      <c r="F1337" s="121"/>
      <c r="G1337" s="121"/>
      <c r="H1337" s="121"/>
      <c r="I1337" s="121"/>
      <c r="J1337" s="111">
        <v>7</v>
      </c>
      <c r="K1337" s="97" t="s">
        <v>800</v>
      </c>
      <c r="L1337" s="98">
        <v>11099</v>
      </c>
      <c r="M1337" s="112" t="s">
        <v>1877</v>
      </c>
    </row>
    <row r="1338" spans="1:16" ht="17.25" customHeight="1">
      <c r="A1338" s="119"/>
      <c r="C1338" s="121"/>
      <c r="D1338" s="121"/>
      <c r="E1338" s="121"/>
      <c r="F1338" s="121"/>
      <c r="G1338" s="121"/>
      <c r="H1338" s="121"/>
      <c r="I1338" s="121"/>
      <c r="J1338" s="113"/>
      <c r="K1338" s="104"/>
      <c r="L1338" s="113"/>
      <c r="M1338" s="103" t="s">
        <v>1878</v>
      </c>
    </row>
    <row r="1339" spans="1:16" ht="17.25" customHeight="1">
      <c r="A1339" s="119"/>
      <c r="C1339" s="121"/>
      <c r="D1339" s="121"/>
      <c r="E1339" s="121"/>
      <c r="F1339" s="121"/>
      <c r="G1339" s="121"/>
      <c r="H1339" s="121"/>
      <c r="I1339" s="121"/>
      <c r="J1339" s="100">
        <v>8</v>
      </c>
      <c r="K1339" s="101" t="s">
        <v>802</v>
      </c>
      <c r="L1339" s="102">
        <v>51</v>
      </c>
      <c r="M1339" s="103" t="s">
        <v>1084</v>
      </c>
    </row>
    <row r="1340" spans="1:16" ht="17.25" customHeight="1">
      <c r="A1340" s="119"/>
      <c r="C1340" s="121"/>
      <c r="D1340" s="121"/>
      <c r="E1340" s="121"/>
      <c r="F1340" s="121"/>
      <c r="G1340" s="121"/>
      <c r="H1340" s="121"/>
      <c r="I1340" s="121"/>
      <c r="J1340" s="111">
        <v>10</v>
      </c>
      <c r="K1340" s="97" t="s">
        <v>807</v>
      </c>
      <c r="L1340" s="98">
        <v>134</v>
      </c>
      <c r="M1340" s="112" t="s">
        <v>1879</v>
      </c>
    </row>
    <row r="1341" spans="1:16" ht="17.25" customHeight="1">
      <c r="A1341" s="119"/>
      <c r="C1341" s="121"/>
      <c r="D1341" s="121"/>
      <c r="E1341" s="121"/>
      <c r="F1341" s="121"/>
      <c r="G1341" s="121"/>
      <c r="H1341" s="121"/>
      <c r="I1341" s="121"/>
      <c r="J1341" s="121"/>
      <c r="L1341" s="121"/>
      <c r="M1341" s="112" t="s">
        <v>1326</v>
      </c>
    </row>
    <row r="1342" spans="1:16" ht="17.25" customHeight="1">
      <c r="A1342" s="119"/>
      <c r="C1342" s="121"/>
      <c r="D1342" s="121"/>
      <c r="E1342" s="121"/>
      <c r="F1342" s="121"/>
      <c r="G1342" s="121"/>
      <c r="H1342" s="121"/>
      <c r="I1342" s="121"/>
      <c r="J1342" s="113"/>
      <c r="K1342" s="104"/>
      <c r="L1342" s="113"/>
      <c r="M1342" s="103" t="s">
        <v>1880</v>
      </c>
    </row>
    <row r="1343" spans="1:16" ht="17.25" customHeight="1">
      <c r="A1343" s="119"/>
      <c r="C1343" s="121"/>
      <c r="D1343" s="121"/>
      <c r="E1343" s="121"/>
      <c r="F1343" s="121"/>
      <c r="G1343" s="121"/>
      <c r="H1343" s="121"/>
      <c r="I1343" s="121"/>
      <c r="J1343" s="111">
        <v>11</v>
      </c>
      <c r="K1343" s="97" t="s">
        <v>811</v>
      </c>
      <c r="L1343" s="98">
        <v>3593</v>
      </c>
      <c r="M1343" s="112" t="s">
        <v>1881</v>
      </c>
    </row>
    <row r="1344" spans="1:16" ht="17.25" customHeight="1">
      <c r="A1344" s="119"/>
      <c r="C1344" s="121"/>
      <c r="D1344" s="121"/>
      <c r="E1344" s="121"/>
      <c r="F1344" s="121"/>
      <c r="G1344" s="121"/>
      <c r="H1344" s="121"/>
      <c r="I1344" s="121"/>
      <c r="J1344" s="113"/>
      <c r="K1344" s="104"/>
      <c r="L1344" s="113"/>
      <c r="M1344" s="103" t="s">
        <v>1882</v>
      </c>
    </row>
    <row r="1345" spans="1:13" ht="17.25" customHeight="1">
      <c r="A1345" s="119"/>
      <c r="C1345" s="121"/>
      <c r="D1345" s="121"/>
      <c r="E1345" s="121"/>
      <c r="F1345" s="121"/>
      <c r="G1345" s="121"/>
      <c r="H1345" s="121"/>
      <c r="I1345" s="121"/>
      <c r="J1345" s="111">
        <v>12</v>
      </c>
      <c r="K1345" s="97" t="s">
        <v>816</v>
      </c>
      <c r="L1345" s="98">
        <v>1741</v>
      </c>
      <c r="M1345" s="112" t="s">
        <v>1883</v>
      </c>
    </row>
    <row r="1346" spans="1:13" ht="17.25" customHeight="1">
      <c r="A1346" s="119"/>
      <c r="C1346" s="121"/>
      <c r="D1346" s="121"/>
      <c r="E1346" s="121"/>
      <c r="F1346" s="121"/>
      <c r="G1346" s="121"/>
      <c r="H1346" s="121"/>
      <c r="I1346" s="121"/>
      <c r="J1346" s="121"/>
      <c r="L1346" s="121"/>
      <c r="M1346" s="112" t="s">
        <v>1884</v>
      </c>
    </row>
    <row r="1347" spans="1:13" ht="17.25" customHeight="1">
      <c r="A1347" s="119"/>
      <c r="C1347" s="121"/>
      <c r="D1347" s="121"/>
      <c r="E1347" s="121"/>
      <c r="F1347" s="121"/>
      <c r="G1347" s="121"/>
      <c r="H1347" s="121"/>
      <c r="I1347" s="121"/>
      <c r="J1347" s="121"/>
      <c r="L1347" s="121"/>
      <c r="M1347" s="112" t="s">
        <v>1885</v>
      </c>
    </row>
    <row r="1348" spans="1:13" ht="17.25" customHeight="1">
      <c r="A1348" s="119"/>
      <c r="C1348" s="121"/>
      <c r="D1348" s="121"/>
      <c r="E1348" s="121"/>
      <c r="F1348" s="121"/>
      <c r="G1348" s="121"/>
      <c r="H1348" s="121"/>
      <c r="I1348" s="121"/>
      <c r="J1348" s="121"/>
      <c r="L1348" s="121"/>
      <c r="M1348" s="112" t="s">
        <v>1886</v>
      </c>
    </row>
    <row r="1349" spans="1:13" ht="17.25" customHeight="1">
      <c r="A1349" s="119"/>
      <c r="C1349" s="121"/>
      <c r="D1349" s="121"/>
      <c r="E1349" s="121"/>
      <c r="F1349" s="121"/>
      <c r="G1349" s="121"/>
      <c r="H1349" s="121"/>
      <c r="I1349" s="121"/>
      <c r="J1349" s="121"/>
      <c r="L1349" s="121"/>
      <c r="M1349" s="112" t="s">
        <v>1887</v>
      </c>
    </row>
    <row r="1350" spans="1:13" ht="17.25" customHeight="1">
      <c r="A1350" s="119"/>
      <c r="C1350" s="121"/>
      <c r="D1350" s="121"/>
      <c r="E1350" s="121"/>
      <c r="F1350" s="121"/>
      <c r="G1350" s="121"/>
      <c r="H1350" s="121"/>
      <c r="I1350" s="121"/>
      <c r="J1350" s="113"/>
      <c r="K1350" s="104"/>
      <c r="L1350" s="113"/>
      <c r="M1350" s="103" t="s">
        <v>1888</v>
      </c>
    </row>
    <row r="1351" spans="1:13" ht="17.25" customHeight="1">
      <c r="A1351" s="119"/>
      <c r="C1351" s="121"/>
      <c r="D1351" s="121"/>
      <c r="E1351" s="121"/>
      <c r="F1351" s="121"/>
      <c r="G1351" s="121"/>
      <c r="H1351" s="121"/>
      <c r="I1351" s="121"/>
      <c r="J1351" s="111">
        <v>18</v>
      </c>
      <c r="K1351" s="97" t="s">
        <v>822</v>
      </c>
      <c r="L1351" s="98">
        <v>160472</v>
      </c>
      <c r="M1351" s="112" t="s">
        <v>1889</v>
      </c>
    </row>
    <row r="1352" spans="1:13" ht="17.25" customHeight="1">
      <c r="A1352" s="119"/>
      <c r="C1352" s="121"/>
      <c r="D1352" s="121"/>
      <c r="E1352" s="121"/>
      <c r="F1352" s="121"/>
      <c r="G1352" s="121"/>
      <c r="H1352" s="121"/>
      <c r="I1352" s="121"/>
      <c r="J1352" s="121"/>
      <c r="K1352" s="97" t="s">
        <v>824</v>
      </c>
      <c r="L1352" s="121"/>
      <c r="M1352" s="112" t="s">
        <v>1890</v>
      </c>
    </row>
    <row r="1353" spans="1:13" ht="17.25" customHeight="1">
      <c r="A1353" s="119"/>
      <c r="C1353" s="121"/>
      <c r="D1353" s="121"/>
      <c r="E1353" s="121"/>
      <c r="F1353" s="121"/>
      <c r="G1353" s="121"/>
      <c r="H1353" s="121"/>
      <c r="I1353" s="121"/>
      <c r="J1353" s="121"/>
      <c r="L1353" s="121"/>
      <c r="M1353" s="112" t="s">
        <v>1891</v>
      </c>
    </row>
    <row r="1354" spans="1:13" ht="17.25" customHeight="1">
      <c r="A1354" s="119"/>
      <c r="C1354" s="121"/>
      <c r="D1354" s="121"/>
      <c r="E1354" s="121"/>
      <c r="F1354" s="121"/>
      <c r="G1354" s="121"/>
      <c r="H1354" s="121"/>
      <c r="I1354" s="121"/>
      <c r="J1354" s="121"/>
      <c r="L1354" s="121"/>
      <c r="M1354" s="112" t="s">
        <v>1892</v>
      </c>
    </row>
    <row r="1355" spans="1:13" ht="17.25" customHeight="1">
      <c r="A1355" s="119"/>
      <c r="C1355" s="121"/>
      <c r="D1355" s="121"/>
      <c r="E1355" s="121"/>
      <c r="F1355" s="121"/>
      <c r="G1355" s="121"/>
      <c r="H1355" s="121"/>
      <c r="I1355" s="121"/>
      <c r="J1355" s="121"/>
      <c r="L1355" s="121"/>
      <c r="M1355" s="112" t="s">
        <v>1893</v>
      </c>
    </row>
    <row r="1356" spans="1:13" ht="17.25" customHeight="1">
      <c r="A1356" s="119"/>
      <c r="C1356" s="121"/>
      <c r="D1356" s="121"/>
      <c r="E1356" s="121"/>
      <c r="F1356" s="121"/>
      <c r="G1356" s="121"/>
      <c r="H1356" s="121"/>
      <c r="I1356" s="121"/>
      <c r="J1356" s="121"/>
      <c r="L1356" s="121"/>
      <c r="M1356" s="112" t="s">
        <v>1894</v>
      </c>
    </row>
    <row r="1357" spans="1:13" ht="17.25" customHeight="1">
      <c r="A1357" s="119"/>
      <c r="C1357" s="121"/>
      <c r="D1357" s="121"/>
      <c r="E1357" s="121"/>
      <c r="F1357" s="121"/>
      <c r="G1357" s="121"/>
      <c r="H1357" s="121"/>
      <c r="I1357" s="121"/>
      <c r="J1357" s="121"/>
      <c r="L1357" s="121"/>
      <c r="M1357" s="112" t="s">
        <v>1895</v>
      </c>
    </row>
    <row r="1358" spans="1:13" ht="17.25" customHeight="1">
      <c r="A1358" s="130"/>
      <c r="B1358" s="128"/>
      <c r="C1358" s="108"/>
      <c r="D1358" s="108"/>
      <c r="E1358" s="108"/>
      <c r="F1358" s="108"/>
      <c r="G1358" s="108"/>
      <c r="H1358" s="108"/>
      <c r="I1358" s="108"/>
      <c r="J1358" s="108"/>
      <c r="K1358" s="128"/>
      <c r="L1358" s="108"/>
      <c r="M1358" s="127" t="s">
        <v>1896</v>
      </c>
    </row>
    <row r="1362" spans="1:13" ht="17.25" customHeight="1">
      <c r="A1362" s="128"/>
      <c r="B1362" s="128"/>
      <c r="C1362" s="128"/>
      <c r="D1362" s="128"/>
      <c r="E1362" s="128"/>
      <c r="F1362" s="128"/>
      <c r="G1362" s="128"/>
      <c r="H1362" s="128"/>
      <c r="I1362" s="128"/>
      <c r="J1362" s="128"/>
      <c r="K1362" s="128"/>
      <c r="L1362" s="128"/>
      <c r="M1362" s="128"/>
    </row>
    <row r="1363" spans="1:13" ht="17.25" customHeight="1">
      <c r="A1363" s="119"/>
      <c r="C1363" s="121"/>
      <c r="D1363" s="121"/>
      <c r="E1363" s="121"/>
      <c r="F1363" s="121"/>
      <c r="G1363" s="121"/>
      <c r="H1363" s="121"/>
      <c r="I1363" s="121"/>
      <c r="J1363" s="121"/>
      <c r="L1363" s="121"/>
      <c r="M1363" s="112" t="s">
        <v>1897</v>
      </c>
    </row>
    <row r="1364" spans="1:13" ht="17.25" customHeight="1">
      <c r="A1364" s="119"/>
      <c r="C1364" s="121"/>
      <c r="D1364" s="121"/>
      <c r="E1364" s="121"/>
      <c r="F1364" s="121"/>
      <c r="G1364" s="121"/>
      <c r="H1364" s="121"/>
      <c r="I1364" s="121"/>
      <c r="J1364" s="121"/>
      <c r="L1364" s="121"/>
      <c r="M1364" s="112" t="s">
        <v>1898</v>
      </c>
    </row>
    <row r="1365" spans="1:13" ht="17.25" customHeight="1">
      <c r="A1365" s="119"/>
      <c r="C1365" s="121"/>
      <c r="D1365" s="121"/>
      <c r="E1365" s="121"/>
      <c r="F1365" s="121"/>
      <c r="G1365" s="121"/>
      <c r="H1365" s="121"/>
      <c r="I1365" s="121"/>
      <c r="J1365" s="121"/>
      <c r="L1365" s="121"/>
      <c r="M1365" s="112" t="s">
        <v>1899</v>
      </c>
    </row>
    <row r="1366" spans="1:13" ht="17.25" customHeight="1">
      <c r="A1366" s="119"/>
      <c r="C1366" s="121"/>
      <c r="D1366" s="121"/>
      <c r="E1366" s="121"/>
      <c r="F1366" s="121"/>
      <c r="G1366" s="121"/>
      <c r="H1366" s="121"/>
      <c r="I1366" s="121"/>
      <c r="J1366" s="121"/>
      <c r="L1366" s="121"/>
      <c r="M1366" s="112" t="s">
        <v>1900</v>
      </c>
    </row>
    <row r="1367" spans="1:13" ht="17.25" customHeight="1">
      <c r="A1367" s="119"/>
      <c r="C1367" s="121"/>
      <c r="D1367" s="121"/>
      <c r="E1367" s="121"/>
      <c r="F1367" s="121"/>
      <c r="G1367" s="121"/>
      <c r="H1367" s="121"/>
      <c r="I1367" s="121"/>
      <c r="J1367" s="121"/>
      <c r="L1367" s="121"/>
      <c r="M1367" s="112" t="s">
        <v>1901</v>
      </c>
    </row>
    <row r="1368" spans="1:13" ht="17.25" customHeight="1">
      <c r="A1368" s="119"/>
      <c r="C1368" s="121"/>
      <c r="D1368" s="121"/>
      <c r="E1368" s="121"/>
      <c r="F1368" s="121"/>
      <c r="G1368" s="121"/>
      <c r="H1368" s="121"/>
      <c r="I1368" s="121"/>
      <c r="J1368" s="121"/>
      <c r="L1368" s="121"/>
      <c r="M1368" s="112" t="s">
        <v>1902</v>
      </c>
    </row>
    <row r="1369" spans="1:13" ht="17.25" customHeight="1">
      <c r="A1369" s="119"/>
      <c r="C1369" s="121"/>
      <c r="D1369" s="121"/>
      <c r="E1369" s="121"/>
      <c r="F1369" s="121"/>
      <c r="G1369" s="121"/>
      <c r="H1369" s="121"/>
      <c r="I1369" s="121"/>
      <c r="J1369" s="121"/>
      <c r="L1369" s="121"/>
      <c r="M1369" s="112" t="s">
        <v>1903</v>
      </c>
    </row>
    <row r="1370" spans="1:13" ht="17.25" customHeight="1">
      <c r="A1370" s="119"/>
      <c r="C1370" s="121"/>
      <c r="D1370" s="121"/>
      <c r="E1370" s="121"/>
      <c r="F1370" s="121"/>
      <c r="G1370" s="121"/>
      <c r="H1370" s="121"/>
      <c r="I1370" s="121"/>
      <c r="J1370" s="121"/>
      <c r="L1370" s="121"/>
      <c r="M1370" s="112" t="s">
        <v>1904</v>
      </c>
    </row>
    <row r="1371" spans="1:13" ht="17.25" customHeight="1">
      <c r="A1371" s="119"/>
      <c r="C1371" s="121"/>
      <c r="D1371" s="121"/>
      <c r="E1371" s="121"/>
      <c r="F1371" s="121"/>
      <c r="G1371" s="121"/>
      <c r="H1371" s="121"/>
      <c r="I1371" s="121"/>
      <c r="J1371" s="121"/>
      <c r="L1371" s="121"/>
      <c r="M1371" s="112" t="s">
        <v>1905</v>
      </c>
    </row>
    <row r="1372" spans="1:13" ht="17.25" customHeight="1">
      <c r="A1372" s="119"/>
      <c r="C1372" s="121"/>
      <c r="D1372" s="121"/>
      <c r="E1372" s="121"/>
      <c r="F1372" s="121"/>
      <c r="G1372" s="121"/>
      <c r="H1372" s="121"/>
      <c r="I1372" s="121"/>
      <c r="J1372" s="121"/>
      <c r="L1372" s="121"/>
      <c r="M1372" s="112" t="s">
        <v>1906</v>
      </c>
    </row>
    <row r="1373" spans="1:13" ht="17.25" customHeight="1">
      <c r="A1373" s="119"/>
      <c r="C1373" s="121"/>
      <c r="D1373" s="121"/>
      <c r="E1373" s="121"/>
      <c r="F1373" s="121"/>
      <c r="G1373" s="121"/>
      <c r="H1373" s="121"/>
      <c r="I1373" s="121"/>
      <c r="J1373" s="121"/>
      <c r="L1373" s="121"/>
      <c r="M1373" s="112" t="s">
        <v>1907</v>
      </c>
    </row>
    <row r="1374" spans="1:13" ht="17.25" customHeight="1">
      <c r="A1374" s="92"/>
      <c r="B1374" s="104"/>
      <c r="C1374" s="113"/>
      <c r="D1374" s="113"/>
      <c r="E1374" s="113"/>
      <c r="F1374" s="113"/>
      <c r="G1374" s="113"/>
      <c r="H1374" s="113"/>
      <c r="I1374" s="113"/>
      <c r="J1374" s="113"/>
      <c r="K1374" s="104"/>
      <c r="L1374" s="113"/>
      <c r="M1374" s="103" t="s">
        <v>1908</v>
      </c>
    </row>
    <row r="1375" spans="1:13" ht="17.25" customHeight="1">
      <c r="A1375" s="96">
        <v>4</v>
      </c>
      <c r="B1375" s="97" t="s">
        <v>1909</v>
      </c>
      <c r="C1375" s="98">
        <v>93535</v>
      </c>
      <c r="D1375" s="98">
        <v>141462</v>
      </c>
      <c r="E1375" s="143">
        <f>C1375-D1375</f>
        <v>-47927</v>
      </c>
      <c r="F1375" s="144">
        <v>5000</v>
      </c>
      <c r="G1375" s="144">
        <v>13300</v>
      </c>
      <c r="H1375" s="144">
        <v>495</v>
      </c>
      <c r="I1375" s="145">
        <v>74740</v>
      </c>
      <c r="J1375" s="100">
        <v>7</v>
      </c>
      <c r="K1375" s="101" t="s">
        <v>800</v>
      </c>
      <c r="L1375" s="102">
        <v>120</v>
      </c>
      <c r="M1375" s="103" t="s">
        <v>1910</v>
      </c>
    </row>
    <row r="1376" spans="1:13" ht="17.25" customHeight="1">
      <c r="A1376" s="119"/>
      <c r="C1376" s="121"/>
      <c r="D1376" s="121"/>
      <c r="E1376" s="121"/>
      <c r="F1376" s="121"/>
      <c r="G1376" s="121"/>
      <c r="H1376" s="121"/>
      <c r="I1376" s="121"/>
      <c r="J1376" s="111">
        <v>10</v>
      </c>
      <c r="K1376" s="97" t="s">
        <v>807</v>
      </c>
      <c r="L1376" s="98">
        <v>3759</v>
      </c>
      <c r="M1376" s="112" t="s">
        <v>1911</v>
      </c>
    </row>
    <row r="1377" spans="1:13" ht="17.25" customHeight="1">
      <c r="A1377" s="119"/>
      <c r="C1377" s="121"/>
      <c r="D1377" s="121"/>
      <c r="E1377" s="121"/>
      <c r="F1377" s="121"/>
      <c r="G1377" s="121"/>
      <c r="H1377" s="121"/>
      <c r="I1377" s="121"/>
      <c r="J1377" s="121"/>
      <c r="L1377" s="121"/>
      <c r="M1377" s="112" t="s">
        <v>1912</v>
      </c>
    </row>
    <row r="1378" spans="1:13" ht="17.25" customHeight="1">
      <c r="A1378" s="119"/>
      <c r="C1378" s="121"/>
      <c r="D1378" s="121"/>
      <c r="E1378" s="121"/>
      <c r="F1378" s="121"/>
      <c r="G1378" s="121"/>
      <c r="H1378" s="121"/>
      <c r="I1378" s="121"/>
      <c r="J1378" s="121"/>
      <c r="L1378" s="121"/>
      <c r="M1378" s="112" t="s">
        <v>1621</v>
      </c>
    </row>
    <row r="1379" spans="1:13" ht="17.25" customHeight="1">
      <c r="A1379" s="119"/>
      <c r="C1379" s="121"/>
      <c r="D1379" s="121"/>
      <c r="E1379" s="121"/>
      <c r="F1379" s="121"/>
      <c r="G1379" s="121"/>
      <c r="H1379" s="121"/>
      <c r="I1379" s="121"/>
      <c r="J1379" s="121"/>
      <c r="L1379" s="121"/>
      <c r="M1379" s="112" t="s">
        <v>1913</v>
      </c>
    </row>
    <row r="1380" spans="1:13" ht="17.25" customHeight="1">
      <c r="A1380" s="119"/>
      <c r="C1380" s="121"/>
      <c r="D1380" s="121"/>
      <c r="E1380" s="121"/>
      <c r="F1380" s="121"/>
      <c r="G1380" s="121"/>
      <c r="H1380" s="121"/>
      <c r="I1380" s="121"/>
      <c r="J1380" s="113"/>
      <c r="K1380" s="104"/>
      <c r="L1380" s="113"/>
      <c r="M1380" s="103" t="s">
        <v>1914</v>
      </c>
    </row>
    <row r="1381" spans="1:13" ht="17.25" customHeight="1">
      <c r="A1381" s="119"/>
      <c r="C1381" s="121"/>
      <c r="D1381" s="121"/>
      <c r="E1381" s="121"/>
      <c r="F1381" s="121"/>
      <c r="G1381" s="121"/>
      <c r="H1381" s="121"/>
      <c r="I1381" s="121"/>
      <c r="J1381" s="111">
        <v>11</v>
      </c>
      <c r="K1381" s="97" t="s">
        <v>811</v>
      </c>
      <c r="L1381" s="98">
        <v>389</v>
      </c>
      <c r="M1381" s="112" t="s">
        <v>1915</v>
      </c>
    </row>
    <row r="1382" spans="1:13" ht="17.25" customHeight="1">
      <c r="A1382" s="119"/>
      <c r="C1382" s="121"/>
      <c r="D1382" s="121"/>
      <c r="E1382" s="121"/>
      <c r="F1382" s="121"/>
      <c r="G1382" s="121"/>
      <c r="H1382" s="121"/>
      <c r="I1382" s="121"/>
      <c r="J1382" s="121"/>
      <c r="L1382" s="121"/>
      <c r="M1382" s="112" t="s">
        <v>1916</v>
      </c>
    </row>
    <row r="1383" spans="1:13" ht="17.25" customHeight="1">
      <c r="A1383" s="119"/>
      <c r="C1383" s="121"/>
      <c r="D1383" s="121"/>
      <c r="E1383" s="121"/>
      <c r="F1383" s="121"/>
      <c r="G1383" s="121"/>
      <c r="H1383" s="121"/>
      <c r="I1383" s="121"/>
      <c r="J1383" s="121"/>
      <c r="L1383" s="121"/>
      <c r="M1383" s="112" t="s">
        <v>1917</v>
      </c>
    </row>
    <row r="1384" spans="1:13" ht="17.25" customHeight="1">
      <c r="A1384" s="119"/>
      <c r="C1384" s="121"/>
      <c r="D1384" s="121"/>
      <c r="E1384" s="121"/>
      <c r="F1384" s="121"/>
      <c r="G1384" s="121"/>
      <c r="H1384" s="121"/>
      <c r="I1384" s="121"/>
      <c r="J1384" s="113"/>
      <c r="K1384" s="104"/>
      <c r="L1384" s="113"/>
      <c r="M1384" s="103" t="s">
        <v>1918</v>
      </c>
    </row>
    <row r="1385" spans="1:13" ht="17.25" customHeight="1">
      <c r="A1385" s="119"/>
      <c r="C1385" s="121"/>
      <c r="D1385" s="121"/>
      <c r="E1385" s="121"/>
      <c r="F1385" s="121"/>
      <c r="G1385" s="121"/>
      <c r="H1385" s="121"/>
      <c r="I1385" s="121"/>
      <c r="J1385" s="111">
        <v>12</v>
      </c>
      <c r="K1385" s="97" t="s">
        <v>816</v>
      </c>
      <c r="L1385" s="98">
        <v>7488</v>
      </c>
      <c r="M1385" s="112" t="s">
        <v>1919</v>
      </c>
    </row>
    <row r="1386" spans="1:13" ht="17.25" customHeight="1">
      <c r="A1386" s="119"/>
      <c r="C1386" s="121"/>
      <c r="D1386" s="121"/>
      <c r="E1386" s="121"/>
      <c r="F1386" s="121"/>
      <c r="G1386" s="121"/>
      <c r="H1386" s="121"/>
      <c r="I1386" s="121"/>
      <c r="J1386" s="121"/>
      <c r="L1386" s="121"/>
      <c r="M1386" s="112" t="s">
        <v>1920</v>
      </c>
    </row>
    <row r="1387" spans="1:13" ht="17.25" customHeight="1">
      <c r="A1387" s="119"/>
      <c r="C1387" s="121"/>
      <c r="D1387" s="121"/>
      <c r="E1387" s="121"/>
      <c r="F1387" s="121"/>
      <c r="G1387" s="121"/>
      <c r="H1387" s="121"/>
      <c r="I1387" s="121"/>
      <c r="J1387" s="121"/>
      <c r="L1387" s="121"/>
      <c r="M1387" s="112" t="s">
        <v>1921</v>
      </c>
    </row>
    <row r="1388" spans="1:13" ht="17.25" customHeight="1">
      <c r="A1388" s="119"/>
      <c r="C1388" s="121"/>
      <c r="D1388" s="121"/>
      <c r="E1388" s="121"/>
      <c r="F1388" s="121"/>
      <c r="G1388" s="121"/>
      <c r="H1388" s="121"/>
      <c r="I1388" s="121"/>
      <c r="J1388" s="121"/>
      <c r="L1388" s="121"/>
      <c r="M1388" s="112" t="s">
        <v>1922</v>
      </c>
    </row>
    <row r="1389" spans="1:13" ht="17.25" customHeight="1">
      <c r="A1389" s="119"/>
      <c r="C1389" s="121"/>
      <c r="D1389" s="121"/>
      <c r="E1389" s="121"/>
      <c r="F1389" s="121"/>
      <c r="G1389" s="121"/>
      <c r="H1389" s="121"/>
      <c r="I1389" s="121"/>
      <c r="J1389" s="121"/>
      <c r="L1389" s="121"/>
      <c r="M1389" s="112" t="s">
        <v>1923</v>
      </c>
    </row>
    <row r="1390" spans="1:13" ht="17.25" customHeight="1">
      <c r="A1390" s="119"/>
      <c r="C1390" s="121"/>
      <c r="D1390" s="121"/>
      <c r="E1390" s="121"/>
      <c r="F1390" s="121"/>
      <c r="G1390" s="121"/>
      <c r="H1390" s="121"/>
      <c r="I1390" s="121"/>
      <c r="J1390" s="121"/>
      <c r="L1390" s="121"/>
      <c r="M1390" s="112" t="s">
        <v>1924</v>
      </c>
    </row>
    <row r="1391" spans="1:13" ht="17.25" customHeight="1">
      <c r="A1391" s="119"/>
      <c r="C1391" s="121"/>
      <c r="D1391" s="121"/>
      <c r="E1391" s="121"/>
      <c r="F1391" s="121"/>
      <c r="G1391" s="121"/>
      <c r="H1391" s="121"/>
      <c r="I1391" s="121"/>
      <c r="J1391" s="121"/>
      <c r="L1391" s="121"/>
      <c r="M1391" s="112" t="s">
        <v>1925</v>
      </c>
    </row>
    <row r="1392" spans="1:13" ht="17.25" customHeight="1">
      <c r="A1392" s="130"/>
      <c r="B1392" s="128"/>
      <c r="C1392" s="108"/>
      <c r="D1392" s="108"/>
      <c r="E1392" s="108"/>
      <c r="F1392" s="108"/>
      <c r="G1392" s="108"/>
      <c r="H1392" s="108"/>
      <c r="I1392" s="108"/>
      <c r="J1392" s="108"/>
      <c r="K1392" s="128"/>
      <c r="L1392" s="108"/>
      <c r="M1392" s="127" t="s">
        <v>1926</v>
      </c>
    </row>
    <row r="1394" spans="1:16" ht="17.25" customHeight="1">
      <c r="A1394" s="389" t="s">
        <v>1927</v>
      </c>
      <c r="B1394" s="389"/>
      <c r="C1394" s="389"/>
      <c r="D1394" s="389"/>
      <c r="E1394" s="389"/>
      <c r="F1394" s="389"/>
      <c r="G1394" s="389"/>
      <c r="H1394" s="389"/>
      <c r="I1394" s="389"/>
      <c r="J1394" s="389"/>
      <c r="K1394" s="389"/>
      <c r="L1394" s="389"/>
      <c r="M1394" s="389"/>
      <c r="P1394" s="77"/>
    </row>
    <row r="1395" spans="1:16" ht="17.25" customHeight="1">
      <c r="A1395" s="389" t="s">
        <v>1928</v>
      </c>
      <c r="B1395" s="389"/>
      <c r="C1395" s="389"/>
      <c r="D1395" s="389"/>
      <c r="E1395" s="389"/>
      <c r="F1395" s="389"/>
      <c r="G1395" s="389"/>
      <c r="H1395" s="389"/>
      <c r="I1395" s="389"/>
      <c r="J1395" s="389"/>
      <c r="K1395" s="389"/>
      <c r="L1395" s="389"/>
      <c r="M1395" s="389"/>
      <c r="P1395" s="77"/>
    </row>
    <row r="1396" spans="1:16" ht="17.25" customHeight="1">
      <c r="A1396" s="77" t="s">
        <v>1844</v>
      </c>
      <c r="F1396" s="77" t="s">
        <v>1845</v>
      </c>
      <c r="M1396" s="81" t="s">
        <v>779</v>
      </c>
    </row>
    <row r="1397" spans="1:16" ht="17.25" customHeight="1">
      <c r="A1397" s="424"/>
      <c r="B1397" s="425"/>
      <c r="C1397" s="132"/>
      <c r="D1397" s="133"/>
      <c r="E1397" s="132"/>
      <c r="F1397" s="426" t="s">
        <v>780</v>
      </c>
      <c r="G1397" s="404"/>
      <c r="H1397" s="404"/>
      <c r="I1397" s="405"/>
      <c r="J1397" s="85" t="s">
        <v>128</v>
      </c>
      <c r="K1397" s="85"/>
      <c r="L1397" s="87"/>
      <c r="M1397" s="88"/>
      <c r="P1397" s="77"/>
    </row>
    <row r="1398" spans="1:16" ht="17.25" customHeight="1">
      <c r="A1398" s="414" t="s">
        <v>129</v>
      </c>
      <c r="B1398" s="427"/>
      <c r="C1398" s="134" t="s">
        <v>781</v>
      </c>
      <c r="D1398" s="135" t="s">
        <v>782</v>
      </c>
      <c r="E1398" s="134" t="s">
        <v>111</v>
      </c>
      <c r="F1398" s="428" t="s">
        <v>783</v>
      </c>
      <c r="G1398" s="428"/>
      <c r="H1398" s="428"/>
      <c r="I1398" s="136" t="s">
        <v>784</v>
      </c>
      <c r="J1398" s="429" t="s">
        <v>785</v>
      </c>
      <c r="K1398" s="430"/>
      <c r="L1398" s="433" t="s">
        <v>786</v>
      </c>
      <c r="M1398" s="137" t="s">
        <v>787</v>
      </c>
      <c r="P1398" s="77"/>
    </row>
    <row r="1399" spans="1:16" ht="17.25" customHeight="1">
      <c r="A1399" s="435"/>
      <c r="B1399" s="436"/>
      <c r="C1399" s="138"/>
      <c r="D1399" s="139"/>
      <c r="E1399" s="138"/>
      <c r="F1399" s="140" t="s">
        <v>119</v>
      </c>
      <c r="G1399" s="141" t="s">
        <v>120</v>
      </c>
      <c r="H1399" s="140" t="s">
        <v>121</v>
      </c>
      <c r="I1399" s="142" t="s">
        <v>122</v>
      </c>
      <c r="J1399" s="431"/>
      <c r="K1399" s="432"/>
      <c r="L1399" s="434"/>
      <c r="M1399" s="95"/>
      <c r="P1399" s="77"/>
    </row>
    <row r="1400" spans="1:16" ht="17.25" customHeight="1">
      <c r="A1400" s="119"/>
      <c r="C1400" s="121"/>
      <c r="D1400" s="121"/>
      <c r="E1400" s="121"/>
      <c r="F1400" s="121"/>
      <c r="G1400" s="121"/>
      <c r="H1400" s="121"/>
      <c r="I1400" s="121"/>
      <c r="J1400" s="111">
        <v>13</v>
      </c>
      <c r="K1400" s="97" t="s">
        <v>818</v>
      </c>
      <c r="L1400" s="98">
        <v>569</v>
      </c>
      <c r="M1400" s="112" t="s">
        <v>1929</v>
      </c>
    </row>
    <row r="1401" spans="1:16" ht="17.25" customHeight="1">
      <c r="A1401" s="119"/>
      <c r="C1401" s="121"/>
      <c r="D1401" s="121"/>
      <c r="E1401" s="121"/>
      <c r="F1401" s="121"/>
      <c r="G1401" s="121"/>
      <c r="H1401" s="121"/>
      <c r="I1401" s="121"/>
      <c r="J1401" s="121"/>
      <c r="K1401" s="97" t="s">
        <v>820</v>
      </c>
      <c r="L1401" s="121"/>
      <c r="M1401" s="112" t="s">
        <v>1930</v>
      </c>
    </row>
    <row r="1402" spans="1:16" ht="17.25" customHeight="1">
      <c r="A1402" s="119"/>
      <c r="C1402" s="121"/>
      <c r="D1402" s="121"/>
      <c r="E1402" s="121"/>
      <c r="F1402" s="121"/>
      <c r="G1402" s="121"/>
      <c r="H1402" s="121"/>
      <c r="I1402" s="121"/>
      <c r="J1402" s="113"/>
      <c r="K1402" s="104"/>
      <c r="L1402" s="113"/>
      <c r="M1402" s="103" t="s">
        <v>1931</v>
      </c>
    </row>
    <row r="1403" spans="1:16" ht="17.25" customHeight="1">
      <c r="A1403" s="119"/>
      <c r="C1403" s="121"/>
      <c r="D1403" s="121"/>
      <c r="E1403" s="121"/>
      <c r="F1403" s="121"/>
      <c r="G1403" s="121"/>
      <c r="H1403" s="121"/>
      <c r="I1403" s="121"/>
      <c r="J1403" s="111">
        <v>18</v>
      </c>
      <c r="K1403" s="97" t="s">
        <v>822</v>
      </c>
      <c r="L1403" s="98">
        <v>80715</v>
      </c>
      <c r="M1403" s="112" t="s">
        <v>1932</v>
      </c>
    </row>
    <row r="1404" spans="1:16" ht="17.25" customHeight="1">
      <c r="A1404" s="119"/>
      <c r="C1404" s="121"/>
      <c r="D1404" s="121"/>
      <c r="E1404" s="121"/>
      <c r="F1404" s="121"/>
      <c r="G1404" s="121"/>
      <c r="H1404" s="121"/>
      <c r="I1404" s="121"/>
      <c r="J1404" s="121"/>
      <c r="K1404" s="97" t="s">
        <v>824</v>
      </c>
      <c r="L1404" s="121"/>
      <c r="M1404" s="112" t="s">
        <v>1933</v>
      </c>
    </row>
    <row r="1405" spans="1:16" ht="17.25" customHeight="1">
      <c r="A1405" s="119"/>
      <c r="C1405" s="121"/>
      <c r="D1405" s="121"/>
      <c r="E1405" s="121"/>
      <c r="F1405" s="121"/>
      <c r="G1405" s="121"/>
      <c r="H1405" s="121"/>
      <c r="I1405" s="121"/>
      <c r="J1405" s="121"/>
      <c r="L1405" s="121"/>
      <c r="M1405" s="112" t="s">
        <v>1934</v>
      </c>
    </row>
    <row r="1406" spans="1:16" ht="17.25" customHeight="1">
      <c r="A1406" s="119"/>
      <c r="C1406" s="121"/>
      <c r="D1406" s="121"/>
      <c r="E1406" s="121"/>
      <c r="F1406" s="121"/>
      <c r="G1406" s="121"/>
      <c r="H1406" s="121"/>
      <c r="I1406" s="121"/>
      <c r="J1406" s="121"/>
      <c r="L1406" s="121"/>
      <c r="M1406" s="112" t="s">
        <v>1935</v>
      </c>
    </row>
    <row r="1407" spans="1:16" ht="17.25" customHeight="1">
      <c r="A1407" s="119"/>
      <c r="C1407" s="121"/>
      <c r="D1407" s="121"/>
      <c r="E1407" s="121"/>
      <c r="F1407" s="121"/>
      <c r="G1407" s="121"/>
      <c r="H1407" s="121"/>
      <c r="I1407" s="121"/>
      <c r="J1407" s="121"/>
      <c r="L1407" s="121"/>
      <c r="M1407" s="112" t="s">
        <v>1936</v>
      </c>
    </row>
    <row r="1408" spans="1:16" ht="17.25" customHeight="1">
      <c r="A1408" s="119"/>
      <c r="C1408" s="121"/>
      <c r="D1408" s="121"/>
      <c r="E1408" s="121"/>
      <c r="F1408" s="121"/>
      <c r="G1408" s="121"/>
      <c r="H1408" s="121"/>
      <c r="I1408" s="121"/>
      <c r="J1408" s="121"/>
      <c r="L1408" s="121"/>
      <c r="M1408" s="112" t="s">
        <v>1937</v>
      </c>
    </row>
    <row r="1409" spans="1:13" ht="17.25" customHeight="1">
      <c r="A1409" s="119"/>
      <c r="C1409" s="121"/>
      <c r="D1409" s="121"/>
      <c r="E1409" s="121"/>
      <c r="F1409" s="121"/>
      <c r="G1409" s="121"/>
      <c r="H1409" s="121"/>
      <c r="I1409" s="121"/>
      <c r="J1409" s="121"/>
      <c r="L1409" s="121"/>
      <c r="M1409" s="112" t="s">
        <v>1938</v>
      </c>
    </row>
    <row r="1410" spans="1:13" ht="17.25" customHeight="1">
      <c r="A1410" s="119"/>
      <c r="C1410" s="121"/>
      <c r="D1410" s="121"/>
      <c r="E1410" s="121"/>
      <c r="F1410" s="121"/>
      <c r="G1410" s="121"/>
      <c r="H1410" s="121"/>
      <c r="I1410" s="121"/>
      <c r="J1410" s="121"/>
      <c r="L1410" s="121"/>
      <c r="M1410" s="112" t="s">
        <v>1939</v>
      </c>
    </row>
    <row r="1411" spans="1:13" ht="17.25" customHeight="1">
      <c r="A1411" s="119"/>
      <c r="C1411" s="121"/>
      <c r="D1411" s="121"/>
      <c r="E1411" s="121"/>
      <c r="F1411" s="121"/>
      <c r="G1411" s="121"/>
      <c r="H1411" s="121"/>
      <c r="I1411" s="121"/>
      <c r="J1411" s="121"/>
      <c r="L1411" s="121"/>
      <c r="M1411" s="112" t="s">
        <v>1940</v>
      </c>
    </row>
    <row r="1412" spans="1:13" ht="17.25" customHeight="1">
      <c r="A1412" s="119"/>
      <c r="C1412" s="121"/>
      <c r="D1412" s="121"/>
      <c r="E1412" s="121"/>
      <c r="F1412" s="121"/>
      <c r="G1412" s="121"/>
      <c r="H1412" s="121"/>
      <c r="I1412" s="121"/>
      <c r="J1412" s="121"/>
      <c r="L1412" s="121"/>
      <c r="M1412" s="112" t="s">
        <v>1941</v>
      </c>
    </row>
    <row r="1413" spans="1:13" ht="17.25" customHeight="1">
      <c r="A1413" s="119"/>
      <c r="C1413" s="121"/>
      <c r="D1413" s="121"/>
      <c r="E1413" s="121"/>
      <c r="F1413" s="121"/>
      <c r="G1413" s="121"/>
      <c r="H1413" s="121"/>
      <c r="I1413" s="121"/>
      <c r="J1413" s="121"/>
      <c r="L1413" s="121"/>
      <c r="M1413" s="112" t="s">
        <v>1942</v>
      </c>
    </row>
    <row r="1414" spans="1:13" ht="17.25" customHeight="1">
      <c r="A1414" s="119"/>
      <c r="C1414" s="121"/>
      <c r="D1414" s="121"/>
      <c r="E1414" s="121"/>
      <c r="F1414" s="121"/>
      <c r="G1414" s="121"/>
      <c r="H1414" s="121"/>
      <c r="I1414" s="121"/>
      <c r="J1414" s="121"/>
      <c r="L1414" s="121"/>
      <c r="M1414" s="112" t="s">
        <v>1943</v>
      </c>
    </row>
    <row r="1415" spans="1:13" ht="17.25" customHeight="1">
      <c r="A1415" s="119"/>
      <c r="C1415" s="121"/>
      <c r="D1415" s="121"/>
      <c r="E1415" s="121"/>
      <c r="F1415" s="121"/>
      <c r="G1415" s="121"/>
      <c r="H1415" s="121"/>
      <c r="I1415" s="121"/>
      <c r="J1415" s="121"/>
      <c r="L1415" s="121"/>
      <c r="M1415" s="112" t="s">
        <v>1944</v>
      </c>
    </row>
    <row r="1416" spans="1:13" ht="17.25" customHeight="1">
      <c r="A1416" s="119"/>
      <c r="C1416" s="121"/>
      <c r="D1416" s="121"/>
      <c r="E1416" s="121"/>
      <c r="F1416" s="121"/>
      <c r="G1416" s="121"/>
      <c r="H1416" s="121"/>
      <c r="I1416" s="121"/>
      <c r="J1416" s="113"/>
      <c r="K1416" s="104"/>
      <c r="L1416" s="113"/>
      <c r="M1416" s="103" t="s">
        <v>1945</v>
      </c>
    </row>
    <row r="1417" spans="1:13" ht="17.25" customHeight="1">
      <c r="A1417" s="119"/>
      <c r="C1417" s="121"/>
      <c r="D1417" s="121"/>
      <c r="E1417" s="121"/>
      <c r="F1417" s="121"/>
      <c r="G1417" s="121"/>
      <c r="H1417" s="121"/>
      <c r="I1417" s="121"/>
      <c r="J1417" s="111">
        <v>22</v>
      </c>
      <c r="K1417" s="97" t="s">
        <v>1244</v>
      </c>
      <c r="L1417" s="98">
        <v>338</v>
      </c>
      <c r="M1417" s="112" t="s">
        <v>1946</v>
      </c>
    </row>
    <row r="1418" spans="1:13" ht="17.25" customHeight="1">
      <c r="A1418" s="119"/>
      <c r="C1418" s="121"/>
      <c r="D1418" s="121"/>
      <c r="E1418" s="121"/>
      <c r="F1418" s="121"/>
      <c r="G1418" s="121"/>
      <c r="H1418" s="121"/>
      <c r="I1418" s="121"/>
      <c r="J1418" s="113"/>
      <c r="K1418" s="101" t="s">
        <v>1246</v>
      </c>
      <c r="L1418" s="113"/>
      <c r="M1418" s="103" t="s">
        <v>1947</v>
      </c>
    </row>
    <row r="1419" spans="1:13" ht="17.25" customHeight="1">
      <c r="A1419" s="92"/>
      <c r="B1419" s="104"/>
      <c r="C1419" s="113"/>
      <c r="D1419" s="113"/>
      <c r="E1419" s="113"/>
      <c r="F1419" s="113"/>
      <c r="G1419" s="113"/>
      <c r="H1419" s="113"/>
      <c r="I1419" s="113"/>
      <c r="J1419" s="100">
        <v>24</v>
      </c>
      <c r="K1419" s="101" t="s">
        <v>1076</v>
      </c>
      <c r="L1419" s="102">
        <v>157</v>
      </c>
      <c r="M1419" s="103" t="s">
        <v>1948</v>
      </c>
    </row>
    <row r="1420" spans="1:13" ht="17.25" customHeight="1">
      <c r="A1420" s="96">
        <v>5</v>
      </c>
      <c r="B1420" s="97" t="s">
        <v>1949</v>
      </c>
      <c r="C1420" s="98">
        <v>4527</v>
      </c>
      <c r="D1420" s="98">
        <v>4898</v>
      </c>
      <c r="E1420" s="143">
        <f>C1420-D1420</f>
        <v>-371</v>
      </c>
      <c r="F1420" s="144">
        <v>600</v>
      </c>
      <c r="G1420" s="144">
        <v>0</v>
      </c>
      <c r="H1420" s="144">
        <v>577</v>
      </c>
      <c r="I1420" s="145">
        <v>3350</v>
      </c>
      <c r="J1420" s="111">
        <v>10</v>
      </c>
      <c r="K1420" s="97" t="s">
        <v>807</v>
      </c>
      <c r="L1420" s="98">
        <v>965</v>
      </c>
      <c r="M1420" s="112" t="s">
        <v>1950</v>
      </c>
    </row>
    <row r="1421" spans="1:13" ht="17.25" customHeight="1">
      <c r="A1421" s="119"/>
      <c r="C1421" s="121"/>
      <c r="D1421" s="121"/>
      <c r="E1421" s="121"/>
      <c r="F1421" s="121"/>
      <c r="G1421" s="121"/>
      <c r="H1421" s="121"/>
      <c r="I1421" s="121"/>
      <c r="J1421" s="121"/>
      <c r="L1421" s="121"/>
      <c r="M1421" s="112" t="s">
        <v>1951</v>
      </c>
    </row>
    <row r="1422" spans="1:13" ht="17.25" customHeight="1">
      <c r="A1422" s="119"/>
      <c r="C1422" s="121"/>
      <c r="D1422" s="121"/>
      <c r="E1422" s="121"/>
      <c r="F1422" s="121"/>
      <c r="G1422" s="121"/>
      <c r="H1422" s="121"/>
      <c r="I1422" s="121"/>
      <c r="J1422" s="113"/>
      <c r="K1422" s="104"/>
      <c r="L1422" s="113"/>
      <c r="M1422" s="103" t="s">
        <v>1952</v>
      </c>
    </row>
    <row r="1423" spans="1:13" ht="17.25" customHeight="1">
      <c r="A1423" s="119"/>
      <c r="C1423" s="121"/>
      <c r="D1423" s="121"/>
      <c r="E1423" s="121"/>
      <c r="F1423" s="121"/>
      <c r="G1423" s="121"/>
      <c r="H1423" s="121"/>
      <c r="I1423" s="121"/>
      <c r="J1423" s="111">
        <v>11</v>
      </c>
      <c r="K1423" s="97" t="s">
        <v>811</v>
      </c>
      <c r="L1423" s="98">
        <v>319</v>
      </c>
      <c r="M1423" s="112" t="s">
        <v>1916</v>
      </c>
    </row>
    <row r="1424" spans="1:13" ht="17.25" customHeight="1">
      <c r="A1424" s="119"/>
      <c r="C1424" s="121"/>
      <c r="D1424" s="121"/>
      <c r="E1424" s="121"/>
      <c r="F1424" s="121"/>
      <c r="G1424" s="121"/>
      <c r="H1424" s="121"/>
      <c r="I1424" s="121"/>
      <c r="J1424" s="113"/>
      <c r="K1424" s="104"/>
      <c r="L1424" s="113"/>
      <c r="M1424" s="103" t="s">
        <v>1953</v>
      </c>
    </row>
    <row r="1425" spans="1:16" ht="17.25" customHeight="1">
      <c r="A1425" s="119"/>
      <c r="C1425" s="121"/>
      <c r="D1425" s="121"/>
      <c r="E1425" s="121"/>
      <c r="F1425" s="121"/>
      <c r="G1425" s="121"/>
      <c r="H1425" s="121"/>
      <c r="I1425" s="121"/>
      <c r="J1425" s="111">
        <v>12</v>
      </c>
      <c r="K1425" s="97" t="s">
        <v>816</v>
      </c>
      <c r="L1425" s="98">
        <v>743</v>
      </c>
      <c r="M1425" s="112" t="s">
        <v>1954</v>
      </c>
    </row>
    <row r="1426" spans="1:16" ht="17.25" customHeight="1">
      <c r="A1426" s="130"/>
      <c r="B1426" s="128"/>
      <c r="C1426" s="108"/>
      <c r="D1426" s="108"/>
      <c r="E1426" s="108"/>
      <c r="F1426" s="108"/>
      <c r="G1426" s="108"/>
      <c r="H1426" s="108"/>
      <c r="I1426" s="108"/>
      <c r="J1426" s="108"/>
      <c r="K1426" s="128"/>
      <c r="L1426" s="108"/>
      <c r="M1426" s="127" t="s">
        <v>1955</v>
      </c>
    </row>
    <row r="1430" spans="1:16" ht="17.25" customHeight="1">
      <c r="A1430" s="128"/>
      <c r="B1430" s="128"/>
      <c r="C1430" s="128"/>
      <c r="D1430" s="128"/>
      <c r="E1430" s="128"/>
      <c r="F1430" s="128"/>
      <c r="G1430" s="128"/>
      <c r="H1430" s="128"/>
      <c r="I1430" s="128"/>
      <c r="J1430" s="128"/>
      <c r="K1430" s="128"/>
      <c r="L1430" s="128"/>
      <c r="M1430" s="128"/>
    </row>
    <row r="1431" spans="1:16" ht="17.25" customHeight="1">
      <c r="A1431" s="119"/>
      <c r="C1431" s="121"/>
      <c r="D1431" s="121"/>
      <c r="E1431" s="121"/>
      <c r="F1431" s="121"/>
      <c r="G1431" s="121"/>
      <c r="H1431" s="121"/>
      <c r="I1431" s="121"/>
      <c r="J1431" s="121"/>
      <c r="L1431" s="121"/>
      <c r="M1431" s="112" t="s">
        <v>1956</v>
      </c>
    </row>
    <row r="1432" spans="1:16" ht="17.25" customHeight="1">
      <c r="A1432" s="119"/>
      <c r="C1432" s="121"/>
      <c r="D1432" s="121"/>
      <c r="E1432" s="121"/>
      <c r="F1432" s="121"/>
      <c r="G1432" s="121"/>
      <c r="H1432" s="121"/>
      <c r="I1432" s="121"/>
      <c r="J1432" s="121"/>
      <c r="L1432" s="121"/>
      <c r="M1432" s="112" t="s">
        <v>1957</v>
      </c>
    </row>
    <row r="1433" spans="1:16" ht="17.25" customHeight="1">
      <c r="A1433" s="119"/>
      <c r="C1433" s="121"/>
      <c r="D1433" s="121"/>
      <c r="E1433" s="121"/>
      <c r="F1433" s="121"/>
      <c r="G1433" s="121"/>
      <c r="H1433" s="121"/>
      <c r="I1433" s="121"/>
      <c r="J1433" s="113"/>
      <c r="K1433" s="104"/>
      <c r="L1433" s="113"/>
      <c r="M1433" s="103" t="s">
        <v>1958</v>
      </c>
    </row>
    <row r="1434" spans="1:16" ht="17.25" customHeight="1">
      <c r="A1434" s="119"/>
      <c r="C1434" s="121"/>
      <c r="D1434" s="121"/>
      <c r="E1434" s="121"/>
      <c r="F1434" s="121"/>
      <c r="G1434" s="121"/>
      <c r="H1434" s="121"/>
      <c r="I1434" s="121"/>
      <c r="J1434" s="111">
        <v>13</v>
      </c>
      <c r="K1434" s="97" t="s">
        <v>818</v>
      </c>
      <c r="L1434" s="98">
        <v>1800</v>
      </c>
      <c r="M1434" s="112" t="s">
        <v>1959</v>
      </c>
    </row>
    <row r="1435" spans="1:16" ht="17.25" customHeight="1">
      <c r="A1435" s="119"/>
      <c r="C1435" s="121"/>
      <c r="D1435" s="121"/>
      <c r="E1435" s="121"/>
      <c r="F1435" s="121"/>
      <c r="G1435" s="121"/>
      <c r="H1435" s="121"/>
      <c r="I1435" s="121"/>
      <c r="J1435" s="113"/>
      <c r="K1435" s="101" t="s">
        <v>820</v>
      </c>
      <c r="L1435" s="113"/>
      <c r="M1435" s="95"/>
    </row>
    <row r="1436" spans="1:16" ht="17.25" customHeight="1">
      <c r="A1436" s="92"/>
      <c r="B1436" s="104"/>
      <c r="C1436" s="113"/>
      <c r="D1436" s="113"/>
      <c r="E1436" s="113"/>
      <c r="F1436" s="113"/>
      <c r="G1436" s="113"/>
      <c r="H1436" s="113"/>
      <c r="I1436" s="113"/>
      <c r="J1436" s="100">
        <v>14</v>
      </c>
      <c r="K1436" s="101" t="s">
        <v>964</v>
      </c>
      <c r="L1436" s="102">
        <v>700</v>
      </c>
      <c r="M1436" s="103" t="s">
        <v>1960</v>
      </c>
    </row>
    <row r="1437" spans="1:16" ht="17.25" customHeight="1">
      <c r="A1437" s="422" t="s">
        <v>142</v>
      </c>
      <c r="B1437" s="423"/>
      <c r="C1437" s="106">
        <v>379428</v>
      </c>
      <c r="D1437" s="106">
        <v>430568</v>
      </c>
      <c r="E1437" s="146">
        <f>C1437-D1437</f>
        <v>-51140</v>
      </c>
      <c r="F1437" s="147">
        <v>122071</v>
      </c>
      <c r="G1437" s="147">
        <v>13300</v>
      </c>
      <c r="H1437" s="147">
        <v>8232</v>
      </c>
      <c r="I1437" s="148">
        <v>235825</v>
      </c>
      <c r="J1437" s="108"/>
      <c r="K1437" s="128"/>
      <c r="L1437" s="146"/>
      <c r="M1437" s="110"/>
      <c r="P1437" s="77"/>
    </row>
    <row r="1439" spans="1:16" ht="17.25" customHeight="1">
      <c r="A1439" s="77" t="s">
        <v>1961</v>
      </c>
      <c r="B1439" s="79"/>
      <c r="C1439" s="78"/>
      <c r="D1439" s="78"/>
      <c r="E1439" s="78"/>
      <c r="F1439" s="78" t="s">
        <v>1962</v>
      </c>
      <c r="G1439" s="78"/>
      <c r="H1439" s="78"/>
      <c r="I1439" s="78"/>
      <c r="K1439" s="78"/>
      <c r="L1439" s="78"/>
      <c r="M1439" s="81" t="s">
        <v>779</v>
      </c>
      <c r="P1439" s="77"/>
    </row>
    <row r="1440" spans="1:16" ht="17.25" customHeight="1">
      <c r="A1440" s="424"/>
      <c r="B1440" s="425"/>
      <c r="C1440" s="132"/>
      <c r="D1440" s="133"/>
      <c r="E1440" s="132"/>
      <c r="F1440" s="426" t="s">
        <v>780</v>
      </c>
      <c r="G1440" s="404"/>
      <c r="H1440" s="404"/>
      <c r="I1440" s="405"/>
      <c r="J1440" s="85" t="s">
        <v>128</v>
      </c>
      <c r="K1440" s="85"/>
      <c r="L1440" s="87"/>
      <c r="M1440" s="88"/>
      <c r="P1440" s="77"/>
    </row>
    <row r="1441" spans="1:16" ht="17.25" customHeight="1">
      <c r="A1441" s="414" t="s">
        <v>129</v>
      </c>
      <c r="B1441" s="427"/>
      <c r="C1441" s="134" t="s">
        <v>781</v>
      </c>
      <c r="D1441" s="135" t="s">
        <v>782</v>
      </c>
      <c r="E1441" s="134" t="s">
        <v>111</v>
      </c>
      <c r="F1441" s="428" t="s">
        <v>783</v>
      </c>
      <c r="G1441" s="428"/>
      <c r="H1441" s="428"/>
      <c r="I1441" s="136" t="s">
        <v>784</v>
      </c>
      <c r="J1441" s="429" t="s">
        <v>785</v>
      </c>
      <c r="K1441" s="430"/>
      <c r="L1441" s="433" t="s">
        <v>786</v>
      </c>
      <c r="M1441" s="137" t="s">
        <v>787</v>
      </c>
      <c r="P1441" s="77"/>
    </row>
    <row r="1442" spans="1:16" ht="17.25" customHeight="1">
      <c r="A1442" s="435"/>
      <c r="B1442" s="436"/>
      <c r="C1442" s="138"/>
      <c r="D1442" s="139"/>
      <c r="E1442" s="138"/>
      <c r="F1442" s="140" t="s">
        <v>119</v>
      </c>
      <c r="G1442" s="141" t="s">
        <v>120</v>
      </c>
      <c r="H1442" s="140" t="s">
        <v>121</v>
      </c>
      <c r="I1442" s="142" t="s">
        <v>122</v>
      </c>
      <c r="J1442" s="431"/>
      <c r="K1442" s="432"/>
      <c r="L1442" s="434"/>
      <c r="M1442" s="95"/>
      <c r="P1442" s="77"/>
    </row>
    <row r="1443" spans="1:16" ht="17.25" customHeight="1">
      <c r="A1443" s="96">
        <v>1</v>
      </c>
      <c r="B1443" s="97" t="s">
        <v>1963</v>
      </c>
      <c r="C1443" s="98">
        <v>13695</v>
      </c>
      <c r="D1443" s="98">
        <v>12475</v>
      </c>
      <c r="E1443" s="143">
        <f>C1443-D1443</f>
        <v>1220</v>
      </c>
      <c r="F1443" s="121"/>
      <c r="G1443" s="121"/>
      <c r="H1443" s="121"/>
      <c r="I1443" s="145">
        <v>13695</v>
      </c>
      <c r="J1443" s="100">
        <v>2</v>
      </c>
      <c r="K1443" s="101" t="s">
        <v>791</v>
      </c>
      <c r="L1443" s="102">
        <v>6641</v>
      </c>
      <c r="M1443" s="103" t="s">
        <v>792</v>
      </c>
    </row>
    <row r="1444" spans="1:16" ht="17.25" customHeight="1">
      <c r="A1444" s="119"/>
      <c r="C1444" s="121"/>
      <c r="D1444" s="121"/>
      <c r="E1444" s="121"/>
      <c r="F1444" s="121"/>
      <c r="G1444" s="121"/>
      <c r="H1444" s="121"/>
      <c r="I1444" s="121"/>
      <c r="J1444" s="111">
        <v>3</v>
      </c>
      <c r="K1444" s="97" t="s">
        <v>793</v>
      </c>
      <c r="L1444" s="98">
        <v>4606</v>
      </c>
      <c r="M1444" s="112" t="s">
        <v>1964</v>
      </c>
    </row>
    <row r="1445" spans="1:16" ht="17.25" customHeight="1">
      <c r="A1445" s="119"/>
      <c r="C1445" s="121"/>
      <c r="D1445" s="121"/>
      <c r="E1445" s="121"/>
      <c r="F1445" s="121"/>
      <c r="G1445" s="121"/>
      <c r="H1445" s="121"/>
      <c r="I1445" s="121"/>
      <c r="J1445" s="113"/>
      <c r="K1445" s="104"/>
      <c r="L1445" s="113"/>
      <c r="M1445" s="103" t="s">
        <v>1965</v>
      </c>
    </row>
    <row r="1446" spans="1:16" ht="17.25" customHeight="1">
      <c r="A1446" s="119"/>
      <c r="C1446" s="121"/>
      <c r="D1446" s="121"/>
      <c r="E1446" s="121"/>
      <c r="F1446" s="121"/>
      <c r="G1446" s="121"/>
      <c r="H1446" s="121"/>
      <c r="I1446" s="121"/>
      <c r="J1446" s="100">
        <v>4</v>
      </c>
      <c r="K1446" s="101" t="s">
        <v>797</v>
      </c>
      <c r="L1446" s="102">
        <v>2048</v>
      </c>
      <c r="M1446" s="103" t="s">
        <v>1687</v>
      </c>
    </row>
    <row r="1447" spans="1:16" ht="17.25" customHeight="1">
      <c r="A1447" s="119"/>
      <c r="C1447" s="121"/>
      <c r="D1447" s="121"/>
      <c r="E1447" s="121"/>
      <c r="F1447" s="121"/>
      <c r="G1447" s="121"/>
      <c r="H1447" s="121"/>
      <c r="I1447" s="121"/>
      <c r="J1447" s="100">
        <v>10</v>
      </c>
      <c r="K1447" s="101" t="s">
        <v>807</v>
      </c>
      <c r="L1447" s="102">
        <v>51</v>
      </c>
      <c r="M1447" s="103" t="s">
        <v>911</v>
      </c>
    </row>
    <row r="1448" spans="1:16" ht="17.25" customHeight="1">
      <c r="A1448" s="119"/>
      <c r="C1448" s="121"/>
      <c r="D1448" s="121"/>
      <c r="E1448" s="121"/>
      <c r="F1448" s="121"/>
      <c r="G1448" s="121"/>
      <c r="H1448" s="121"/>
      <c r="I1448" s="121"/>
      <c r="J1448" s="111">
        <v>18</v>
      </c>
      <c r="K1448" s="97" t="s">
        <v>822</v>
      </c>
      <c r="L1448" s="98">
        <v>349</v>
      </c>
      <c r="M1448" s="112" t="s">
        <v>1966</v>
      </c>
    </row>
    <row r="1449" spans="1:16" ht="17.25" customHeight="1">
      <c r="A1449" s="119"/>
      <c r="C1449" s="121"/>
      <c r="D1449" s="121"/>
      <c r="E1449" s="121"/>
      <c r="F1449" s="121"/>
      <c r="G1449" s="121"/>
      <c r="H1449" s="121"/>
      <c r="I1449" s="121"/>
      <c r="J1449" s="121"/>
      <c r="K1449" s="97" t="s">
        <v>824</v>
      </c>
      <c r="L1449" s="121"/>
      <c r="M1449" s="112" t="s">
        <v>1967</v>
      </c>
    </row>
    <row r="1450" spans="1:16" ht="17.25" customHeight="1">
      <c r="A1450" s="119"/>
      <c r="C1450" s="121"/>
      <c r="D1450" s="121"/>
      <c r="E1450" s="121"/>
      <c r="F1450" s="121"/>
      <c r="G1450" s="121"/>
      <c r="H1450" s="121"/>
      <c r="I1450" s="121"/>
      <c r="J1450" s="121"/>
      <c r="L1450" s="121"/>
      <c r="M1450" s="112" t="s">
        <v>1968</v>
      </c>
    </row>
    <row r="1451" spans="1:16" ht="17.25" customHeight="1">
      <c r="A1451" s="119"/>
      <c r="C1451" s="121"/>
      <c r="D1451" s="121"/>
      <c r="E1451" s="121"/>
      <c r="F1451" s="121"/>
      <c r="G1451" s="121"/>
      <c r="H1451" s="121"/>
      <c r="I1451" s="121"/>
      <c r="J1451" s="121"/>
      <c r="L1451" s="121"/>
      <c r="M1451" s="112" t="s">
        <v>1969</v>
      </c>
    </row>
    <row r="1452" spans="1:16" ht="17.25" customHeight="1">
      <c r="A1452" s="119"/>
      <c r="C1452" s="121"/>
      <c r="D1452" s="121"/>
      <c r="E1452" s="121"/>
      <c r="F1452" s="121"/>
      <c r="G1452" s="121"/>
      <c r="H1452" s="121"/>
      <c r="I1452" s="121"/>
      <c r="J1452" s="121"/>
      <c r="L1452" s="121"/>
      <c r="M1452" s="112" t="s">
        <v>1970</v>
      </c>
    </row>
    <row r="1453" spans="1:16" ht="17.25" customHeight="1">
      <c r="A1453" s="92"/>
      <c r="B1453" s="104"/>
      <c r="C1453" s="113"/>
      <c r="D1453" s="113"/>
      <c r="E1453" s="113"/>
      <c r="F1453" s="113"/>
      <c r="G1453" s="113"/>
      <c r="H1453" s="113"/>
      <c r="I1453" s="113"/>
      <c r="J1453" s="113"/>
      <c r="K1453" s="104"/>
      <c r="L1453" s="113"/>
      <c r="M1453" s="103" t="s">
        <v>1971</v>
      </c>
    </row>
    <row r="1454" spans="1:16" ht="17.25" customHeight="1">
      <c r="A1454" s="96">
        <v>2</v>
      </c>
      <c r="B1454" s="97" t="s">
        <v>1972</v>
      </c>
      <c r="C1454" s="98">
        <v>69629</v>
      </c>
      <c r="D1454" s="98">
        <v>68451</v>
      </c>
      <c r="E1454" s="143">
        <f>C1454-D1454</f>
        <v>1178</v>
      </c>
      <c r="F1454" s="144">
        <v>856</v>
      </c>
      <c r="G1454" s="144">
        <v>0</v>
      </c>
      <c r="H1454" s="144">
        <v>33842</v>
      </c>
      <c r="I1454" s="145">
        <v>34931</v>
      </c>
      <c r="J1454" s="100">
        <v>1</v>
      </c>
      <c r="K1454" s="101" t="s">
        <v>789</v>
      </c>
      <c r="L1454" s="102">
        <v>2184</v>
      </c>
      <c r="M1454" s="103" t="s">
        <v>1081</v>
      </c>
    </row>
    <row r="1455" spans="1:16" ht="17.25" customHeight="1">
      <c r="A1455" s="119"/>
      <c r="C1455" s="121"/>
      <c r="D1455" s="121"/>
      <c r="E1455" s="121"/>
      <c r="F1455" s="121"/>
      <c r="G1455" s="121"/>
      <c r="H1455" s="121"/>
      <c r="I1455" s="121"/>
      <c r="J1455" s="100">
        <v>3</v>
      </c>
      <c r="K1455" s="101" t="s">
        <v>793</v>
      </c>
      <c r="L1455" s="102">
        <v>837</v>
      </c>
      <c r="M1455" s="103" t="s">
        <v>977</v>
      </c>
    </row>
    <row r="1456" spans="1:16" ht="17.25" customHeight="1">
      <c r="A1456" s="119"/>
      <c r="C1456" s="121"/>
      <c r="D1456" s="121"/>
      <c r="E1456" s="121"/>
      <c r="F1456" s="121"/>
      <c r="G1456" s="121"/>
      <c r="H1456" s="121"/>
      <c r="I1456" s="121"/>
      <c r="J1456" s="111">
        <v>4</v>
      </c>
      <c r="K1456" s="97" t="s">
        <v>797</v>
      </c>
      <c r="L1456" s="98">
        <v>535</v>
      </c>
      <c r="M1456" s="112" t="s">
        <v>1973</v>
      </c>
    </row>
    <row r="1457" spans="1:16" ht="17.25" customHeight="1">
      <c r="A1457" s="119"/>
      <c r="C1457" s="121"/>
      <c r="D1457" s="121"/>
      <c r="E1457" s="121"/>
      <c r="F1457" s="121"/>
      <c r="G1457" s="121"/>
      <c r="H1457" s="121"/>
      <c r="I1457" s="121"/>
      <c r="J1457" s="113"/>
      <c r="K1457" s="104"/>
      <c r="L1457" s="113"/>
      <c r="M1457" s="103" t="s">
        <v>1974</v>
      </c>
    </row>
    <row r="1458" spans="1:16" ht="17.25" customHeight="1">
      <c r="A1458" s="119"/>
      <c r="C1458" s="121"/>
      <c r="D1458" s="121"/>
      <c r="E1458" s="121"/>
      <c r="F1458" s="121"/>
      <c r="G1458" s="121"/>
      <c r="H1458" s="121"/>
      <c r="I1458" s="121"/>
      <c r="J1458" s="100">
        <v>8</v>
      </c>
      <c r="K1458" s="101" t="s">
        <v>802</v>
      </c>
      <c r="L1458" s="102">
        <v>24</v>
      </c>
      <c r="M1458" s="103" t="s">
        <v>1084</v>
      </c>
    </row>
    <row r="1459" spans="1:16" ht="17.25" customHeight="1">
      <c r="A1459" s="119"/>
      <c r="C1459" s="121"/>
      <c r="D1459" s="121"/>
      <c r="E1459" s="121"/>
      <c r="F1459" s="121"/>
      <c r="G1459" s="121"/>
      <c r="H1459" s="121"/>
      <c r="I1459" s="121"/>
      <c r="J1459" s="111">
        <v>10</v>
      </c>
      <c r="K1459" s="97" t="s">
        <v>807</v>
      </c>
      <c r="L1459" s="98">
        <v>757</v>
      </c>
      <c r="M1459" s="112" t="s">
        <v>1975</v>
      </c>
    </row>
    <row r="1460" spans="1:16" ht="17.25" customHeight="1">
      <c r="A1460" s="130"/>
      <c r="B1460" s="128"/>
      <c r="C1460" s="108"/>
      <c r="D1460" s="108"/>
      <c r="E1460" s="108"/>
      <c r="F1460" s="108"/>
      <c r="G1460" s="108"/>
      <c r="H1460" s="108"/>
      <c r="I1460" s="108"/>
      <c r="J1460" s="108"/>
      <c r="K1460" s="128"/>
      <c r="L1460" s="108"/>
      <c r="M1460" s="127" t="s">
        <v>1976</v>
      </c>
    </row>
    <row r="1462" spans="1:16" ht="17.25" customHeight="1">
      <c r="A1462" s="389" t="s">
        <v>1977</v>
      </c>
      <c r="B1462" s="389"/>
      <c r="C1462" s="389"/>
      <c r="D1462" s="389"/>
      <c r="E1462" s="389"/>
      <c r="F1462" s="389"/>
      <c r="G1462" s="389"/>
      <c r="H1462" s="389"/>
      <c r="I1462" s="389"/>
      <c r="J1462" s="389"/>
      <c r="K1462" s="389"/>
      <c r="L1462" s="389"/>
      <c r="M1462" s="389"/>
      <c r="P1462" s="77"/>
    </row>
    <row r="1463" spans="1:16" ht="17.25" customHeight="1">
      <c r="A1463" s="389" t="s">
        <v>1978</v>
      </c>
      <c r="B1463" s="389"/>
      <c r="C1463" s="389"/>
      <c r="D1463" s="389"/>
      <c r="E1463" s="389"/>
      <c r="F1463" s="389"/>
      <c r="G1463" s="389"/>
      <c r="H1463" s="389"/>
      <c r="I1463" s="389"/>
      <c r="J1463" s="389"/>
      <c r="K1463" s="389"/>
      <c r="L1463" s="389"/>
      <c r="M1463" s="389"/>
      <c r="P1463" s="77"/>
    </row>
    <row r="1464" spans="1:16" ht="17.25" customHeight="1">
      <c r="A1464" s="77" t="s">
        <v>1844</v>
      </c>
      <c r="F1464" s="77" t="s">
        <v>1979</v>
      </c>
      <c r="M1464" s="81" t="s">
        <v>779</v>
      </c>
    </row>
    <row r="1465" spans="1:16" ht="17.25" customHeight="1">
      <c r="A1465" s="424"/>
      <c r="B1465" s="425"/>
      <c r="C1465" s="132"/>
      <c r="D1465" s="133"/>
      <c r="E1465" s="132"/>
      <c r="F1465" s="426" t="s">
        <v>780</v>
      </c>
      <c r="G1465" s="404"/>
      <c r="H1465" s="404"/>
      <c r="I1465" s="405"/>
      <c r="J1465" s="85" t="s">
        <v>128</v>
      </c>
      <c r="K1465" s="85"/>
      <c r="L1465" s="87"/>
      <c r="M1465" s="88"/>
      <c r="P1465" s="77"/>
    </row>
    <row r="1466" spans="1:16" ht="17.25" customHeight="1">
      <c r="A1466" s="414" t="s">
        <v>129</v>
      </c>
      <c r="B1466" s="427"/>
      <c r="C1466" s="134" t="s">
        <v>781</v>
      </c>
      <c r="D1466" s="135" t="s">
        <v>782</v>
      </c>
      <c r="E1466" s="134" t="s">
        <v>111</v>
      </c>
      <c r="F1466" s="428" t="s">
        <v>783</v>
      </c>
      <c r="G1466" s="428"/>
      <c r="H1466" s="428"/>
      <c r="I1466" s="136" t="s">
        <v>784</v>
      </c>
      <c r="J1466" s="429" t="s">
        <v>785</v>
      </c>
      <c r="K1466" s="430"/>
      <c r="L1466" s="433" t="s">
        <v>786</v>
      </c>
      <c r="M1466" s="137" t="s">
        <v>787</v>
      </c>
      <c r="P1466" s="77"/>
    </row>
    <row r="1467" spans="1:16" ht="17.25" customHeight="1">
      <c r="A1467" s="435"/>
      <c r="B1467" s="436"/>
      <c r="C1467" s="138"/>
      <c r="D1467" s="139"/>
      <c r="E1467" s="138"/>
      <c r="F1467" s="140" t="s">
        <v>119</v>
      </c>
      <c r="G1467" s="141" t="s">
        <v>120</v>
      </c>
      <c r="H1467" s="140" t="s">
        <v>121</v>
      </c>
      <c r="I1467" s="142" t="s">
        <v>122</v>
      </c>
      <c r="J1467" s="431"/>
      <c r="K1467" s="432"/>
      <c r="L1467" s="434"/>
      <c r="M1467" s="95"/>
      <c r="P1467" s="77"/>
    </row>
    <row r="1468" spans="1:16" ht="17.25" customHeight="1">
      <c r="A1468" s="119"/>
      <c r="C1468" s="121"/>
      <c r="D1468" s="121"/>
      <c r="E1468" s="121"/>
      <c r="F1468" s="121"/>
      <c r="G1468" s="121"/>
      <c r="H1468" s="121"/>
      <c r="I1468" s="121"/>
      <c r="J1468" s="100">
        <v>11</v>
      </c>
      <c r="K1468" s="101" t="s">
        <v>811</v>
      </c>
      <c r="L1468" s="102">
        <v>48</v>
      </c>
      <c r="M1468" s="103" t="s">
        <v>896</v>
      </c>
    </row>
    <row r="1469" spans="1:16" ht="17.25" customHeight="1">
      <c r="A1469" s="119"/>
      <c r="C1469" s="121"/>
      <c r="D1469" s="121"/>
      <c r="E1469" s="121"/>
      <c r="F1469" s="121"/>
      <c r="G1469" s="121"/>
      <c r="H1469" s="121"/>
      <c r="I1469" s="121"/>
      <c r="J1469" s="111">
        <v>12</v>
      </c>
      <c r="K1469" s="97" t="s">
        <v>816</v>
      </c>
      <c r="L1469" s="98">
        <v>1843</v>
      </c>
      <c r="M1469" s="112" t="s">
        <v>1980</v>
      </c>
    </row>
    <row r="1470" spans="1:16" ht="17.25" customHeight="1">
      <c r="A1470" s="119"/>
      <c r="C1470" s="121"/>
      <c r="D1470" s="121"/>
      <c r="E1470" s="121"/>
      <c r="F1470" s="121"/>
      <c r="G1470" s="121"/>
      <c r="H1470" s="121"/>
      <c r="I1470" s="121"/>
      <c r="J1470" s="121"/>
      <c r="L1470" s="121"/>
      <c r="M1470" s="112" t="s">
        <v>1981</v>
      </c>
    </row>
    <row r="1471" spans="1:16" ht="17.25" customHeight="1">
      <c r="A1471" s="119"/>
      <c r="C1471" s="121"/>
      <c r="D1471" s="121"/>
      <c r="E1471" s="121"/>
      <c r="F1471" s="121"/>
      <c r="G1471" s="121"/>
      <c r="H1471" s="121"/>
      <c r="I1471" s="121"/>
      <c r="J1471" s="121"/>
      <c r="L1471" s="121"/>
      <c r="M1471" s="112" t="s">
        <v>1982</v>
      </c>
    </row>
    <row r="1472" spans="1:16" ht="17.25" customHeight="1">
      <c r="A1472" s="119"/>
      <c r="C1472" s="121"/>
      <c r="D1472" s="121"/>
      <c r="E1472" s="121"/>
      <c r="F1472" s="121"/>
      <c r="G1472" s="121"/>
      <c r="H1472" s="121"/>
      <c r="I1472" s="121"/>
      <c r="J1472" s="121"/>
      <c r="L1472" s="121"/>
      <c r="M1472" s="112" t="s">
        <v>1983</v>
      </c>
    </row>
    <row r="1473" spans="1:13" ht="17.25" customHeight="1">
      <c r="A1473" s="119"/>
      <c r="C1473" s="121"/>
      <c r="D1473" s="121"/>
      <c r="E1473" s="121"/>
      <c r="F1473" s="121"/>
      <c r="G1473" s="121"/>
      <c r="H1473" s="121"/>
      <c r="I1473" s="121"/>
      <c r="J1473" s="121"/>
      <c r="L1473" s="121"/>
      <c r="M1473" s="112" t="s">
        <v>1984</v>
      </c>
    </row>
    <row r="1474" spans="1:13" ht="17.25" customHeight="1">
      <c r="A1474" s="119"/>
      <c r="C1474" s="121"/>
      <c r="D1474" s="121"/>
      <c r="E1474" s="121"/>
      <c r="F1474" s="121"/>
      <c r="G1474" s="121"/>
      <c r="H1474" s="121"/>
      <c r="I1474" s="121"/>
      <c r="J1474" s="113"/>
      <c r="K1474" s="104"/>
      <c r="L1474" s="113"/>
      <c r="M1474" s="103" t="s">
        <v>1985</v>
      </c>
    </row>
    <row r="1475" spans="1:13" ht="17.25" customHeight="1">
      <c r="A1475" s="119"/>
      <c r="C1475" s="121"/>
      <c r="D1475" s="121"/>
      <c r="E1475" s="121"/>
      <c r="F1475" s="121"/>
      <c r="G1475" s="121"/>
      <c r="H1475" s="121"/>
      <c r="I1475" s="121"/>
      <c r="J1475" s="111">
        <v>18</v>
      </c>
      <c r="K1475" s="97" t="s">
        <v>822</v>
      </c>
      <c r="L1475" s="98">
        <v>30960</v>
      </c>
      <c r="M1475" s="112" t="s">
        <v>1986</v>
      </c>
    </row>
    <row r="1476" spans="1:13" ht="17.25" customHeight="1">
      <c r="A1476" s="119"/>
      <c r="C1476" s="121"/>
      <c r="D1476" s="121"/>
      <c r="E1476" s="121"/>
      <c r="F1476" s="121"/>
      <c r="G1476" s="121"/>
      <c r="H1476" s="121"/>
      <c r="I1476" s="121"/>
      <c r="J1476" s="121"/>
      <c r="K1476" s="97" t="s">
        <v>824</v>
      </c>
      <c r="L1476" s="121"/>
      <c r="M1476" s="112" t="s">
        <v>1987</v>
      </c>
    </row>
    <row r="1477" spans="1:13" ht="17.25" customHeight="1">
      <c r="A1477" s="119"/>
      <c r="C1477" s="121"/>
      <c r="D1477" s="121"/>
      <c r="E1477" s="121"/>
      <c r="F1477" s="121"/>
      <c r="G1477" s="121"/>
      <c r="H1477" s="121"/>
      <c r="I1477" s="121"/>
      <c r="J1477" s="121"/>
      <c r="L1477" s="121"/>
      <c r="M1477" s="112" t="s">
        <v>1988</v>
      </c>
    </row>
    <row r="1478" spans="1:13" ht="17.25" customHeight="1">
      <c r="A1478" s="119"/>
      <c r="C1478" s="121"/>
      <c r="D1478" s="121"/>
      <c r="E1478" s="121"/>
      <c r="F1478" s="121"/>
      <c r="G1478" s="121"/>
      <c r="H1478" s="121"/>
      <c r="I1478" s="121"/>
      <c r="J1478" s="121"/>
      <c r="L1478" s="121"/>
      <c r="M1478" s="112" t="s">
        <v>1989</v>
      </c>
    </row>
    <row r="1479" spans="1:13" ht="17.25" customHeight="1">
      <c r="A1479" s="119"/>
      <c r="C1479" s="121"/>
      <c r="D1479" s="121"/>
      <c r="E1479" s="121"/>
      <c r="F1479" s="121"/>
      <c r="G1479" s="121"/>
      <c r="H1479" s="121"/>
      <c r="I1479" s="121"/>
      <c r="J1479" s="121"/>
      <c r="L1479" s="121"/>
      <c r="M1479" s="112" t="s">
        <v>1990</v>
      </c>
    </row>
    <row r="1480" spans="1:13" ht="17.25" customHeight="1">
      <c r="A1480" s="119"/>
      <c r="C1480" s="121"/>
      <c r="D1480" s="121"/>
      <c r="E1480" s="121"/>
      <c r="F1480" s="121"/>
      <c r="G1480" s="121"/>
      <c r="H1480" s="121"/>
      <c r="I1480" s="121"/>
      <c r="J1480" s="121"/>
      <c r="L1480" s="121"/>
      <c r="M1480" s="112" t="s">
        <v>1991</v>
      </c>
    </row>
    <row r="1481" spans="1:13" ht="17.25" customHeight="1">
      <c r="A1481" s="119"/>
      <c r="C1481" s="121"/>
      <c r="D1481" s="121"/>
      <c r="E1481" s="121"/>
      <c r="F1481" s="121"/>
      <c r="G1481" s="121"/>
      <c r="H1481" s="121"/>
      <c r="I1481" s="121"/>
      <c r="J1481" s="121"/>
      <c r="L1481" s="121"/>
      <c r="M1481" s="112" t="s">
        <v>1992</v>
      </c>
    </row>
    <row r="1482" spans="1:13" ht="17.25" customHeight="1">
      <c r="A1482" s="119"/>
      <c r="C1482" s="121"/>
      <c r="D1482" s="121"/>
      <c r="E1482" s="121"/>
      <c r="F1482" s="121"/>
      <c r="G1482" s="121"/>
      <c r="H1482" s="121"/>
      <c r="I1482" s="121"/>
      <c r="J1482" s="113"/>
      <c r="K1482" s="104"/>
      <c r="L1482" s="113"/>
      <c r="M1482" s="103" t="s">
        <v>1993</v>
      </c>
    </row>
    <row r="1483" spans="1:13" ht="17.25" customHeight="1">
      <c r="A1483" s="92"/>
      <c r="B1483" s="104"/>
      <c r="C1483" s="113"/>
      <c r="D1483" s="113"/>
      <c r="E1483" s="113"/>
      <c r="F1483" s="113"/>
      <c r="G1483" s="113"/>
      <c r="H1483" s="113"/>
      <c r="I1483" s="113"/>
      <c r="J1483" s="100">
        <v>24</v>
      </c>
      <c r="K1483" s="101" t="s">
        <v>1076</v>
      </c>
      <c r="L1483" s="102">
        <v>32441</v>
      </c>
      <c r="M1483" s="103" t="s">
        <v>1994</v>
      </c>
    </row>
    <row r="1484" spans="1:13" ht="17.25" customHeight="1">
      <c r="A1484" s="96">
        <v>3</v>
      </c>
      <c r="B1484" s="97" t="s">
        <v>1995</v>
      </c>
      <c r="C1484" s="98">
        <v>9492</v>
      </c>
      <c r="D1484" s="98">
        <v>17550</v>
      </c>
      <c r="E1484" s="143">
        <f>C1484-D1484</f>
        <v>-8058</v>
      </c>
      <c r="F1484" s="144">
        <v>2400</v>
      </c>
      <c r="G1484" s="144">
        <v>0</v>
      </c>
      <c r="H1484" s="144">
        <v>200</v>
      </c>
      <c r="I1484" s="145">
        <v>6892</v>
      </c>
      <c r="J1484" s="111">
        <v>10</v>
      </c>
      <c r="K1484" s="97" t="s">
        <v>807</v>
      </c>
      <c r="L1484" s="98">
        <v>1580</v>
      </c>
      <c r="M1484" s="112" t="s">
        <v>1996</v>
      </c>
    </row>
    <row r="1485" spans="1:13" ht="17.25" customHeight="1">
      <c r="A1485" s="119"/>
      <c r="B1485" s="97" t="s">
        <v>1997</v>
      </c>
      <c r="C1485" s="121"/>
      <c r="D1485" s="121"/>
      <c r="E1485" s="121"/>
      <c r="F1485" s="121"/>
      <c r="G1485" s="121"/>
      <c r="H1485" s="121"/>
      <c r="I1485" s="121"/>
      <c r="J1485" s="121"/>
      <c r="L1485" s="121"/>
      <c r="M1485" s="112" t="s">
        <v>1998</v>
      </c>
    </row>
    <row r="1486" spans="1:13" ht="17.25" customHeight="1">
      <c r="A1486" s="119"/>
      <c r="C1486" s="121"/>
      <c r="D1486" s="121"/>
      <c r="E1486" s="121"/>
      <c r="F1486" s="121"/>
      <c r="G1486" s="121"/>
      <c r="H1486" s="121"/>
      <c r="I1486" s="121"/>
      <c r="J1486" s="113"/>
      <c r="K1486" s="104"/>
      <c r="L1486" s="113"/>
      <c r="M1486" s="103" t="s">
        <v>1999</v>
      </c>
    </row>
    <row r="1487" spans="1:13" ht="17.25" customHeight="1">
      <c r="A1487" s="119"/>
      <c r="C1487" s="121"/>
      <c r="D1487" s="121"/>
      <c r="E1487" s="121"/>
      <c r="F1487" s="121"/>
      <c r="G1487" s="121"/>
      <c r="H1487" s="121"/>
      <c r="I1487" s="121"/>
      <c r="J1487" s="111">
        <v>11</v>
      </c>
      <c r="K1487" s="97" t="s">
        <v>811</v>
      </c>
      <c r="L1487" s="98">
        <v>16</v>
      </c>
      <c r="M1487" s="112" t="s">
        <v>1495</v>
      </c>
    </row>
    <row r="1488" spans="1:13" ht="17.25" customHeight="1">
      <c r="A1488" s="119"/>
      <c r="C1488" s="121"/>
      <c r="D1488" s="121"/>
      <c r="E1488" s="121"/>
      <c r="F1488" s="121"/>
      <c r="G1488" s="121"/>
      <c r="H1488" s="121"/>
      <c r="I1488" s="121"/>
      <c r="J1488" s="113"/>
      <c r="K1488" s="104"/>
      <c r="L1488" s="113"/>
      <c r="M1488" s="103" t="s">
        <v>1690</v>
      </c>
    </row>
    <row r="1489" spans="1:13" ht="17.25" customHeight="1">
      <c r="A1489" s="119"/>
      <c r="C1489" s="121"/>
      <c r="D1489" s="121"/>
      <c r="E1489" s="121"/>
      <c r="F1489" s="121"/>
      <c r="G1489" s="121"/>
      <c r="H1489" s="121"/>
      <c r="I1489" s="121"/>
      <c r="J1489" s="100">
        <v>12</v>
      </c>
      <c r="K1489" s="101" t="s">
        <v>816</v>
      </c>
      <c r="L1489" s="102">
        <v>231</v>
      </c>
      <c r="M1489" s="103" t="s">
        <v>2000</v>
      </c>
    </row>
    <row r="1490" spans="1:13" ht="17.25" customHeight="1">
      <c r="A1490" s="119"/>
      <c r="C1490" s="121"/>
      <c r="D1490" s="121"/>
      <c r="E1490" s="121"/>
      <c r="F1490" s="121"/>
      <c r="G1490" s="121"/>
      <c r="H1490" s="121"/>
      <c r="I1490" s="121"/>
      <c r="J1490" s="100">
        <v>14</v>
      </c>
      <c r="K1490" s="101" t="s">
        <v>964</v>
      </c>
      <c r="L1490" s="102">
        <v>7465</v>
      </c>
      <c r="M1490" s="103" t="s">
        <v>2001</v>
      </c>
    </row>
    <row r="1491" spans="1:13" ht="17.25" customHeight="1">
      <c r="A1491" s="92"/>
      <c r="B1491" s="104"/>
      <c r="C1491" s="113"/>
      <c r="D1491" s="113"/>
      <c r="E1491" s="113"/>
      <c r="F1491" s="113"/>
      <c r="G1491" s="113"/>
      <c r="H1491" s="113"/>
      <c r="I1491" s="113"/>
      <c r="J1491" s="100">
        <v>15</v>
      </c>
      <c r="K1491" s="101" t="s">
        <v>1585</v>
      </c>
      <c r="L1491" s="102">
        <v>200</v>
      </c>
      <c r="M1491" s="103" t="s">
        <v>2002</v>
      </c>
    </row>
    <row r="1492" spans="1:13" ht="17.25" customHeight="1">
      <c r="A1492" s="96">
        <v>4</v>
      </c>
      <c r="B1492" s="97" t="s">
        <v>2003</v>
      </c>
      <c r="C1492" s="98">
        <v>2456</v>
      </c>
      <c r="D1492" s="98">
        <v>1931</v>
      </c>
      <c r="E1492" s="143">
        <f>C1492-D1492</f>
        <v>525</v>
      </c>
      <c r="F1492" s="121"/>
      <c r="G1492" s="121"/>
      <c r="H1492" s="121"/>
      <c r="I1492" s="145">
        <v>2456</v>
      </c>
      <c r="J1492" s="100">
        <v>10</v>
      </c>
      <c r="K1492" s="101" t="s">
        <v>807</v>
      </c>
      <c r="L1492" s="102">
        <v>500</v>
      </c>
      <c r="M1492" s="103" t="s">
        <v>1785</v>
      </c>
    </row>
    <row r="1493" spans="1:13" ht="17.25" customHeight="1">
      <c r="A1493" s="119"/>
      <c r="B1493" s="97" t="s">
        <v>1141</v>
      </c>
      <c r="C1493" s="121"/>
      <c r="D1493" s="121"/>
      <c r="E1493" s="121"/>
      <c r="F1493" s="121"/>
      <c r="G1493" s="121"/>
      <c r="H1493" s="121"/>
      <c r="I1493" s="121"/>
      <c r="J1493" s="100">
        <v>11</v>
      </c>
      <c r="K1493" s="101" t="s">
        <v>811</v>
      </c>
      <c r="L1493" s="102">
        <v>352</v>
      </c>
      <c r="M1493" s="103" t="s">
        <v>2004</v>
      </c>
    </row>
    <row r="1494" spans="1:13" ht="17.25" customHeight="1">
      <c r="A1494" s="130"/>
      <c r="B1494" s="128"/>
      <c r="C1494" s="108"/>
      <c r="D1494" s="108"/>
      <c r="E1494" s="108"/>
      <c r="F1494" s="108"/>
      <c r="G1494" s="108"/>
      <c r="H1494" s="108"/>
      <c r="I1494" s="108"/>
      <c r="J1494" s="126">
        <v>12</v>
      </c>
      <c r="K1494" s="124" t="s">
        <v>816</v>
      </c>
      <c r="L1494" s="106">
        <v>1000</v>
      </c>
      <c r="M1494" s="127" t="s">
        <v>2005</v>
      </c>
    </row>
    <row r="1498" spans="1:13" ht="17.25" customHeight="1">
      <c r="A1498" s="128"/>
      <c r="B1498" s="128"/>
      <c r="C1498" s="128"/>
      <c r="D1498" s="128"/>
      <c r="E1498" s="128"/>
      <c r="F1498" s="128"/>
      <c r="G1498" s="128"/>
      <c r="H1498" s="128"/>
      <c r="I1498" s="128"/>
      <c r="J1498" s="128"/>
      <c r="K1498" s="128"/>
      <c r="L1498" s="128"/>
      <c r="M1498" s="128"/>
    </row>
    <row r="1499" spans="1:13" ht="17.25" customHeight="1">
      <c r="A1499" s="119"/>
      <c r="C1499" s="121"/>
      <c r="D1499" s="121"/>
      <c r="E1499" s="121"/>
      <c r="F1499" s="121"/>
      <c r="G1499" s="121"/>
      <c r="H1499" s="121"/>
      <c r="I1499" s="121"/>
      <c r="J1499" s="111">
        <v>18</v>
      </c>
      <c r="K1499" s="97" t="s">
        <v>822</v>
      </c>
      <c r="L1499" s="98">
        <v>604</v>
      </c>
      <c r="M1499" s="112" t="s">
        <v>2006</v>
      </c>
    </row>
    <row r="1500" spans="1:13" ht="17.25" customHeight="1">
      <c r="A1500" s="92"/>
      <c r="B1500" s="104"/>
      <c r="C1500" s="113"/>
      <c r="D1500" s="113"/>
      <c r="E1500" s="113"/>
      <c r="F1500" s="113"/>
      <c r="G1500" s="113"/>
      <c r="H1500" s="113"/>
      <c r="I1500" s="113"/>
      <c r="J1500" s="113"/>
      <c r="K1500" s="101" t="s">
        <v>824</v>
      </c>
      <c r="L1500" s="113"/>
      <c r="M1500" s="95"/>
    </row>
    <row r="1501" spans="1:13" ht="17.25" customHeight="1">
      <c r="A1501" s="96">
        <v>5</v>
      </c>
      <c r="B1501" s="97" t="s">
        <v>2007</v>
      </c>
      <c r="C1501" s="98">
        <v>1789</v>
      </c>
      <c r="D1501" s="98">
        <v>1770</v>
      </c>
      <c r="E1501" s="143">
        <f>C1501-D1501</f>
        <v>19</v>
      </c>
      <c r="F1501" s="144">
        <v>0</v>
      </c>
      <c r="G1501" s="144">
        <v>0</v>
      </c>
      <c r="H1501" s="144">
        <v>174</v>
      </c>
      <c r="I1501" s="145">
        <v>1615</v>
      </c>
      <c r="J1501" s="100">
        <v>10</v>
      </c>
      <c r="K1501" s="101" t="s">
        <v>807</v>
      </c>
      <c r="L1501" s="102">
        <v>744</v>
      </c>
      <c r="M1501" s="103" t="s">
        <v>2008</v>
      </c>
    </row>
    <row r="1502" spans="1:13" ht="17.25" customHeight="1">
      <c r="A1502" s="119"/>
      <c r="C1502" s="121"/>
      <c r="D1502" s="121"/>
      <c r="E1502" s="121"/>
      <c r="F1502" s="121"/>
      <c r="G1502" s="121"/>
      <c r="H1502" s="121"/>
      <c r="I1502" s="121"/>
      <c r="J1502" s="111">
        <v>11</v>
      </c>
      <c r="K1502" s="97" t="s">
        <v>811</v>
      </c>
      <c r="L1502" s="98">
        <v>56</v>
      </c>
      <c r="M1502" s="112" t="s">
        <v>2009</v>
      </c>
    </row>
    <row r="1503" spans="1:13" ht="17.25" customHeight="1">
      <c r="A1503" s="119"/>
      <c r="C1503" s="121"/>
      <c r="D1503" s="121"/>
      <c r="E1503" s="121"/>
      <c r="F1503" s="121"/>
      <c r="G1503" s="121"/>
      <c r="H1503" s="121"/>
      <c r="I1503" s="121"/>
      <c r="J1503" s="113"/>
      <c r="K1503" s="104"/>
      <c r="L1503" s="113"/>
      <c r="M1503" s="103" t="s">
        <v>2010</v>
      </c>
    </row>
    <row r="1504" spans="1:13" ht="17.25" customHeight="1">
      <c r="A1504" s="119"/>
      <c r="C1504" s="121"/>
      <c r="D1504" s="121"/>
      <c r="E1504" s="121"/>
      <c r="F1504" s="121"/>
      <c r="G1504" s="121"/>
      <c r="H1504" s="121"/>
      <c r="I1504" s="121"/>
      <c r="J1504" s="111">
        <v>12</v>
      </c>
      <c r="K1504" s="97" t="s">
        <v>816</v>
      </c>
      <c r="L1504" s="98">
        <v>378</v>
      </c>
      <c r="M1504" s="112" t="s">
        <v>2011</v>
      </c>
    </row>
    <row r="1505" spans="1:16" ht="17.25" customHeight="1">
      <c r="A1505" s="119"/>
      <c r="C1505" s="121"/>
      <c r="D1505" s="121"/>
      <c r="E1505" s="121"/>
      <c r="F1505" s="121"/>
      <c r="G1505" s="121"/>
      <c r="H1505" s="121"/>
      <c r="I1505" s="121"/>
      <c r="J1505" s="121"/>
      <c r="L1505" s="121"/>
      <c r="M1505" s="112" t="s">
        <v>2012</v>
      </c>
    </row>
    <row r="1506" spans="1:16" ht="17.25" customHeight="1">
      <c r="A1506" s="119"/>
      <c r="C1506" s="121"/>
      <c r="D1506" s="121"/>
      <c r="E1506" s="121"/>
      <c r="F1506" s="121"/>
      <c r="G1506" s="121"/>
      <c r="H1506" s="121"/>
      <c r="I1506" s="121"/>
      <c r="J1506" s="121"/>
      <c r="L1506" s="121"/>
      <c r="M1506" s="112" t="s">
        <v>2013</v>
      </c>
    </row>
    <row r="1507" spans="1:16" ht="17.25" customHeight="1">
      <c r="A1507" s="119"/>
      <c r="C1507" s="121"/>
      <c r="D1507" s="121"/>
      <c r="E1507" s="121"/>
      <c r="F1507" s="121"/>
      <c r="G1507" s="121"/>
      <c r="H1507" s="121"/>
      <c r="I1507" s="121"/>
      <c r="J1507" s="113"/>
      <c r="K1507" s="104"/>
      <c r="L1507" s="113"/>
      <c r="M1507" s="103" t="s">
        <v>2014</v>
      </c>
    </row>
    <row r="1508" spans="1:16" ht="17.25" customHeight="1">
      <c r="A1508" s="119"/>
      <c r="C1508" s="121"/>
      <c r="D1508" s="121"/>
      <c r="E1508" s="121"/>
      <c r="F1508" s="121"/>
      <c r="G1508" s="121"/>
      <c r="H1508" s="121"/>
      <c r="I1508" s="121"/>
      <c r="J1508" s="111">
        <v>13</v>
      </c>
      <c r="K1508" s="97" t="s">
        <v>818</v>
      </c>
      <c r="L1508" s="98">
        <v>611</v>
      </c>
      <c r="M1508" s="112" t="s">
        <v>2015</v>
      </c>
    </row>
    <row r="1509" spans="1:16" ht="17.25" customHeight="1">
      <c r="A1509" s="92"/>
      <c r="B1509" s="104"/>
      <c r="C1509" s="113"/>
      <c r="D1509" s="113"/>
      <c r="E1509" s="113"/>
      <c r="F1509" s="113"/>
      <c r="G1509" s="113"/>
      <c r="H1509" s="113"/>
      <c r="I1509" s="113"/>
      <c r="J1509" s="113"/>
      <c r="K1509" s="101" t="s">
        <v>820</v>
      </c>
      <c r="L1509" s="113"/>
      <c r="M1509" s="95"/>
    </row>
    <row r="1510" spans="1:16" ht="17.25" customHeight="1">
      <c r="A1510" s="422" t="s">
        <v>142</v>
      </c>
      <c r="B1510" s="423"/>
      <c r="C1510" s="106">
        <v>97061</v>
      </c>
      <c r="D1510" s="106">
        <v>102177</v>
      </c>
      <c r="E1510" s="146">
        <f>C1510-D1510</f>
        <v>-5116</v>
      </c>
      <c r="F1510" s="147">
        <v>3256</v>
      </c>
      <c r="G1510" s="147">
        <v>0</v>
      </c>
      <c r="H1510" s="147">
        <v>34216</v>
      </c>
      <c r="I1510" s="148">
        <v>59589</v>
      </c>
      <c r="J1510" s="108"/>
      <c r="K1510" s="128"/>
      <c r="L1510" s="146"/>
      <c r="M1510" s="110"/>
      <c r="P1510" s="77"/>
    </row>
    <row r="1512" spans="1:16" ht="17.25" customHeight="1">
      <c r="A1512" s="77" t="s">
        <v>1961</v>
      </c>
      <c r="B1512" s="79"/>
      <c r="C1512" s="78"/>
      <c r="D1512" s="78"/>
      <c r="E1512" s="78"/>
      <c r="F1512" s="78" t="s">
        <v>2016</v>
      </c>
      <c r="G1512" s="78"/>
      <c r="H1512" s="78"/>
      <c r="I1512" s="78"/>
      <c r="K1512" s="78"/>
      <c r="L1512" s="78"/>
      <c r="M1512" s="81" t="s">
        <v>779</v>
      </c>
      <c r="P1512" s="77"/>
    </row>
    <row r="1513" spans="1:16" ht="17.25" customHeight="1">
      <c r="A1513" s="424"/>
      <c r="B1513" s="425"/>
      <c r="C1513" s="132"/>
      <c r="D1513" s="133"/>
      <c r="E1513" s="132"/>
      <c r="F1513" s="426" t="s">
        <v>780</v>
      </c>
      <c r="G1513" s="404"/>
      <c r="H1513" s="404"/>
      <c r="I1513" s="405"/>
      <c r="J1513" s="85" t="s">
        <v>128</v>
      </c>
      <c r="K1513" s="85"/>
      <c r="L1513" s="87"/>
      <c r="M1513" s="88"/>
      <c r="P1513" s="77"/>
    </row>
    <row r="1514" spans="1:16" ht="17.25" customHeight="1">
      <c r="A1514" s="414" t="s">
        <v>129</v>
      </c>
      <c r="B1514" s="427"/>
      <c r="C1514" s="134" t="s">
        <v>781</v>
      </c>
      <c r="D1514" s="135" t="s">
        <v>782</v>
      </c>
      <c r="E1514" s="134" t="s">
        <v>111</v>
      </c>
      <c r="F1514" s="428" t="s">
        <v>783</v>
      </c>
      <c r="G1514" s="428"/>
      <c r="H1514" s="428"/>
      <c r="I1514" s="136" t="s">
        <v>784</v>
      </c>
      <c r="J1514" s="429" t="s">
        <v>785</v>
      </c>
      <c r="K1514" s="430"/>
      <c r="L1514" s="433" t="s">
        <v>786</v>
      </c>
      <c r="M1514" s="137" t="s">
        <v>787</v>
      </c>
      <c r="P1514" s="77"/>
    </row>
    <row r="1515" spans="1:16" ht="17.25" customHeight="1">
      <c r="A1515" s="435"/>
      <c r="B1515" s="436"/>
      <c r="C1515" s="138"/>
      <c r="D1515" s="139"/>
      <c r="E1515" s="138"/>
      <c r="F1515" s="140" t="s">
        <v>119</v>
      </c>
      <c r="G1515" s="141" t="s">
        <v>120</v>
      </c>
      <c r="H1515" s="140" t="s">
        <v>121</v>
      </c>
      <c r="I1515" s="142" t="s">
        <v>122</v>
      </c>
      <c r="J1515" s="431"/>
      <c r="K1515" s="432"/>
      <c r="L1515" s="434"/>
      <c r="M1515" s="95"/>
      <c r="P1515" s="77"/>
    </row>
    <row r="1516" spans="1:16" ht="17.25" customHeight="1">
      <c r="A1516" s="96">
        <v>1</v>
      </c>
      <c r="B1516" s="97" t="s">
        <v>2017</v>
      </c>
      <c r="C1516" s="98">
        <v>14322</v>
      </c>
      <c r="D1516" s="98">
        <v>5578</v>
      </c>
      <c r="E1516" s="143">
        <f>C1516-D1516</f>
        <v>8744</v>
      </c>
      <c r="F1516" s="121"/>
      <c r="G1516" s="121"/>
      <c r="H1516" s="121"/>
      <c r="I1516" s="145">
        <v>14322</v>
      </c>
      <c r="J1516" s="100">
        <v>2</v>
      </c>
      <c r="K1516" s="101" t="s">
        <v>791</v>
      </c>
      <c r="L1516" s="102">
        <v>7065</v>
      </c>
      <c r="M1516" s="103" t="s">
        <v>792</v>
      </c>
    </row>
    <row r="1517" spans="1:16" ht="17.25" customHeight="1">
      <c r="A1517" s="119"/>
      <c r="B1517" s="97" t="s">
        <v>1141</v>
      </c>
      <c r="C1517" s="121"/>
      <c r="D1517" s="121"/>
      <c r="E1517" s="121"/>
      <c r="F1517" s="121"/>
      <c r="G1517" s="121"/>
      <c r="H1517" s="121"/>
      <c r="I1517" s="121"/>
      <c r="J1517" s="111">
        <v>3</v>
      </c>
      <c r="K1517" s="97" t="s">
        <v>793</v>
      </c>
      <c r="L1517" s="98">
        <v>4802</v>
      </c>
      <c r="M1517" s="112" t="s">
        <v>2018</v>
      </c>
    </row>
    <row r="1518" spans="1:16" ht="17.25" customHeight="1">
      <c r="A1518" s="119"/>
      <c r="C1518" s="121"/>
      <c r="D1518" s="121"/>
      <c r="E1518" s="121"/>
      <c r="F1518" s="121"/>
      <c r="G1518" s="121"/>
      <c r="H1518" s="121"/>
      <c r="I1518" s="121"/>
      <c r="J1518" s="113"/>
      <c r="K1518" s="104"/>
      <c r="L1518" s="113"/>
      <c r="M1518" s="103" t="s">
        <v>2019</v>
      </c>
    </row>
    <row r="1519" spans="1:16" ht="17.25" customHeight="1">
      <c r="A1519" s="119"/>
      <c r="C1519" s="121"/>
      <c r="D1519" s="121"/>
      <c r="E1519" s="121"/>
      <c r="F1519" s="121"/>
      <c r="G1519" s="121"/>
      <c r="H1519" s="121"/>
      <c r="I1519" s="121"/>
      <c r="J1519" s="100">
        <v>4</v>
      </c>
      <c r="K1519" s="101" t="s">
        <v>797</v>
      </c>
      <c r="L1519" s="102">
        <v>2233</v>
      </c>
      <c r="M1519" s="103" t="s">
        <v>1687</v>
      </c>
    </row>
    <row r="1520" spans="1:16" ht="17.25" customHeight="1">
      <c r="A1520" s="119"/>
      <c r="C1520" s="121"/>
      <c r="D1520" s="121"/>
      <c r="E1520" s="121"/>
      <c r="F1520" s="121"/>
      <c r="G1520" s="121"/>
      <c r="H1520" s="121"/>
      <c r="I1520" s="121"/>
      <c r="J1520" s="100">
        <v>11</v>
      </c>
      <c r="K1520" s="101" t="s">
        <v>811</v>
      </c>
      <c r="L1520" s="102">
        <v>1</v>
      </c>
      <c r="M1520" s="103" t="s">
        <v>1665</v>
      </c>
    </row>
    <row r="1521" spans="1:16" ht="17.25" customHeight="1">
      <c r="A1521" s="119"/>
      <c r="C1521" s="121"/>
      <c r="D1521" s="121"/>
      <c r="E1521" s="121"/>
      <c r="F1521" s="121"/>
      <c r="G1521" s="121"/>
      <c r="H1521" s="121"/>
      <c r="I1521" s="121"/>
      <c r="J1521" s="111">
        <v>18</v>
      </c>
      <c r="K1521" s="97" t="s">
        <v>822</v>
      </c>
      <c r="L1521" s="98">
        <v>221</v>
      </c>
      <c r="M1521" s="112" t="s">
        <v>2020</v>
      </c>
    </row>
    <row r="1522" spans="1:16" ht="17.25" customHeight="1">
      <c r="A1522" s="119"/>
      <c r="C1522" s="121"/>
      <c r="D1522" s="121"/>
      <c r="E1522" s="121"/>
      <c r="F1522" s="121"/>
      <c r="G1522" s="121"/>
      <c r="H1522" s="121"/>
      <c r="I1522" s="121"/>
      <c r="J1522" s="121"/>
      <c r="K1522" s="97" t="s">
        <v>824</v>
      </c>
      <c r="L1522" s="121"/>
      <c r="M1522" s="112" t="s">
        <v>2021</v>
      </c>
    </row>
    <row r="1523" spans="1:16" ht="17.25" customHeight="1">
      <c r="A1523" s="92"/>
      <c r="B1523" s="104"/>
      <c r="C1523" s="113"/>
      <c r="D1523" s="113"/>
      <c r="E1523" s="113"/>
      <c r="F1523" s="113"/>
      <c r="G1523" s="113"/>
      <c r="H1523" s="113"/>
      <c r="I1523" s="113"/>
      <c r="J1523" s="113"/>
      <c r="K1523" s="104"/>
      <c r="L1523" s="113"/>
      <c r="M1523" s="103" t="s">
        <v>2022</v>
      </c>
    </row>
    <row r="1524" spans="1:16" ht="17.25" customHeight="1">
      <c r="A1524" s="96">
        <v>2</v>
      </c>
      <c r="B1524" s="97" t="s">
        <v>2023</v>
      </c>
      <c r="C1524" s="98">
        <v>67764</v>
      </c>
      <c r="D1524" s="98">
        <v>62374</v>
      </c>
      <c r="E1524" s="143">
        <f>C1524-D1524</f>
        <v>5390</v>
      </c>
      <c r="F1524" s="144">
        <v>48050</v>
      </c>
      <c r="G1524" s="144">
        <v>11600</v>
      </c>
      <c r="H1524" s="144">
        <v>2850</v>
      </c>
      <c r="I1524" s="145">
        <v>5264</v>
      </c>
      <c r="J1524" s="100">
        <v>1</v>
      </c>
      <c r="K1524" s="101" t="s">
        <v>789</v>
      </c>
      <c r="L1524" s="102">
        <v>2493</v>
      </c>
      <c r="M1524" s="103" t="s">
        <v>1081</v>
      </c>
    </row>
    <row r="1525" spans="1:16" ht="17.25" customHeight="1">
      <c r="A1525" s="119"/>
      <c r="B1525" s="97" t="s">
        <v>1141</v>
      </c>
      <c r="C1525" s="121"/>
      <c r="D1525" s="121"/>
      <c r="E1525" s="121"/>
      <c r="F1525" s="121"/>
      <c r="G1525" s="121"/>
      <c r="H1525" s="121"/>
      <c r="I1525" s="121"/>
      <c r="J1525" s="100">
        <v>3</v>
      </c>
      <c r="K1525" s="101" t="s">
        <v>793</v>
      </c>
      <c r="L1525" s="102">
        <v>954</v>
      </c>
      <c r="M1525" s="103" t="s">
        <v>977</v>
      </c>
    </row>
    <row r="1526" spans="1:16" ht="17.25" customHeight="1">
      <c r="A1526" s="119"/>
      <c r="C1526" s="121"/>
      <c r="D1526" s="121"/>
      <c r="E1526" s="121"/>
      <c r="F1526" s="121"/>
      <c r="G1526" s="121"/>
      <c r="H1526" s="121"/>
      <c r="I1526" s="121"/>
      <c r="J1526" s="111">
        <v>4</v>
      </c>
      <c r="K1526" s="97" t="s">
        <v>797</v>
      </c>
      <c r="L1526" s="98">
        <v>255</v>
      </c>
      <c r="M1526" s="112" t="s">
        <v>2024</v>
      </c>
    </row>
    <row r="1527" spans="1:16" ht="17.25" customHeight="1">
      <c r="A1527" s="119"/>
      <c r="C1527" s="121"/>
      <c r="D1527" s="121"/>
      <c r="E1527" s="121"/>
      <c r="F1527" s="121"/>
      <c r="G1527" s="121"/>
      <c r="H1527" s="121"/>
      <c r="I1527" s="121"/>
      <c r="J1527" s="113"/>
      <c r="K1527" s="104"/>
      <c r="L1527" s="113"/>
      <c r="M1527" s="103" t="s">
        <v>2025</v>
      </c>
    </row>
    <row r="1528" spans="1:16" ht="17.25" customHeight="1">
      <c r="A1528" s="130"/>
      <c r="B1528" s="128"/>
      <c r="C1528" s="108"/>
      <c r="D1528" s="108"/>
      <c r="E1528" s="108"/>
      <c r="F1528" s="108"/>
      <c r="G1528" s="108"/>
      <c r="H1528" s="108"/>
      <c r="I1528" s="108"/>
      <c r="J1528" s="126">
        <v>7</v>
      </c>
      <c r="K1528" s="124" t="s">
        <v>800</v>
      </c>
      <c r="L1528" s="106">
        <v>35</v>
      </c>
      <c r="M1528" s="127" t="s">
        <v>2026</v>
      </c>
    </row>
    <row r="1530" spans="1:16" ht="17.25" customHeight="1">
      <c r="A1530" s="389" t="s">
        <v>2027</v>
      </c>
      <c r="B1530" s="389"/>
      <c r="C1530" s="389"/>
      <c r="D1530" s="389"/>
      <c r="E1530" s="389"/>
      <c r="F1530" s="389"/>
      <c r="G1530" s="389"/>
      <c r="H1530" s="389"/>
      <c r="I1530" s="389"/>
      <c r="J1530" s="389"/>
      <c r="K1530" s="389"/>
      <c r="L1530" s="389"/>
      <c r="M1530" s="389"/>
      <c r="P1530" s="77"/>
    </row>
    <row r="1531" spans="1:16" ht="17.25" customHeight="1">
      <c r="A1531" s="389" t="s">
        <v>775</v>
      </c>
      <c r="B1531" s="389"/>
      <c r="C1531" s="389"/>
      <c r="D1531" s="389"/>
      <c r="E1531" s="389"/>
      <c r="F1531" s="389"/>
      <c r="G1531" s="389"/>
      <c r="H1531" s="389"/>
      <c r="I1531" s="389"/>
      <c r="J1531" s="389"/>
      <c r="K1531" s="389"/>
      <c r="L1531" s="389"/>
      <c r="M1531" s="389"/>
      <c r="P1531" s="77"/>
    </row>
    <row r="1532" spans="1:16" ht="17.25" customHeight="1">
      <c r="A1532" s="77" t="s">
        <v>1844</v>
      </c>
      <c r="F1532" s="77" t="s">
        <v>2028</v>
      </c>
      <c r="M1532" s="81" t="s">
        <v>779</v>
      </c>
    </row>
    <row r="1533" spans="1:16" ht="17.25" customHeight="1">
      <c r="A1533" s="424"/>
      <c r="B1533" s="425"/>
      <c r="C1533" s="132"/>
      <c r="D1533" s="133"/>
      <c r="E1533" s="132"/>
      <c r="F1533" s="426" t="s">
        <v>780</v>
      </c>
      <c r="G1533" s="404"/>
      <c r="H1533" s="404"/>
      <c r="I1533" s="405"/>
      <c r="J1533" s="85" t="s">
        <v>128</v>
      </c>
      <c r="K1533" s="85"/>
      <c r="L1533" s="87"/>
      <c r="M1533" s="88"/>
      <c r="P1533" s="77"/>
    </row>
    <row r="1534" spans="1:16" ht="17.25" customHeight="1">
      <c r="A1534" s="414" t="s">
        <v>129</v>
      </c>
      <c r="B1534" s="427"/>
      <c r="C1534" s="134" t="s">
        <v>781</v>
      </c>
      <c r="D1534" s="135" t="s">
        <v>782</v>
      </c>
      <c r="E1534" s="134" t="s">
        <v>111</v>
      </c>
      <c r="F1534" s="428" t="s">
        <v>783</v>
      </c>
      <c r="G1534" s="428"/>
      <c r="H1534" s="428"/>
      <c r="I1534" s="136" t="s">
        <v>784</v>
      </c>
      <c r="J1534" s="429" t="s">
        <v>785</v>
      </c>
      <c r="K1534" s="430"/>
      <c r="L1534" s="433" t="s">
        <v>786</v>
      </c>
      <c r="M1534" s="137" t="s">
        <v>787</v>
      </c>
      <c r="P1534" s="77"/>
    </row>
    <row r="1535" spans="1:16" ht="17.25" customHeight="1">
      <c r="A1535" s="435"/>
      <c r="B1535" s="436"/>
      <c r="C1535" s="138"/>
      <c r="D1535" s="139"/>
      <c r="E1535" s="138"/>
      <c r="F1535" s="140" t="s">
        <v>119</v>
      </c>
      <c r="G1535" s="141" t="s">
        <v>120</v>
      </c>
      <c r="H1535" s="140" t="s">
        <v>121</v>
      </c>
      <c r="I1535" s="142" t="s">
        <v>122</v>
      </c>
      <c r="J1535" s="431"/>
      <c r="K1535" s="432"/>
      <c r="L1535" s="434"/>
      <c r="M1535" s="95"/>
      <c r="P1535" s="77"/>
    </row>
    <row r="1536" spans="1:16" ht="17.25" customHeight="1">
      <c r="A1536" s="119"/>
      <c r="C1536" s="121"/>
      <c r="D1536" s="121"/>
      <c r="E1536" s="121"/>
      <c r="F1536" s="121"/>
      <c r="G1536" s="121"/>
      <c r="H1536" s="121"/>
      <c r="I1536" s="121"/>
      <c r="J1536" s="100">
        <v>8</v>
      </c>
      <c r="K1536" s="101" t="s">
        <v>802</v>
      </c>
      <c r="L1536" s="102">
        <v>24</v>
      </c>
      <c r="M1536" s="103" t="s">
        <v>1084</v>
      </c>
    </row>
    <row r="1537" spans="1:13" ht="17.25" customHeight="1">
      <c r="A1537" s="119"/>
      <c r="C1537" s="121"/>
      <c r="D1537" s="121"/>
      <c r="E1537" s="121"/>
      <c r="F1537" s="121"/>
      <c r="G1537" s="121"/>
      <c r="H1537" s="121"/>
      <c r="I1537" s="121"/>
      <c r="J1537" s="100">
        <v>11</v>
      </c>
      <c r="K1537" s="101" t="s">
        <v>811</v>
      </c>
      <c r="L1537" s="102">
        <v>60</v>
      </c>
      <c r="M1537" s="103" t="s">
        <v>2004</v>
      </c>
    </row>
    <row r="1538" spans="1:13" ht="17.25" customHeight="1">
      <c r="A1538" s="119"/>
      <c r="C1538" s="121"/>
      <c r="D1538" s="121"/>
      <c r="E1538" s="121"/>
      <c r="F1538" s="121"/>
      <c r="G1538" s="121"/>
      <c r="H1538" s="121"/>
      <c r="I1538" s="121"/>
      <c r="J1538" s="111">
        <v>12</v>
      </c>
      <c r="K1538" s="97" t="s">
        <v>816</v>
      </c>
      <c r="L1538" s="98">
        <v>59300</v>
      </c>
      <c r="M1538" s="112" t="s">
        <v>2029</v>
      </c>
    </row>
    <row r="1539" spans="1:13" ht="17.25" customHeight="1">
      <c r="A1539" s="119"/>
      <c r="C1539" s="121"/>
      <c r="D1539" s="121"/>
      <c r="E1539" s="121"/>
      <c r="F1539" s="121"/>
      <c r="G1539" s="121"/>
      <c r="H1539" s="121"/>
      <c r="I1539" s="121"/>
      <c r="J1539" s="121"/>
      <c r="L1539" s="121"/>
      <c r="M1539" s="112" t="s">
        <v>2030</v>
      </c>
    </row>
    <row r="1540" spans="1:13" ht="17.25" customHeight="1">
      <c r="A1540" s="119"/>
      <c r="C1540" s="121"/>
      <c r="D1540" s="121"/>
      <c r="E1540" s="121"/>
      <c r="F1540" s="121"/>
      <c r="G1540" s="121"/>
      <c r="H1540" s="121"/>
      <c r="I1540" s="121"/>
      <c r="J1540" s="113"/>
      <c r="K1540" s="104"/>
      <c r="L1540" s="113"/>
      <c r="M1540" s="103" t="s">
        <v>2031</v>
      </c>
    </row>
    <row r="1541" spans="1:13" ht="17.25" customHeight="1">
      <c r="A1541" s="119"/>
      <c r="C1541" s="121"/>
      <c r="D1541" s="121"/>
      <c r="E1541" s="121"/>
      <c r="F1541" s="121"/>
      <c r="G1541" s="121"/>
      <c r="H1541" s="121"/>
      <c r="I1541" s="121"/>
      <c r="J1541" s="111">
        <v>13</v>
      </c>
      <c r="K1541" s="97" t="s">
        <v>818</v>
      </c>
      <c r="L1541" s="98">
        <v>250</v>
      </c>
      <c r="M1541" s="112" t="s">
        <v>2032</v>
      </c>
    </row>
    <row r="1542" spans="1:13" ht="17.25" customHeight="1">
      <c r="A1542" s="119"/>
      <c r="C1542" s="121"/>
      <c r="D1542" s="121"/>
      <c r="E1542" s="121"/>
      <c r="F1542" s="121"/>
      <c r="G1542" s="121"/>
      <c r="H1542" s="121"/>
      <c r="I1542" s="121"/>
      <c r="J1542" s="113"/>
      <c r="K1542" s="101" t="s">
        <v>820</v>
      </c>
      <c r="L1542" s="113"/>
      <c r="M1542" s="95"/>
    </row>
    <row r="1543" spans="1:13" ht="17.25" customHeight="1">
      <c r="A1543" s="119"/>
      <c r="C1543" s="121"/>
      <c r="D1543" s="121"/>
      <c r="E1543" s="121"/>
      <c r="F1543" s="121"/>
      <c r="G1543" s="121"/>
      <c r="H1543" s="121"/>
      <c r="I1543" s="121"/>
      <c r="J1543" s="111">
        <v>18</v>
      </c>
      <c r="K1543" s="97" t="s">
        <v>822</v>
      </c>
      <c r="L1543" s="98">
        <v>4393</v>
      </c>
      <c r="M1543" s="112" t="s">
        <v>2033</v>
      </c>
    </row>
    <row r="1544" spans="1:13" ht="17.25" customHeight="1">
      <c r="A1544" s="119"/>
      <c r="C1544" s="121"/>
      <c r="D1544" s="121"/>
      <c r="E1544" s="121"/>
      <c r="F1544" s="121"/>
      <c r="G1544" s="121"/>
      <c r="H1544" s="121"/>
      <c r="I1544" s="121"/>
      <c r="J1544" s="121"/>
      <c r="K1544" s="97" t="s">
        <v>824</v>
      </c>
      <c r="L1544" s="121"/>
      <c r="M1544" s="112" t="s">
        <v>2034</v>
      </c>
    </row>
    <row r="1545" spans="1:13" ht="17.25" customHeight="1">
      <c r="A1545" s="119"/>
      <c r="C1545" s="121"/>
      <c r="D1545" s="121"/>
      <c r="E1545" s="121"/>
      <c r="F1545" s="121"/>
      <c r="G1545" s="121"/>
      <c r="H1545" s="121"/>
      <c r="I1545" s="121"/>
      <c r="J1545" s="121"/>
      <c r="L1545" s="121"/>
      <c r="M1545" s="112" t="s">
        <v>2035</v>
      </c>
    </row>
    <row r="1546" spans="1:13" ht="17.25" customHeight="1">
      <c r="A1546" s="119"/>
      <c r="C1546" s="121"/>
      <c r="D1546" s="121"/>
      <c r="E1546" s="121"/>
      <c r="F1546" s="121"/>
      <c r="G1546" s="121"/>
      <c r="H1546" s="121"/>
      <c r="I1546" s="121"/>
      <c r="J1546" s="121"/>
      <c r="L1546" s="121"/>
      <c r="M1546" s="112" t="s">
        <v>2036</v>
      </c>
    </row>
    <row r="1547" spans="1:13" ht="17.25" customHeight="1">
      <c r="A1547" s="119"/>
      <c r="C1547" s="121"/>
      <c r="D1547" s="121"/>
      <c r="E1547" s="121"/>
      <c r="F1547" s="121"/>
      <c r="G1547" s="121"/>
      <c r="H1547" s="121"/>
      <c r="I1547" s="121"/>
      <c r="J1547" s="121"/>
      <c r="L1547" s="121"/>
      <c r="M1547" s="112" t="s">
        <v>2037</v>
      </c>
    </row>
    <row r="1548" spans="1:13" ht="17.25" customHeight="1">
      <c r="A1548" s="92"/>
      <c r="B1548" s="104"/>
      <c r="C1548" s="113"/>
      <c r="D1548" s="113"/>
      <c r="E1548" s="113"/>
      <c r="F1548" s="113"/>
      <c r="G1548" s="113"/>
      <c r="H1548" s="113"/>
      <c r="I1548" s="113"/>
      <c r="J1548" s="113"/>
      <c r="K1548" s="104"/>
      <c r="L1548" s="113"/>
      <c r="M1548" s="103" t="s">
        <v>2038</v>
      </c>
    </row>
    <row r="1549" spans="1:13" ht="17.25" customHeight="1">
      <c r="A1549" s="114">
        <v>3</v>
      </c>
      <c r="B1549" s="101" t="s">
        <v>2039</v>
      </c>
      <c r="C1549" s="102">
        <v>42</v>
      </c>
      <c r="D1549" s="102">
        <v>51</v>
      </c>
      <c r="E1549" s="138">
        <f>C1549-D1549</f>
        <v>-9</v>
      </c>
      <c r="F1549" s="113"/>
      <c r="G1549" s="113"/>
      <c r="H1549" s="113"/>
      <c r="I1549" s="150">
        <v>42</v>
      </c>
      <c r="J1549" s="100">
        <v>10</v>
      </c>
      <c r="K1549" s="101" t="s">
        <v>807</v>
      </c>
      <c r="L1549" s="102">
        <v>42</v>
      </c>
      <c r="M1549" s="103" t="s">
        <v>911</v>
      </c>
    </row>
    <row r="1550" spans="1:13" ht="17.25" customHeight="1">
      <c r="A1550" s="96">
        <v>4</v>
      </c>
      <c r="B1550" s="97" t="s">
        <v>2040</v>
      </c>
      <c r="C1550" s="98">
        <v>72276</v>
      </c>
      <c r="D1550" s="98">
        <v>73791</v>
      </c>
      <c r="E1550" s="143">
        <f>C1550-D1550</f>
        <v>-1515</v>
      </c>
      <c r="F1550" s="121"/>
      <c r="G1550" s="121"/>
      <c r="H1550" s="121"/>
      <c r="I1550" s="145">
        <v>72276</v>
      </c>
      <c r="J1550" s="111">
        <v>18</v>
      </c>
      <c r="K1550" s="97" t="s">
        <v>822</v>
      </c>
      <c r="L1550" s="98">
        <v>72276</v>
      </c>
      <c r="M1550" s="112" t="s">
        <v>2041</v>
      </c>
    </row>
    <row r="1551" spans="1:13" ht="17.25" customHeight="1">
      <c r="A1551" s="92"/>
      <c r="B1551" s="101" t="s">
        <v>2042</v>
      </c>
      <c r="C1551" s="113"/>
      <c r="D1551" s="113"/>
      <c r="E1551" s="113"/>
      <c r="F1551" s="113"/>
      <c r="G1551" s="113"/>
      <c r="H1551" s="113"/>
      <c r="I1551" s="113"/>
      <c r="J1551" s="113"/>
      <c r="K1551" s="101" t="s">
        <v>824</v>
      </c>
      <c r="L1551" s="113"/>
      <c r="M1551" s="103"/>
    </row>
    <row r="1552" spans="1:13" ht="17.25" customHeight="1">
      <c r="A1552" s="96">
        <v>5</v>
      </c>
      <c r="B1552" s="97" t="s">
        <v>2043</v>
      </c>
      <c r="C1552" s="98">
        <v>2351</v>
      </c>
      <c r="D1552" s="98">
        <v>2264</v>
      </c>
      <c r="E1552" s="143">
        <f>C1552-D1552</f>
        <v>87</v>
      </c>
      <c r="F1552" s="144">
        <v>0</v>
      </c>
      <c r="G1552" s="144">
        <v>0</v>
      </c>
      <c r="H1552" s="144">
        <v>6</v>
      </c>
      <c r="I1552" s="145">
        <v>2345</v>
      </c>
      <c r="J1552" s="111">
        <v>10</v>
      </c>
      <c r="K1552" s="97" t="s">
        <v>807</v>
      </c>
      <c r="L1552" s="98">
        <v>844</v>
      </c>
      <c r="M1552" s="112" t="s">
        <v>2044</v>
      </c>
    </row>
    <row r="1553" spans="1:16" ht="17.25" customHeight="1">
      <c r="A1553" s="119"/>
      <c r="C1553" s="121"/>
      <c r="D1553" s="121"/>
      <c r="E1553" s="121"/>
      <c r="F1553" s="121"/>
      <c r="G1553" s="121"/>
      <c r="H1553" s="121"/>
      <c r="I1553" s="121"/>
      <c r="J1553" s="121"/>
      <c r="L1553" s="121"/>
      <c r="M1553" s="112" t="s">
        <v>2045</v>
      </c>
    </row>
    <row r="1554" spans="1:16" ht="17.25" customHeight="1">
      <c r="A1554" s="119"/>
      <c r="C1554" s="121"/>
      <c r="D1554" s="121"/>
      <c r="E1554" s="121"/>
      <c r="F1554" s="121"/>
      <c r="G1554" s="121"/>
      <c r="H1554" s="121"/>
      <c r="I1554" s="121"/>
      <c r="J1554" s="113"/>
      <c r="K1554" s="104"/>
      <c r="L1554" s="113"/>
      <c r="M1554" s="103" t="s">
        <v>2046</v>
      </c>
    </row>
    <row r="1555" spans="1:16" ht="17.25" customHeight="1">
      <c r="A1555" s="119"/>
      <c r="C1555" s="121"/>
      <c r="D1555" s="121"/>
      <c r="E1555" s="121"/>
      <c r="F1555" s="121"/>
      <c r="G1555" s="121"/>
      <c r="H1555" s="121"/>
      <c r="I1555" s="121"/>
      <c r="J1555" s="111">
        <v>12</v>
      </c>
      <c r="K1555" s="97" t="s">
        <v>816</v>
      </c>
      <c r="L1555" s="98">
        <v>1507</v>
      </c>
      <c r="M1555" s="112" t="s">
        <v>2047</v>
      </c>
    </row>
    <row r="1556" spans="1:16" ht="17.25" customHeight="1">
      <c r="A1556" s="119"/>
      <c r="C1556" s="121"/>
      <c r="D1556" s="121"/>
      <c r="E1556" s="121"/>
      <c r="F1556" s="121"/>
      <c r="G1556" s="121"/>
      <c r="H1556" s="121"/>
      <c r="I1556" s="121"/>
      <c r="J1556" s="121"/>
      <c r="L1556" s="121"/>
      <c r="M1556" s="112" t="s">
        <v>2048</v>
      </c>
    </row>
    <row r="1557" spans="1:16" ht="17.25" customHeight="1">
      <c r="A1557" s="119"/>
      <c r="C1557" s="121"/>
      <c r="D1557" s="121"/>
      <c r="E1557" s="121"/>
      <c r="F1557" s="121"/>
      <c r="G1557" s="121"/>
      <c r="H1557" s="121"/>
      <c r="I1557" s="121"/>
      <c r="J1557" s="121"/>
      <c r="L1557" s="121"/>
      <c r="M1557" s="112" t="s">
        <v>2049</v>
      </c>
    </row>
    <row r="1558" spans="1:16" ht="17.25" customHeight="1">
      <c r="A1558" s="92"/>
      <c r="B1558" s="104"/>
      <c r="C1558" s="113"/>
      <c r="D1558" s="113"/>
      <c r="E1558" s="113"/>
      <c r="F1558" s="113"/>
      <c r="G1558" s="113"/>
      <c r="H1558" s="113"/>
      <c r="I1558" s="113"/>
      <c r="J1558" s="113"/>
      <c r="K1558" s="104"/>
      <c r="L1558" s="113"/>
      <c r="M1558" s="103" t="s">
        <v>2050</v>
      </c>
    </row>
    <row r="1559" spans="1:16" ht="17.25" customHeight="1">
      <c r="A1559" s="422" t="s">
        <v>142</v>
      </c>
      <c r="B1559" s="423"/>
      <c r="C1559" s="106">
        <v>156755</v>
      </c>
      <c r="D1559" s="106">
        <v>144058</v>
      </c>
      <c r="E1559" s="146">
        <f>C1559-D1559</f>
        <v>12697</v>
      </c>
      <c r="F1559" s="147">
        <v>48050</v>
      </c>
      <c r="G1559" s="147">
        <v>11600</v>
      </c>
      <c r="H1559" s="147">
        <v>2856</v>
      </c>
      <c r="I1559" s="148">
        <v>94249</v>
      </c>
      <c r="J1559" s="108"/>
      <c r="K1559" s="128"/>
      <c r="L1559" s="146"/>
      <c r="M1559" s="110"/>
      <c r="P1559" s="77"/>
    </row>
    <row r="1567" spans="1:16" ht="17.25" customHeight="1">
      <c r="A1567" s="77" t="s">
        <v>2051</v>
      </c>
      <c r="F1567" s="77" t="s">
        <v>2052</v>
      </c>
      <c r="M1567" s="81" t="s">
        <v>779</v>
      </c>
    </row>
    <row r="1568" spans="1:16" ht="17.25" customHeight="1">
      <c r="A1568" s="424"/>
      <c r="B1568" s="425"/>
      <c r="C1568" s="132"/>
      <c r="D1568" s="133"/>
      <c r="E1568" s="132"/>
      <c r="F1568" s="426" t="s">
        <v>780</v>
      </c>
      <c r="G1568" s="404"/>
      <c r="H1568" s="404"/>
      <c r="I1568" s="405"/>
      <c r="J1568" s="85" t="s">
        <v>128</v>
      </c>
      <c r="K1568" s="85"/>
      <c r="L1568" s="87"/>
      <c r="M1568" s="88"/>
      <c r="P1568" s="77"/>
    </row>
    <row r="1569" spans="1:16" ht="17.25" customHeight="1">
      <c r="A1569" s="414" t="s">
        <v>129</v>
      </c>
      <c r="B1569" s="427"/>
      <c r="C1569" s="134" t="s">
        <v>781</v>
      </c>
      <c r="D1569" s="135" t="s">
        <v>782</v>
      </c>
      <c r="E1569" s="134" t="s">
        <v>111</v>
      </c>
      <c r="F1569" s="428" t="s">
        <v>783</v>
      </c>
      <c r="G1569" s="428"/>
      <c r="H1569" s="428"/>
      <c r="I1569" s="136" t="s">
        <v>784</v>
      </c>
      <c r="J1569" s="429" t="s">
        <v>785</v>
      </c>
      <c r="K1569" s="430"/>
      <c r="L1569" s="433" t="s">
        <v>786</v>
      </c>
      <c r="M1569" s="137" t="s">
        <v>787</v>
      </c>
      <c r="P1569" s="77"/>
    </row>
    <row r="1570" spans="1:16" ht="17.25" customHeight="1">
      <c r="A1570" s="435"/>
      <c r="B1570" s="436"/>
      <c r="C1570" s="138"/>
      <c r="D1570" s="139"/>
      <c r="E1570" s="138"/>
      <c r="F1570" s="140" t="s">
        <v>119</v>
      </c>
      <c r="G1570" s="141" t="s">
        <v>120</v>
      </c>
      <c r="H1570" s="140" t="s">
        <v>121</v>
      </c>
      <c r="I1570" s="142" t="s">
        <v>122</v>
      </c>
      <c r="J1570" s="431"/>
      <c r="K1570" s="432"/>
      <c r="L1570" s="434"/>
      <c r="M1570" s="95"/>
      <c r="P1570" s="77"/>
    </row>
    <row r="1571" spans="1:16" ht="17.25" customHeight="1">
      <c r="A1571" s="96">
        <v>1</v>
      </c>
      <c r="B1571" s="97" t="s">
        <v>2053</v>
      </c>
      <c r="C1571" s="98">
        <v>35045</v>
      </c>
      <c r="D1571" s="98">
        <v>54596</v>
      </c>
      <c r="E1571" s="143">
        <f>C1571-D1571</f>
        <v>-19551</v>
      </c>
      <c r="F1571" s="121"/>
      <c r="G1571" s="121"/>
      <c r="H1571" s="121"/>
      <c r="I1571" s="145">
        <v>35045</v>
      </c>
      <c r="J1571" s="100">
        <v>2</v>
      </c>
      <c r="K1571" s="101" t="s">
        <v>791</v>
      </c>
      <c r="L1571" s="102">
        <v>17052</v>
      </c>
      <c r="M1571" s="103" t="s">
        <v>792</v>
      </c>
    </row>
    <row r="1572" spans="1:16" ht="17.25" customHeight="1">
      <c r="A1572" s="119"/>
      <c r="C1572" s="121"/>
      <c r="D1572" s="121"/>
      <c r="E1572" s="121"/>
      <c r="F1572" s="121"/>
      <c r="G1572" s="121"/>
      <c r="H1572" s="121"/>
      <c r="I1572" s="121"/>
      <c r="J1572" s="111">
        <v>3</v>
      </c>
      <c r="K1572" s="97" t="s">
        <v>793</v>
      </c>
      <c r="L1572" s="98">
        <v>12384</v>
      </c>
      <c r="M1572" s="112" t="s">
        <v>2054</v>
      </c>
    </row>
    <row r="1573" spans="1:16" ht="17.25" customHeight="1">
      <c r="A1573" s="119"/>
      <c r="C1573" s="121"/>
      <c r="D1573" s="121"/>
      <c r="E1573" s="121"/>
      <c r="F1573" s="121"/>
      <c r="G1573" s="121"/>
      <c r="H1573" s="121"/>
      <c r="I1573" s="121"/>
      <c r="J1573" s="113"/>
      <c r="K1573" s="104"/>
      <c r="L1573" s="113"/>
      <c r="M1573" s="103" t="s">
        <v>2055</v>
      </c>
    </row>
    <row r="1574" spans="1:16" ht="17.25" customHeight="1">
      <c r="A1574" s="92"/>
      <c r="B1574" s="104"/>
      <c r="C1574" s="113"/>
      <c r="D1574" s="113"/>
      <c r="E1574" s="113"/>
      <c r="F1574" s="113"/>
      <c r="G1574" s="113"/>
      <c r="H1574" s="113"/>
      <c r="I1574" s="113"/>
      <c r="J1574" s="100">
        <v>4</v>
      </c>
      <c r="K1574" s="101" t="s">
        <v>797</v>
      </c>
      <c r="L1574" s="102">
        <v>5609</v>
      </c>
      <c r="M1574" s="103" t="s">
        <v>1687</v>
      </c>
    </row>
    <row r="1575" spans="1:16" ht="17.25" customHeight="1">
      <c r="A1575" s="96">
        <v>2</v>
      </c>
      <c r="B1575" s="97" t="s">
        <v>2056</v>
      </c>
      <c r="C1575" s="98">
        <v>35078</v>
      </c>
      <c r="D1575" s="98">
        <v>29722</v>
      </c>
      <c r="E1575" s="143">
        <f>C1575-D1575</f>
        <v>5356</v>
      </c>
      <c r="F1575" s="144">
        <v>3846</v>
      </c>
      <c r="G1575" s="144">
        <v>0</v>
      </c>
      <c r="H1575" s="144">
        <v>2778</v>
      </c>
      <c r="I1575" s="145">
        <v>28454</v>
      </c>
      <c r="J1575" s="111">
        <v>8</v>
      </c>
      <c r="K1575" s="97" t="s">
        <v>802</v>
      </c>
      <c r="L1575" s="98">
        <v>673</v>
      </c>
      <c r="M1575" s="112" t="s">
        <v>2057</v>
      </c>
    </row>
    <row r="1576" spans="1:16" ht="17.25" customHeight="1">
      <c r="A1576" s="119"/>
      <c r="B1576" s="97" t="s">
        <v>1141</v>
      </c>
      <c r="C1576" s="121"/>
      <c r="D1576" s="121"/>
      <c r="E1576" s="121"/>
      <c r="F1576" s="121"/>
      <c r="G1576" s="121"/>
      <c r="H1576" s="121"/>
      <c r="I1576" s="121"/>
      <c r="J1576" s="113"/>
      <c r="K1576" s="104"/>
      <c r="L1576" s="113"/>
      <c r="M1576" s="103" t="s">
        <v>2058</v>
      </c>
    </row>
    <row r="1577" spans="1:16" ht="17.25" customHeight="1">
      <c r="A1577" s="119"/>
      <c r="C1577" s="121"/>
      <c r="D1577" s="121"/>
      <c r="E1577" s="121"/>
      <c r="F1577" s="121"/>
      <c r="G1577" s="121"/>
      <c r="H1577" s="121"/>
      <c r="I1577" s="121"/>
      <c r="J1577" s="111">
        <v>10</v>
      </c>
      <c r="K1577" s="97" t="s">
        <v>807</v>
      </c>
      <c r="L1577" s="98">
        <v>40</v>
      </c>
      <c r="M1577" s="112" t="s">
        <v>1123</v>
      </c>
    </row>
    <row r="1578" spans="1:16" ht="17.25" customHeight="1">
      <c r="A1578" s="119"/>
      <c r="C1578" s="121"/>
      <c r="D1578" s="121"/>
      <c r="E1578" s="121"/>
      <c r="F1578" s="121"/>
      <c r="G1578" s="121"/>
      <c r="H1578" s="121"/>
      <c r="I1578" s="121"/>
      <c r="J1578" s="113"/>
      <c r="K1578" s="104"/>
      <c r="L1578" s="113"/>
      <c r="M1578" s="103" t="s">
        <v>2059</v>
      </c>
    </row>
    <row r="1579" spans="1:16" ht="17.25" customHeight="1">
      <c r="A1579" s="119"/>
      <c r="C1579" s="121"/>
      <c r="D1579" s="121"/>
      <c r="E1579" s="121"/>
      <c r="F1579" s="121"/>
      <c r="G1579" s="121"/>
      <c r="H1579" s="121"/>
      <c r="I1579" s="121"/>
      <c r="J1579" s="111">
        <v>11</v>
      </c>
      <c r="K1579" s="97" t="s">
        <v>811</v>
      </c>
      <c r="L1579" s="98">
        <v>18</v>
      </c>
      <c r="M1579" s="112" t="s">
        <v>2060</v>
      </c>
    </row>
    <row r="1580" spans="1:16" ht="17.25" customHeight="1">
      <c r="A1580" s="119"/>
      <c r="C1580" s="121"/>
      <c r="D1580" s="121"/>
      <c r="E1580" s="121"/>
      <c r="F1580" s="121"/>
      <c r="G1580" s="121"/>
      <c r="H1580" s="121"/>
      <c r="I1580" s="121"/>
      <c r="J1580" s="121"/>
      <c r="L1580" s="121"/>
      <c r="M1580" s="112" t="s">
        <v>2061</v>
      </c>
    </row>
    <row r="1581" spans="1:16" ht="17.25" customHeight="1">
      <c r="A1581" s="119"/>
      <c r="C1581" s="121"/>
      <c r="D1581" s="121"/>
      <c r="E1581" s="121"/>
      <c r="F1581" s="121"/>
      <c r="G1581" s="121"/>
      <c r="H1581" s="121"/>
      <c r="I1581" s="121"/>
      <c r="J1581" s="113"/>
      <c r="K1581" s="104"/>
      <c r="L1581" s="113"/>
      <c r="M1581" s="103" t="s">
        <v>2062</v>
      </c>
    </row>
    <row r="1582" spans="1:16" ht="17.25" customHeight="1">
      <c r="A1582" s="119"/>
      <c r="C1582" s="121"/>
      <c r="D1582" s="121"/>
      <c r="E1582" s="121"/>
      <c r="F1582" s="121"/>
      <c r="G1582" s="121"/>
      <c r="H1582" s="121"/>
      <c r="I1582" s="121"/>
      <c r="J1582" s="111">
        <v>12</v>
      </c>
      <c r="K1582" s="97" t="s">
        <v>816</v>
      </c>
      <c r="L1582" s="98">
        <v>156</v>
      </c>
      <c r="M1582" s="112" t="s">
        <v>2063</v>
      </c>
    </row>
    <row r="1583" spans="1:16" ht="17.25" customHeight="1">
      <c r="A1583" s="119"/>
      <c r="C1583" s="121"/>
      <c r="D1583" s="121"/>
      <c r="E1583" s="121"/>
      <c r="F1583" s="121"/>
      <c r="G1583" s="121"/>
      <c r="H1583" s="121"/>
      <c r="I1583" s="121"/>
      <c r="J1583" s="113"/>
      <c r="K1583" s="104"/>
      <c r="L1583" s="113"/>
      <c r="M1583" s="103" t="s">
        <v>2064</v>
      </c>
    </row>
    <row r="1584" spans="1:16" ht="17.25" customHeight="1">
      <c r="A1584" s="119"/>
      <c r="C1584" s="121"/>
      <c r="D1584" s="121"/>
      <c r="E1584" s="121"/>
      <c r="F1584" s="121"/>
      <c r="G1584" s="121"/>
      <c r="H1584" s="121"/>
      <c r="I1584" s="121"/>
      <c r="J1584" s="111">
        <v>13</v>
      </c>
      <c r="K1584" s="97" t="s">
        <v>818</v>
      </c>
      <c r="L1584" s="98">
        <v>8</v>
      </c>
      <c r="M1584" s="112" t="s">
        <v>1339</v>
      </c>
    </row>
    <row r="1585" spans="1:16" ht="17.25" customHeight="1">
      <c r="A1585" s="119"/>
      <c r="C1585" s="121"/>
      <c r="D1585" s="121"/>
      <c r="E1585" s="121"/>
      <c r="F1585" s="121"/>
      <c r="G1585" s="121"/>
      <c r="H1585" s="121"/>
      <c r="I1585" s="121"/>
      <c r="J1585" s="113"/>
      <c r="K1585" s="101" t="s">
        <v>820</v>
      </c>
      <c r="L1585" s="113"/>
      <c r="M1585" s="95"/>
    </row>
    <row r="1586" spans="1:16" ht="17.25" customHeight="1">
      <c r="A1586" s="119"/>
      <c r="C1586" s="121"/>
      <c r="D1586" s="121"/>
      <c r="E1586" s="121"/>
      <c r="F1586" s="121"/>
      <c r="G1586" s="121"/>
      <c r="H1586" s="121"/>
      <c r="I1586" s="121"/>
      <c r="J1586" s="111">
        <v>18</v>
      </c>
      <c r="K1586" s="97" t="s">
        <v>822</v>
      </c>
      <c r="L1586" s="98">
        <v>34183</v>
      </c>
      <c r="M1586" s="112" t="s">
        <v>2065</v>
      </c>
    </row>
    <row r="1587" spans="1:16" ht="17.25" customHeight="1">
      <c r="A1587" s="119"/>
      <c r="C1587" s="121"/>
      <c r="D1587" s="121"/>
      <c r="E1587" s="121"/>
      <c r="F1587" s="121"/>
      <c r="G1587" s="121"/>
      <c r="H1587" s="121"/>
      <c r="I1587" s="121"/>
      <c r="J1587" s="121"/>
      <c r="K1587" s="97" t="s">
        <v>824</v>
      </c>
      <c r="L1587" s="121"/>
      <c r="M1587" s="112" t="s">
        <v>2066</v>
      </c>
    </row>
    <row r="1588" spans="1:16" ht="17.25" customHeight="1">
      <c r="A1588" s="119"/>
      <c r="C1588" s="121"/>
      <c r="D1588" s="121"/>
      <c r="E1588" s="121"/>
      <c r="F1588" s="121"/>
      <c r="G1588" s="121"/>
      <c r="H1588" s="121"/>
      <c r="I1588" s="121"/>
      <c r="J1588" s="121"/>
      <c r="L1588" s="121"/>
      <c r="M1588" s="112" t="s">
        <v>2067</v>
      </c>
    </row>
    <row r="1589" spans="1:16" ht="17.25" customHeight="1">
      <c r="A1589" s="119"/>
      <c r="C1589" s="121"/>
      <c r="D1589" s="121"/>
      <c r="E1589" s="121"/>
      <c r="F1589" s="121"/>
      <c r="G1589" s="121"/>
      <c r="H1589" s="121"/>
      <c r="I1589" s="121"/>
      <c r="J1589" s="121"/>
      <c r="L1589" s="121"/>
      <c r="M1589" s="112" t="s">
        <v>2068</v>
      </c>
    </row>
    <row r="1590" spans="1:16" ht="17.25" customHeight="1">
      <c r="A1590" s="119"/>
      <c r="C1590" s="121"/>
      <c r="D1590" s="121"/>
      <c r="E1590" s="121"/>
      <c r="F1590" s="121"/>
      <c r="G1590" s="121"/>
      <c r="H1590" s="121"/>
      <c r="I1590" s="121"/>
      <c r="J1590" s="121"/>
      <c r="L1590" s="121"/>
      <c r="M1590" s="112" t="s">
        <v>2069</v>
      </c>
    </row>
    <row r="1591" spans="1:16" ht="17.25" customHeight="1">
      <c r="A1591" s="119"/>
      <c r="C1591" s="121"/>
      <c r="D1591" s="121"/>
      <c r="E1591" s="121"/>
      <c r="F1591" s="121"/>
      <c r="G1591" s="121"/>
      <c r="H1591" s="121"/>
      <c r="I1591" s="121"/>
      <c r="J1591" s="121"/>
      <c r="L1591" s="121"/>
      <c r="M1591" s="112" t="s">
        <v>2070</v>
      </c>
    </row>
    <row r="1592" spans="1:16" ht="17.25" customHeight="1">
      <c r="A1592" s="119"/>
      <c r="C1592" s="121"/>
      <c r="D1592" s="121"/>
      <c r="E1592" s="121"/>
      <c r="F1592" s="121"/>
      <c r="G1592" s="121"/>
      <c r="H1592" s="121"/>
      <c r="I1592" s="121"/>
      <c r="J1592" s="121"/>
      <c r="L1592" s="121"/>
      <c r="M1592" s="112" t="s">
        <v>2071</v>
      </c>
    </row>
    <row r="1593" spans="1:16" ht="17.25" customHeight="1">
      <c r="A1593" s="119"/>
      <c r="C1593" s="121"/>
      <c r="D1593" s="121"/>
      <c r="E1593" s="121"/>
      <c r="F1593" s="121"/>
      <c r="G1593" s="121"/>
      <c r="H1593" s="121"/>
      <c r="I1593" s="121"/>
      <c r="J1593" s="121"/>
      <c r="L1593" s="121"/>
      <c r="M1593" s="112" t="s">
        <v>2072</v>
      </c>
    </row>
    <row r="1594" spans="1:16" ht="17.25" customHeight="1">
      <c r="A1594" s="119"/>
      <c r="C1594" s="121"/>
      <c r="D1594" s="121"/>
      <c r="E1594" s="121"/>
      <c r="F1594" s="121"/>
      <c r="G1594" s="121"/>
      <c r="H1594" s="121"/>
      <c r="I1594" s="121"/>
      <c r="J1594" s="121"/>
      <c r="L1594" s="121"/>
      <c r="M1594" s="112" t="s">
        <v>2073</v>
      </c>
    </row>
    <row r="1595" spans="1:16" ht="17.25" customHeight="1">
      <c r="A1595" s="130"/>
      <c r="B1595" s="128"/>
      <c r="C1595" s="108"/>
      <c r="D1595" s="108"/>
      <c r="E1595" s="108"/>
      <c r="F1595" s="108"/>
      <c r="G1595" s="108"/>
      <c r="H1595" s="108"/>
      <c r="I1595" s="108"/>
      <c r="J1595" s="108"/>
      <c r="K1595" s="128"/>
      <c r="L1595" s="108"/>
      <c r="M1595" s="127" t="s">
        <v>2074</v>
      </c>
    </row>
    <row r="1598" spans="1:16" ht="17.25" customHeight="1">
      <c r="A1598" s="389" t="s">
        <v>2075</v>
      </c>
      <c r="B1598" s="389"/>
      <c r="C1598" s="389"/>
      <c r="D1598" s="389"/>
      <c r="E1598" s="389"/>
      <c r="F1598" s="389"/>
      <c r="G1598" s="389"/>
      <c r="H1598" s="389"/>
      <c r="I1598" s="389"/>
      <c r="J1598" s="389"/>
      <c r="K1598" s="389"/>
      <c r="L1598" s="389"/>
      <c r="M1598" s="389"/>
      <c r="P1598" s="77"/>
    </row>
    <row r="1599" spans="1:16" ht="17.25" customHeight="1">
      <c r="A1599" s="389" t="s">
        <v>2076</v>
      </c>
      <c r="B1599" s="389"/>
      <c r="C1599" s="389"/>
      <c r="D1599" s="389"/>
      <c r="E1599" s="389"/>
      <c r="F1599" s="389"/>
      <c r="G1599" s="389"/>
      <c r="H1599" s="389"/>
      <c r="I1599" s="389"/>
      <c r="J1599" s="389"/>
      <c r="K1599" s="389"/>
      <c r="L1599" s="389"/>
      <c r="M1599" s="389"/>
      <c r="P1599" s="77"/>
    </row>
    <row r="1600" spans="1:16" ht="17.25" customHeight="1">
      <c r="A1600" s="77" t="s">
        <v>2051</v>
      </c>
      <c r="F1600" s="77" t="s">
        <v>2052</v>
      </c>
      <c r="M1600" s="81" t="s">
        <v>779</v>
      </c>
    </row>
    <row r="1601" spans="1:16" ht="17.25" customHeight="1">
      <c r="A1601" s="424"/>
      <c r="B1601" s="425"/>
      <c r="C1601" s="132"/>
      <c r="D1601" s="133"/>
      <c r="E1601" s="132"/>
      <c r="F1601" s="426" t="s">
        <v>780</v>
      </c>
      <c r="G1601" s="404"/>
      <c r="H1601" s="404"/>
      <c r="I1601" s="405"/>
      <c r="J1601" s="85" t="s">
        <v>128</v>
      </c>
      <c r="K1601" s="85"/>
      <c r="L1601" s="87"/>
      <c r="M1601" s="88"/>
      <c r="P1601" s="77"/>
    </row>
    <row r="1602" spans="1:16" ht="17.25" customHeight="1">
      <c r="A1602" s="414" t="s">
        <v>129</v>
      </c>
      <c r="B1602" s="427"/>
      <c r="C1602" s="134" t="s">
        <v>781</v>
      </c>
      <c r="D1602" s="135" t="s">
        <v>782</v>
      </c>
      <c r="E1602" s="134" t="s">
        <v>111</v>
      </c>
      <c r="F1602" s="428" t="s">
        <v>783</v>
      </c>
      <c r="G1602" s="428"/>
      <c r="H1602" s="428"/>
      <c r="I1602" s="136" t="s">
        <v>784</v>
      </c>
      <c r="J1602" s="429" t="s">
        <v>785</v>
      </c>
      <c r="K1602" s="430"/>
      <c r="L1602" s="433" t="s">
        <v>786</v>
      </c>
      <c r="M1602" s="137" t="s">
        <v>787</v>
      </c>
      <c r="P1602" s="77"/>
    </row>
    <row r="1603" spans="1:16" ht="17.25" customHeight="1">
      <c r="A1603" s="435"/>
      <c r="B1603" s="436"/>
      <c r="C1603" s="138"/>
      <c r="D1603" s="139"/>
      <c r="E1603" s="138"/>
      <c r="F1603" s="140" t="s">
        <v>119</v>
      </c>
      <c r="G1603" s="141" t="s">
        <v>120</v>
      </c>
      <c r="H1603" s="140" t="s">
        <v>121</v>
      </c>
      <c r="I1603" s="142" t="s">
        <v>122</v>
      </c>
      <c r="J1603" s="431"/>
      <c r="K1603" s="432"/>
      <c r="L1603" s="434"/>
      <c r="M1603" s="95"/>
      <c r="P1603" s="77"/>
    </row>
    <row r="1604" spans="1:16" ht="17.25" customHeight="1">
      <c r="A1604" s="119"/>
      <c r="C1604" s="121"/>
      <c r="D1604" s="121"/>
      <c r="E1604" s="121"/>
      <c r="F1604" s="121"/>
      <c r="G1604" s="121"/>
      <c r="H1604" s="121"/>
      <c r="I1604" s="121"/>
      <c r="J1604" s="121"/>
      <c r="L1604" s="121"/>
      <c r="M1604" s="112" t="s">
        <v>2077</v>
      </c>
    </row>
    <row r="1605" spans="1:16" ht="17.25" customHeight="1">
      <c r="A1605" s="119"/>
      <c r="C1605" s="121"/>
      <c r="D1605" s="121"/>
      <c r="E1605" s="121"/>
      <c r="F1605" s="121"/>
      <c r="G1605" s="121"/>
      <c r="H1605" s="121"/>
      <c r="I1605" s="121"/>
      <c r="J1605" s="121"/>
      <c r="L1605" s="121"/>
      <c r="M1605" s="112" t="s">
        <v>2078</v>
      </c>
    </row>
    <row r="1606" spans="1:16" ht="17.25" customHeight="1">
      <c r="A1606" s="119"/>
      <c r="C1606" s="121"/>
      <c r="D1606" s="121"/>
      <c r="E1606" s="121"/>
      <c r="F1606" s="121"/>
      <c r="G1606" s="121"/>
      <c r="H1606" s="121"/>
      <c r="I1606" s="121"/>
      <c r="J1606" s="121"/>
      <c r="L1606" s="121"/>
      <c r="M1606" s="112" t="s">
        <v>2079</v>
      </c>
    </row>
    <row r="1607" spans="1:16" ht="17.25" customHeight="1">
      <c r="A1607" s="119"/>
      <c r="C1607" s="121"/>
      <c r="D1607" s="121"/>
      <c r="E1607" s="121"/>
      <c r="F1607" s="121"/>
      <c r="G1607" s="121"/>
      <c r="H1607" s="121"/>
      <c r="I1607" s="121"/>
      <c r="J1607" s="121"/>
      <c r="L1607" s="121"/>
      <c r="M1607" s="112" t="s">
        <v>2080</v>
      </c>
    </row>
    <row r="1608" spans="1:16" ht="17.25" customHeight="1">
      <c r="A1608" s="119"/>
      <c r="C1608" s="121"/>
      <c r="D1608" s="121"/>
      <c r="E1608" s="121"/>
      <c r="F1608" s="121"/>
      <c r="G1608" s="121"/>
      <c r="H1608" s="121"/>
      <c r="I1608" s="121"/>
      <c r="J1608" s="121"/>
      <c r="L1608" s="121"/>
      <c r="M1608" s="112" t="s">
        <v>2081</v>
      </c>
    </row>
    <row r="1609" spans="1:16" ht="17.25" customHeight="1">
      <c r="A1609" s="119"/>
      <c r="C1609" s="121"/>
      <c r="D1609" s="121"/>
      <c r="E1609" s="121"/>
      <c r="F1609" s="121"/>
      <c r="G1609" s="121"/>
      <c r="H1609" s="121"/>
      <c r="I1609" s="121"/>
      <c r="J1609" s="121"/>
      <c r="L1609" s="121"/>
      <c r="M1609" s="112" t="s">
        <v>2082</v>
      </c>
    </row>
    <row r="1610" spans="1:16" ht="17.25" customHeight="1">
      <c r="A1610" s="119"/>
      <c r="C1610" s="121"/>
      <c r="D1610" s="121"/>
      <c r="E1610" s="121"/>
      <c r="F1610" s="121"/>
      <c r="G1610" s="121"/>
      <c r="H1610" s="121"/>
      <c r="I1610" s="121"/>
      <c r="J1610" s="121"/>
      <c r="L1610" s="121"/>
      <c r="M1610" s="112" t="s">
        <v>2083</v>
      </c>
    </row>
    <row r="1611" spans="1:16" ht="17.25" customHeight="1">
      <c r="A1611" s="119"/>
      <c r="C1611" s="121"/>
      <c r="D1611" s="121"/>
      <c r="E1611" s="121"/>
      <c r="F1611" s="121"/>
      <c r="G1611" s="121"/>
      <c r="H1611" s="121"/>
      <c r="I1611" s="121"/>
      <c r="J1611" s="121"/>
      <c r="L1611" s="121"/>
      <c r="M1611" s="112" t="s">
        <v>2084</v>
      </c>
    </row>
    <row r="1612" spans="1:16" ht="17.25" customHeight="1">
      <c r="A1612" s="92"/>
      <c r="B1612" s="104"/>
      <c r="C1612" s="113"/>
      <c r="D1612" s="113"/>
      <c r="E1612" s="113"/>
      <c r="F1612" s="113"/>
      <c r="G1612" s="113"/>
      <c r="H1612" s="113"/>
      <c r="I1612" s="113"/>
      <c r="J1612" s="113"/>
      <c r="K1612" s="104"/>
      <c r="L1612" s="113"/>
      <c r="M1612" s="103" t="s">
        <v>2085</v>
      </c>
    </row>
    <row r="1613" spans="1:16" ht="17.25" customHeight="1">
      <c r="A1613" s="96">
        <v>3</v>
      </c>
      <c r="B1613" s="97" t="s">
        <v>2086</v>
      </c>
      <c r="C1613" s="98">
        <v>234182</v>
      </c>
      <c r="D1613" s="98">
        <v>185308</v>
      </c>
      <c r="E1613" s="143">
        <f>C1613-D1613</f>
        <v>48874</v>
      </c>
      <c r="F1613" s="144">
        <v>28542</v>
      </c>
      <c r="G1613" s="144">
        <v>3000</v>
      </c>
      <c r="H1613" s="144">
        <v>1040</v>
      </c>
      <c r="I1613" s="145">
        <v>201600</v>
      </c>
      <c r="J1613" s="100">
        <v>2</v>
      </c>
      <c r="K1613" s="101" t="s">
        <v>791</v>
      </c>
      <c r="L1613" s="102">
        <v>26949</v>
      </c>
      <c r="M1613" s="103" t="s">
        <v>792</v>
      </c>
    </row>
    <row r="1614" spans="1:16" ht="17.25" customHeight="1">
      <c r="A1614" s="119"/>
      <c r="C1614" s="121"/>
      <c r="D1614" s="121"/>
      <c r="E1614" s="121"/>
      <c r="F1614" s="121"/>
      <c r="G1614" s="121"/>
      <c r="H1614" s="121"/>
      <c r="I1614" s="121"/>
      <c r="J1614" s="111">
        <v>3</v>
      </c>
      <c r="K1614" s="97" t="s">
        <v>793</v>
      </c>
      <c r="L1614" s="98">
        <v>25843</v>
      </c>
      <c r="M1614" s="112" t="s">
        <v>2087</v>
      </c>
    </row>
    <row r="1615" spans="1:16" ht="17.25" customHeight="1">
      <c r="A1615" s="119"/>
      <c r="C1615" s="121"/>
      <c r="D1615" s="121"/>
      <c r="E1615" s="121"/>
      <c r="F1615" s="121"/>
      <c r="G1615" s="121"/>
      <c r="H1615" s="121"/>
      <c r="I1615" s="121"/>
      <c r="J1615" s="121"/>
      <c r="L1615" s="121"/>
      <c r="M1615" s="112" t="s">
        <v>2088</v>
      </c>
    </row>
    <row r="1616" spans="1:16" ht="17.25" customHeight="1">
      <c r="A1616" s="119"/>
      <c r="C1616" s="121"/>
      <c r="D1616" s="121"/>
      <c r="E1616" s="121"/>
      <c r="F1616" s="121"/>
      <c r="G1616" s="121"/>
      <c r="H1616" s="121"/>
      <c r="I1616" s="121"/>
      <c r="J1616" s="113"/>
      <c r="K1616" s="104"/>
      <c r="L1616" s="113"/>
      <c r="M1616" s="103" t="s">
        <v>2089</v>
      </c>
    </row>
    <row r="1617" spans="1:13" ht="17.25" customHeight="1">
      <c r="A1617" s="119"/>
      <c r="C1617" s="121"/>
      <c r="D1617" s="121"/>
      <c r="E1617" s="121"/>
      <c r="F1617" s="121"/>
      <c r="G1617" s="121"/>
      <c r="H1617" s="121"/>
      <c r="I1617" s="121"/>
      <c r="J1617" s="100">
        <v>4</v>
      </c>
      <c r="K1617" s="101" t="s">
        <v>797</v>
      </c>
      <c r="L1617" s="102">
        <v>8683</v>
      </c>
      <c r="M1617" s="103" t="s">
        <v>1687</v>
      </c>
    </row>
    <row r="1618" spans="1:13" ht="17.25" customHeight="1">
      <c r="A1618" s="119"/>
      <c r="C1618" s="121"/>
      <c r="D1618" s="121"/>
      <c r="E1618" s="121"/>
      <c r="F1618" s="121"/>
      <c r="G1618" s="121"/>
      <c r="H1618" s="121"/>
      <c r="I1618" s="121"/>
      <c r="J1618" s="100">
        <v>7</v>
      </c>
      <c r="K1618" s="101" t="s">
        <v>800</v>
      </c>
      <c r="L1618" s="102">
        <v>450</v>
      </c>
      <c r="M1618" s="103" t="s">
        <v>2090</v>
      </c>
    </row>
    <row r="1619" spans="1:13" ht="17.25" customHeight="1">
      <c r="A1619" s="119"/>
      <c r="C1619" s="121"/>
      <c r="D1619" s="121"/>
      <c r="E1619" s="121"/>
      <c r="F1619" s="121"/>
      <c r="G1619" s="121"/>
      <c r="H1619" s="121"/>
      <c r="I1619" s="121"/>
      <c r="J1619" s="100">
        <v>8</v>
      </c>
      <c r="K1619" s="101" t="s">
        <v>802</v>
      </c>
      <c r="L1619" s="102">
        <v>909</v>
      </c>
      <c r="M1619" s="103" t="s">
        <v>915</v>
      </c>
    </row>
    <row r="1620" spans="1:13" ht="17.25" customHeight="1">
      <c r="A1620" s="119"/>
      <c r="C1620" s="121"/>
      <c r="D1620" s="121"/>
      <c r="E1620" s="121"/>
      <c r="F1620" s="121"/>
      <c r="G1620" s="121"/>
      <c r="H1620" s="121"/>
      <c r="I1620" s="121"/>
      <c r="J1620" s="111">
        <v>10</v>
      </c>
      <c r="K1620" s="97" t="s">
        <v>807</v>
      </c>
      <c r="L1620" s="98">
        <v>859</v>
      </c>
      <c r="M1620" s="112" t="s">
        <v>2091</v>
      </c>
    </row>
    <row r="1621" spans="1:13" ht="17.25" customHeight="1">
      <c r="A1621" s="119"/>
      <c r="C1621" s="121"/>
      <c r="D1621" s="121"/>
      <c r="E1621" s="121"/>
      <c r="F1621" s="121"/>
      <c r="G1621" s="121"/>
      <c r="H1621" s="121"/>
      <c r="I1621" s="121"/>
      <c r="J1621" s="113"/>
      <c r="K1621" s="104"/>
      <c r="L1621" s="113"/>
      <c r="M1621" s="103" t="s">
        <v>2092</v>
      </c>
    </row>
    <row r="1622" spans="1:13" ht="17.25" customHeight="1">
      <c r="A1622" s="119"/>
      <c r="C1622" s="121"/>
      <c r="D1622" s="121"/>
      <c r="E1622" s="121"/>
      <c r="F1622" s="121"/>
      <c r="G1622" s="121"/>
      <c r="H1622" s="121"/>
      <c r="I1622" s="121"/>
      <c r="J1622" s="111">
        <v>11</v>
      </c>
      <c r="K1622" s="97" t="s">
        <v>811</v>
      </c>
      <c r="L1622" s="98">
        <v>968</v>
      </c>
      <c r="M1622" s="112" t="s">
        <v>2093</v>
      </c>
    </row>
    <row r="1623" spans="1:13" ht="17.25" customHeight="1">
      <c r="A1623" s="119"/>
      <c r="C1623" s="121"/>
      <c r="D1623" s="121"/>
      <c r="E1623" s="121"/>
      <c r="F1623" s="121"/>
      <c r="G1623" s="121"/>
      <c r="H1623" s="121"/>
      <c r="I1623" s="121"/>
      <c r="J1623" s="113"/>
      <c r="K1623" s="104"/>
      <c r="L1623" s="113"/>
      <c r="M1623" s="103" t="s">
        <v>2094</v>
      </c>
    </row>
    <row r="1624" spans="1:13" ht="17.25" customHeight="1">
      <c r="A1624" s="119"/>
      <c r="C1624" s="121"/>
      <c r="D1624" s="121"/>
      <c r="E1624" s="121"/>
      <c r="F1624" s="121"/>
      <c r="G1624" s="121"/>
      <c r="H1624" s="121"/>
      <c r="I1624" s="121"/>
      <c r="J1624" s="111">
        <v>12</v>
      </c>
      <c r="K1624" s="97" t="s">
        <v>816</v>
      </c>
      <c r="L1624" s="98">
        <v>1519</v>
      </c>
      <c r="M1624" s="112" t="s">
        <v>2095</v>
      </c>
    </row>
    <row r="1625" spans="1:13" ht="17.25" customHeight="1">
      <c r="A1625" s="119"/>
      <c r="C1625" s="121"/>
      <c r="D1625" s="121"/>
      <c r="E1625" s="121"/>
      <c r="F1625" s="121"/>
      <c r="G1625" s="121"/>
      <c r="H1625" s="121"/>
      <c r="I1625" s="121"/>
      <c r="J1625" s="113"/>
      <c r="K1625" s="104"/>
      <c r="L1625" s="113"/>
      <c r="M1625" s="103" t="s">
        <v>2096</v>
      </c>
    </row>
    <row r="1626" spans="1:13" ht="17.25" customHeight="1">
      <c r="A1626" s="119"/>
      <c r="C1626" s="121"/>
      <c r="D1626" s="121"/>
      <c r="E1626" s="121"/>
      <c r="F1626" s="121"/>
      <c r="G1626" s="121"/>
      <c r="H1626" s="121"/>
      <c r="I1626" s="121"/>
      <c r="J1626" s="111">
        <v>13</v>
      </c>
      <c r="K1626" s="97" t="s">
        <v>818</v>
      </c>
      <c r="L1626" s="98">
        <v>124</v>
      </c>
      <c r="M1626" s="112" t="s">
        <v>2097</v>
      </c>
    </row>
    <row r="1627" spans="1:13" ht="17.25" customHeight="1">
      <c r="A1627" s="119"/>
      <c r="C1627" s="121"/>
      <c r="D1627" s="121"/>
      <c r="E1627" s="121"/>
      <c r="F1627" s="121"/>
      <c r="G1627" s="121"/>
      <c r="H1627" s="121"/>
      <c r="I1627" s="121"/>
      <c r="J1627" s="113"/>
      <c r="K1627" s="101" t="s">
        <v>820</v>
      </c>
      <c r="L1627" s="113"/>
      <c r="M1627" s="103" t="s">
        <v>2098</v>
      </c>
    </row>
    <row r="1628" spans="1:13" ht="17.25" customHeight="1">
      <c r="A1628" s="119"/>
      <c r="C1628" s="121"/>
      <c r="D1628" s="121"/>
      <c r="E1628" s="121"/>
      <c r="F1628" s="121"/>
      <c r="G1628" s="121"/>
      <c r="H1628" s="121"/>
      <c r="I1628" s="121"/>
      <c r="J1628" s="111">
        <v>18</v>
      </c>
      <c r="K1628" s="97" t="s">
        <v>822</v>
      </c>
      <c r="L1628" s="98">
        <v>167878</v>
      </c>
      <c r="M1628" s="112" t="s">
        <v>2099</v>
      </c>
    </row>
    <row r="1629" spans="1:13" ht="17.25" customHeight="1">
      <c r="A1629" s="119"/>
      <c r="C1629" s="121"/>
      <c r="D1629" s="121"/>
      <c r="E1629" s="121"/>
      <c r="F1629" s="121"/>
      <c r="G1629" s="121"/>
      <c r="H1629" s="121"/>
      <c r="I1629" s="121"/>
      <c r="J1629" s="121"/>
      <c r="K1629" s="97" t="s">
        <v>824</v>
      </c>
      <c r="L1629" s="121"/>
      <c r="M1629" s="112" t="s">
        <v>2100</v>
      </c>
    </row>
    <row r="1630" spans="1:13" ht="17.25" customHeight="1">
      <c r="A1630" s="130"/>
      <c r="B1630" s="128"/>
      <c r="C1630" s="108"/>
      <c r="D1630" s="108"/>
      <c r="E1630" s="108"/>
      <c r="F1630" s="108"/>
      <c r="G1630" s="108"/>
      <c r="H1630" s="108"/>
      <c r="I1630" s="108"/>
      <c r="J1630" s="108"/>
      <c r="K1630" s="128"/>
      <c r="L1630" s="108"/>
      <c r="M1630" s="127" t="s">
        <v>2101</v>
      </c>
    </row>
    <row r="1634" spans="1:13" ht="17.25" customHeight="1">
      <c r="A1634" s="128"/>
      <c r="B1634" s="128"/>
      <c r="C1634" s="128"/>
      <c r="D1634" s="128"/>
      <c r="E1634" s="128"/>
      <c r="F1634" s="128"/>
      <c r="G1634" s="128"/>
      <c r="H1634" s="128"/>
      <c r="I1634" s="128"/>
      <c r="J1634" s="128"/>
      <c r="K1634" s="128"/>
      <c r="L1634" s="128"/>
      <c r="M1634" s="128"/>
    </row>
    <row r="1635" spans="1:13" ht="17.25" customHeight="1">
      <c r="A1635" s="119"/>
      <c r="C1635" s="121"/>
      <c r="D1635" s="121"/>
      <c r="E1635" s="121"/>
      <c r="F1635" s="121"/>
      <c r="G1635" s="121"/>
      <c r="H1635" s="121"/>
      <c r="I1635" s="121"/>
      <c r="J1635" s="121"/>
      <c r="L1635" s="121"/>
      <c r="M1635" s="112" t="s">
        <v>2102</v>
      </c>
    </row>
    <row r="1636" spans="1:13" ht="17.25" customHeight="1">
      <c r="A1636" s="119"/>
      <c r="C1636" s="121"/>
      <c r="D1636" s="121"/>
      <c r="E1636" s="121"/>
      <c r="F1636" s="121"/>
      <c r="G1636" s="121"/>
      <c r="H1636" s="121"/>
      <c r="I1636" s="121"/>
      <c r="J1636" s="121"/>
      <c r="L1636" s="121"/>
      <c r="M1636" s="112" t="s">
        <v>2103</v>
      </c>
    </row>
    <row r="1637" spans="1:13" ht="17.25" customHeight="1">
      <c r="A1637" s="119"/>
      <c r="C1637" s="121"/>
      <c r="D1637" s="121"/>
      <c r="E1637" s="121"/>
      <c r="F1637" s="121"/>
      <c r="G1637" s="121"/>
      <c r="H1637" s="121"/>
      <c r="I1637" s="121"/>
      <c r="J1637" s="121"/>
      <c r="L1637" s="121"/>
      <c r="M1637" s="112" t="s">
        <v>2104</v>
      </c>
    </row>
    <row r="1638" spans="1:13" ht="17.25" customHeight="1">
      <c r="A1638" s="119"/>
      <c r="C1638" s="121"/>
      <c r="D1638" s="121"/>
      <c r="E1638" s="121"/>
      <c r="F1638" s="121"/>
      <c r="G1638" s="121"/>
      <c r="H1638" s="121"/>
      <c r="I1638" s="121"/>
      <c r="J1638" s="121"/>
      <c r="L1638" s="121"/>
      <c r="M1638" s="112" t="s">
        <v>2105</v>
      </c>
    </row>
    <row r="1639" spans="1:13" ht="17.25" customHeight="1">
      <c r="A1639" s="119"/>
      <c r="C1639" s="121"/>
      <c r="D1639" s="121"/>
      <c r="E1639" s="121"/>
      <c r="F1639" s="121"/>
      <c r="G1639" s="121"/>
      <c r="H1639" s="121"/>
      <c r="I1639" s="121"/>
      <c r="J1639" s="121"/>
      <c r="L1639" s="121"/>
      <c r="M1639" s="112" t="s">
        <v>2106</v>
      </c>
    </row>
    <row r="1640" spans="1:13" ht="17.25" customHeight="1">
      <c r="A1640" s="119"/>
      <c r="C1640" s="121"/>
      <c r="D1640" s="121"/>
      <c r="E1640" s="121"/>
      <c r="F1640" s="121"/>
      <c r="G1640" s="121"/>
      <c r="H1640" s="121"/>
      <c r="I1640" s="121"/>
      <c r="J1640" s="121"/>
      <c r="L1640" s="121"/>
      <c r="M1640" s="112" t="s">
        <v>2107</v>
      </c>
    </row>
    <row r="1641" spans="1:13" ht="17.25" customHeight="1">
      <c r="A1641" s="119"/>
      <c r="C1641" s="121"/>
      <c r="D1641" s="121"/>
      <c r="E1641" s="121"/>
      <c r="F1641" s="121"/>
      <c r="G1641" s="121"/>
      <c r="H1641" s="121"/>
      <c r="I1641" s="121"/>
      <c r="J1641" s="121"/>
      <c r="L1641" s="121"/>
      <c r="M1641" s="112" t="s">
        <v>2108</v>
      </c>
    </row>
    <row r="1642" spans="1:13" ht="17.25" customHeight="1">
      <c r="A1642" s="119"/>
      <c r="C1642" s="121"/>
      <c r="D1642" s="121"/>
      <c r="E1642" s="121"/>
      <c r="F1642" s="121"/>
      <c r="G1642" s="121"/>
      <c r="H1642" s="121"/>
      <c r="I1642" s="121"/>
      <c r="J1642" s="121"/>
      <c r="L1642" s="121"/>
      <c r="M1642" s="112" t="s">
        <v>2109</v>
      </c>
    </row>
    <row r="1643" spans="1:13" ht="17.25" customHeight="1">
      <c r="A1643" s="119"/>
      <c r="C1643" s="121"/>
      <c r="D1643" s="121"/>
      <c r="E1643" s="121"/>
      <c r="F1643" s="121"/>
      <c r="G1643" s="121"/>
      <c r="H1643" s="121"/>
      <c r="I1643" s="121"/>
      <c r="J1643" s="121"/>
      <c r="L1643" s="121"/>
      <c r="M1643" s="112" t="s">
        <v>2110</v>
      </c>
    </row>
    <row r="1644" spans="1:13" ht="17.25" customHeight="1">
      <c r="A1644" s="119"/>
      <c r="C1644" s="121"/>
      <c r="D1644" s="121"/>
      <c r="E1644" s="121"/>
      <c r="F1644" s="121"/>
      <c r="G1644" s="121"/>
      <c r="H1644" s="121"/>
      <c r="I1644" s="121"/>
      <c r="J1644" s="121"/>
      <c r="L1644" s="121"/>
      <c r="M1644" s="112" t="s">
        <v>2111</v>
      </c>
    </row>
    <row r="1645" spans="1:13" ht="17.25" customHeight="1">
      <c r="A1645" s="119"/>
      <c r="C1645" s="121"/>
      <c r="D1645" s="121"/>
      <c r="E1645" s="121"/>
      <c r="F1645" s="121"/>
      <c r="G1645" s="121"/>
      <c r="H1645" s="121"/>
      <c r="I1645" s="121"/>
      <c r="J1645" s="121"/>
      <c r="L1645" s="121"/>
      <c r="M1645" s="112" t="s">
        <v>2112</v>
      </c>
    </row>
    <row r="1646" spans="1:13" ht="17.25" customHeight="1">
      <c r="A1646" s="119"/>
      <c r="C1646" s="121"/>
      <c r="D1646" s="121"/>
      <c r="E1646" s="121"/>
      <c r="F1646" s="121"/>
      <c r="G1646" s="121"/>
      <c r="H1646" s="121"/>
      <c r="I1646" s="121"/>
      <c r="J1646" s="121"/>
      <c r="L1646" s="121"/>
      <c r="M1646" s="112" t="s">
        <v>2113</v>
      </c>
    </row>
    <row r="1647" spans="1:13" ht="17.25" customHeight="1">
      <c r="A1647" s="119"/>
      <c r="C1647" s="121"/>
      <c r="D1647" s="121"/>
      <c r="E1647" s="121"/>
      <c r="F1647" s="121"/>
      <c r="G1647" s="121"/>
      <c r="H1647" s="121"/>
      <c r="I1647" s="121"/>
      <c r="J1647" s="121"/>
      <c r="L1647" s="121"/>
      <c r="M1647" s="112" t="s">
        <v>2114</v>
      </c>
    </row>
    <row r="1648" spans="1:13" ht="17.25" customHeight="1">
      <c r="A1648" s="119"/>
      <c r="C1648" s="121"/>
      <c r="D1648" s="121"/>
      <c r="E1648" s="121"/>
      <c r="F1648" s="121"/>
      <c r="G1648" s="121"/>
      <c r="H1648" s="121"/>
      <c r="I1648" s="121"/>
      <c r="J1648" s="121"/>
      <c r="L1648" s="121"/>
      <c r="M1648" s="112" t="s">
        <v>2115</v>
      </c>
    </row>
    <row r="1649" spans="1:13" ht="17.25" customHeight="1">
      <c r="A1649" s="119"/>
      <c r="C1649" s="121"/>
      <c r="D1649" s="121"/>
      <c r="E1649" s="121"/>
      <c r="F1649" s="121"/>
      <c r="G1649" s="121"/>
      <c r="H1649" s="121"/>
      <c r="I1649" s="121"/>
      <c r="J1649" s="121"/>
      <c r="L1649" s="121"/>
      <c r="M1649" s="112" t="s">
        <v>2114</v>
      </c>
    </row>
    <row r="1650" spans="1:13" ht="17.25" customHeight="1">
      <c r="A1650" s="119"/>
      <c r="C1650" s="121"/>
      <c r="D1650" s="121"/>
      <c r="E1650" s="121"/>
      <c r="F1650" s="121"/>
      <c r="G1650" s="121"/>
      <c r="H1650" s="121"/>
      <c r="I1650" s="121"/>
      <c r="J1650" s="121"/>
      <c r="L1650" s="121"/>
      <c r="M1650" s="112" t="s">
        <v>2116</v>
      </c>
    </row>
    <row r="1651" spans="1:13" ht="17.25" customHeight="1">
      <c r="A1651" s="119"/>
      <c r="C1651" s="121"/>
      <c r="D1651" s="121"/>
      <c r="E1651" s="121"/>
      <c r="F1651" s="121"/>
      <c r="G1651" s="121"/>
      <c r="H1651" s="121"/>
      <c r="I1651" s="121"/>
      <c r="J1651" s="121"/>
      <c r="L1651" s="121"/>
      <c r="M1651" s="112" t="s">
        <v>1542</v>
      </c>
    </row>
    <row r="1652" spans="1:13" ht="17.25" customHeight="1">
      <c r="A1652" s="119"/>
      <c r="C1652" s="121"/>
      <c r="D1652" s="121"/>
      <c r="E1652" s="121"/>
      <c r="F1652" s="121"/>
      <c r="G1652" s="121"/>
      <c r="H1652" s="121"/>
      <c r="I1652" s="121"/>
      <c r="J1652" s="121"/>
      <c r="L1652" s="121"/>
      <c r="M1652" s="112" t="s">
        <v>2117</v>
      </c>
    </row>
    <row r="1653" spans="1:13" ht="17.25" customHeight="1">
      <c r="A1653" s="119"/>
      <c r="C1653" s="121"/>
      <c r="D1653" s="121"/>
      <c r="E1653" s="121"/>
      <c r="F1653" s="121"/>
      <c r="G1653" s="121"/>
      <c r="H1653" s="121"/>
      <c r="I1653" s="121"/>
      <c r="J1653" s="121"/>
      <c r="L1653" s="121"/>
      <c r="M1653" s="112" t="s">
        <v>2118</v>
      </c>
    </row>
    <row r="1654" spans="1:13" ht="17.25" customHeight="1">
      <c r="A1654" s="119"/>
      <c r="C1654" s="121"/>
      <c r="D1654" s="121"/>
      <c r="E1654" s="121"/>
      <c r="F1654" s="121"/>
      <c r="G1654" s="121"/>
      <c r="H1654" s="121"/>
      <c r="I1654" s="121"/>
      <c r="J1654" s="121"/>
      <c r="L1654" s="121"/>
      <c r="M1654" s="112" t="s">
        <v>2119</v>
      </c>
    </row>
    <row r="1655" spans="1:13" ht="17.25" customHeight="1">
      <c r="A1655" s="92"/>
      <c r="B1655" s="104"/>
      <c r="C1655" s="113"/>
      <c r="D1655" s="113"/>
      <c r="E1655" s="113"/>
      <c r="F1655" s="113"/>
      <c r="G1655" s="113"/>
      <c r="H1655" s="113"/>
      <c r="I1655" s="113"/>
      <c r="J1655" s="113"/>
      <c r="K1655" s="104"/>
      <c r="L1655" s="113"/>
      <c r="M1655" s="103" t="s">
        <v>2120</v>
      </c>
    </row>
    <row r="1656" spans="1:13" ht="17.25" customHeight="1">
      <c r="A1656" s="96">
        <v>4</v>
      </c>
      <c r="B1656" s="97" t="s">
        <v>2121</v>
      </c>
      <c r="C1656" s="98">
        <v>149195</v>
      </c>
      <c r="D1656" s="98">
        <v>154621</v>
      </c>
      <c r="E1656" s="143">
        <f>C1656-D1656</f>
        <v>-5426</v>
      </c>
      <c r="F1656" s="144">
        <v>1264</v>
      </c>
      <c r="G1656" s="144">
        <v>59300</v>
      </c>
      <c r="H1656" s="144">
        <v>4175</v>
      </c>
      <c r="I1656" s="145">
        <v>84456</v>
      </c>
      <c r="J1656" s="111">
        <v>10</v>
      </c>
      <c r="K1656" s="97" t="s">
        <v>807</v>
      </c>
      <c r="L1656" s="98">
        <v>6417</v>
      </c>
      <c r="M1656" s="112" t="s">
        <v>2122</v>
      </c>
    </row>
    <row r="1657" spans="1:13" ht="17.25" customHeight="1">
      <c r="A1657" s="119"/>
      <c r="C1657" s="121"/>
      <c r="D1657" s="121"/>
      <c r="E1657" s="121"/>
      <c r="F1657" s="121"/>
      <c r="G1657" s="121"/>
      <c r="H1657" s="121"/>
      <c r="I1657" s="121"/>
      <c r="J1657" s="121"/>
      <c r="L1657" s="121"/>
      <c r="M1657" s="112" t="s">
        <v>2123</v>
      </c>
    </row>
    <row r="1658" spans="1:13" ht="17.25" customHeight="1">
      <c r="A1658" s="119"/>
      <c r="C1658" s="121"/>
      <c r="D1658" s="121"/>
      <c r="E1658" s="121"/>
      <c r="F1658" s="121"/>
      <c r="G1658" s="121"/>
      <c r="H1658" s="121"/>
      <c r="I1658" s="121"/>
      <c r="J1658" s="113"/>
      <c r="K1658" s="104"/>
      <c r="L1658" s="113"/>
      <c r="M1658" s="103" t="s">
        <v>2124</v>
      </c>
    </row>
    <row r="1659" spans="1:13" ht="17.25" customHeight="1">
      <c r="A1659" s="119"/>
      <c r="C1659" s="121"/>
      <c r="D1659" s="121"/>
      <c r="E1659" s="121"/>
      <c r="F1659" s="121"/>
      <c r="G1659" s="121"/>
      <c r="H1659" s="121"/>
      <c r="I1659" s="121"/>
      <c r="J1659" s="111">
        <v>11</v>
      </c>
      <c r="K1659" s="97" t="s">
        <v>811</v>
      </c>
      <c r="L1659" s="98">
        <v>2070</v>
      </c>
      <c r="M1659" s="112" t="s">
        <v>2125</v>
      </c>
    </row>
    <row r="1660" spans="1:13" ht="17.25" customHeight="1">
      <c r="A1660" s="119"/>
      <c r="C1660" s="121"/>
      <c r="D1660" s="121"/>
      <c r="E1660" s="121"/>
      <c r="F1660" s="121"/>
      <c r="G1660" s="121"/>
      <c r="H1660" s="121"/>
      <c r="I1660" s="121"/>
      <c r="J1660" s="113"/>
      <c r="K1660" s="104"/>
      <c r="L1660" s="113"/>
      <c r="M1660" s="103" t="s">
        <v>2126</v>
      </c>
    </row>
    <row r="1661" spans="1:13" ht="17.25" customHeight="1">
      <c r="A1661" s="119"/>
      <c r="C1661" s="121"/>
      <c r="D1661" s="121"/>
      <c r="E1661" s="121"/>
      <c r="F1661" s="121"/>
      <c r="G1661" s="121"/>
      <c r="H1661" s="121"/>
      <c r="I1661" s="121"/>
      <c r="J1661" s="111">
        <v>12</v>
      </c>
      <c r="K1661" s="97" t="s">
        <v>816</v>
      </c>
      <c r="L1661" s="98">
        <v>66276</v>
      </c>
      <c r="M1661" s="112" t="s">
        <v>2127</v>
      </c>
    </row>
    <row r="1662" spans="1:13" ht="17.25" customHeight="1">
      <c r="A1662" s="119"/>
      <c r="C1662" s="121"/>
      <c r="D1662" s="121"/>
      <c r="E1662" s="121"/>
      <c r="F1662" s="121"/>
      <c r="G1662" s="121"/>
      <c r="H1662" s="121"/>
      <c r="I1662" s="121"/>
      <c r="J1662" s="121"/>
      <c r="L1662" s="121"/>
      <c r="M1662" s="112" t="s">
        <v>2128</v>
      </c>
    </row>
    <row r="1663" spans="1:13" ht="17.25" customHeight="1">
      <c r="A1663" s="119"/>
      <c r="C1663" s="121"/>
      <c r="D1663" s="121"/>
      <c r="E1663" s="121"/>
      <c r="F1663" s="121"/>
      <c r="G1663" s="121"/>
      <c r="H1663" s="121"/>
      <c r="I1663" s="121"/>
      <c r="J1663" s="121"/>
      <c r="L1663" s="121"/>
      <c r="M1663" s="112" t="s">
        <v>2129</v>
      </c>
    </row>
    <row r="1664" spans="1:13" ht="17.25" customHeight="1">
      <c r="A1664" s="130"/>
      <c r="B1664" s="128"/>
      <c r="C1664" s="108"/>
      <c r="D1664" s="108"/>
      <c r="E1664" s="108"/>
      <c r="F1664" s="108"/>
      <c r="G1664" s="108"/>
      <c r="H1664" s="108"/>
      <c r="I1664" s="108"/>
      <c r="J1664" s="108"/>
      <c r="K1664" s="128"/>
      <c r="L1664" s="108"/>
      <c r="M1664" s="127" t="s">
        <v>2130</v>
      </c>
    </row>
    <row r="1666" spans="1:16" ht="17.25" customHeight="1">
      <c r="A1666" s="389" t="s">
        <v>2131</v>
      </c>
      <c r="B1666" s="389"/>
      <c r="C1666" s="389"/>
      <c r="D1666" s="389"/>
      <c r="E1666" s="389"/>
      <c r="F1666" s="389"/>
      <c r="G1666" s="389"/>
      <c r="H1666" s="389"/>
      <c r="I1666" s="389"/>
      <c r="J1666" s="389"/>
      <c r="K1666" s="389"/>
      <c r="L1666" s="389"/>
      <c r="M1666" s="389"/>
      <c r="P1666" s="77"/>
    </row>
    <row r="1667" spans="1:16" ht="17.25" customHeight="1">
      <c r="A1667" s="389" t="s">
        <v>2132</v>
      </c>
      <c r="B1667" s="389"/>
      <c r="C1667" s="389"/>
      <c r="D1667" s="389"/>
      <c r="E1667" s="389"/>
      <c r="F1667" s="389"/>
      <c r="G1667" s="389"/>
      <c r="H1667" s="389"/>
      <c r="I1667" s="389"/>
      <c r="J1667" s="389"/>
      <c r="K1667" s="389"/>
      <c r="L1667" s="389"/>
      <c r="M1667" s="389"/>
      <c r="P1667" s="77"/>
    </row>
    <row r="1668" spans="1:16" ht="17.25" customHeight="1">
      <c r="A1668" s="77" t="s">
        <v>2051</v>
      </c>
      <c r="F1668" s="77" t="s">
        <v>2052</v>
      </c>
      <c r="M1668" s="81" t="s">
        <v>779</v>
      </c>
    </row>
    <row r="1669" spans="1:16" ht="17.25" customHeight="1">
      <c r="A1669" s="424"/>
      <c r="B1669" s="425"/>
      <c r="C1669" s="132"/>
      <c r="D1669" s="133"/>
      <c r="E1669" s="132"/>
      <c r="F1669" s="426" t="s">
        <v>780</v>
      </c>
      <c r="G1669" s="404"/>
      <c r="H1669" s="404"/>
      <c r="I1669" s="405"/>
      <c r="J1669" s="85" t="s">
        <v>128</v>
      </c>
      <c r="K1669" s="85"/>
      <c r="L1669" s="87"/>
      <c r="M1669" s="88"/>
      <c r="P1669" s="77"/>
    </row>
    <row r="1670" spans="1:16" ht="17.25" customHeight="1">
      <c r="A1670" s="414" t="s">
        <v>129</v>
      </c>
      <c r="B1670" s="427"/>
      <c r="C1670" s="134" t="s">
        <v>781</v>
      </c>
      <c r="D1670" s="135" t="s">
        <v>782</v>
      </c>
      <c r="E1670" s="134" t="s">
        <v>111</v>
      </c>
      <c r="F1670" s="428" t="s">
        <v>783</v>
      </c>
      <c r="G1670" s="428"/>
      <c r="H1670" s="428"/>
      <c r="I1670" s="136" t="s">
        <v>784</v>
      </c>
      <c r="J1670" s="429" t="s">
        <v>785</v>
      </c>
      <c r="K1670" s="430"/>
      <c r="L1670" s="433" t="s">
        <v>786</v>
      </c>
      <c r="M1670" s="137" t="s">
        <v>787</v>
      </c>
      <c r="P1670" s="77"/>
    </row>
    <row r="1671" spans="1:16" ht="17.25" customHeight="1">
      <c r="A1671" s="435"/>
      <c r="B1671" s="436"/>
      <c r="C1671" s="138"/>
      <c r="D1671" s="139"/>
      <c r="E1671" s="138"/>
      <c r="F1671" s="140" t="s">
        <v>119</v>
      </c>
      <c r="G1671" s="141" t="s">
        <v>120</v>
      </c>
      <c r="H1671" s="140" t="s">
        <v>121</v>
      </c>
      <c r="I1671" s="142" t="s">
        <v>122</v>
      </c>
      <c r="J1671" s="431"/>
      <c r="K1671" s="432"/>
      <c r="L1671" s="434"/>
      <c r="M1671" s="95"/>
      <c r="P1671" s="77"/>
    </row>
    <row r="1672" spans="1:16" ht="17.25" customHeight="1">
      <c r="A1672" s="119"/>
      <c r="C1672" s="121"/>
      <c r="D1672" s="121"/>
      <c r="E1672" s="121"/>
      <c r="F1672" s="121"/>
      <c r="G1672" s="121"/>
      <c r="H1672" s="121"/>
      <c r="I1672" s="121"/>
      <c r="J1672" s="121"/>
      <c r="L1672" s="121"/>
      <c r="M1672" s="112" t="s">
        <v>2133</v>
      </c>
    </row>
    <row r="1673" spans="1:16" ht="17.25" customHeight="1">
      <c r="A1673" s="119"/>
      <c r="C1673" s="121"/>
      <c r="D1673" s="121"/>
      <c r="E1673" s="121"/>
      <c r="F1673" s="121"/>
      <c r="G1673" s="121"/>
      <c r="H1673" s="121"/>
      <c r="I1673" s="121"/>
      <c r="J1673" s="121"/>
      <c r="L1673" s="121"/>
      <c r="M1673" s="112" t="s">
        <v>2134</v>
      </c>
    </row>
    <row r="1674" spans="1:16" ht="17.25" customHeight="1">
      <c r="A1674" s="119"/>
      <c r="C1674" s="121"/>
      <c r="D1674" s="121"/>
      <c r="E1674" s="121"/>
      <c r="F1674" s="121"/>
      <c r="G1674" s="121"/>
      <c r="H1674" s="121"/>
      <c r="I1674" s="121"/>
      <c r="J1674" s="121"/>
      <c r="L1674" s="121"/>
      <c r="M1674" s="112" t="s">
        <v>2135</v>
      </c>
    </row>
    <row r="1675" spans="1:16" ht="17.25" customHeight="1">
      <c r="A1675" s="119"/>
      <c r="C1675" s="121"/>
      <c r="D1675" s="121"/>
      <c r="E1675" s="121"/>
      <c r="F1675" s="121"/>
      <c r="G1675" s="121"/>
      <c r="H1675" s="121"/>
      <c r="I1675" s="121"/>
      <c r="J1675" s="121"/>
      <c r="L1675" s="121"/>
      <c r="M1675" s="112" t="s">
        <v>2136</v>
      </c>
    </row>
    <row r="1676" spans="1:16" ht="17.25" customHeight="1">
      <c r="A1676" s="119"/>
      <c r="C1676" s="121"/>
      <c r="D1676" s="121"/>
      <c r="E1676" s="121"/>
      <c r="F1676" s="121"/>
      <c r="G1676" s="121"/>
      <c r="H1676" s="121"/>
      <c r="I1676" s="121"/>
      <c r="J1676" s="121"/>
      <c r="L1676" s="121"/>
      <c r="M1676" s="112" t="s">
        <v>2137</v>
      </c>
    </row>
    <row r="1677" spans="1:16" ht="17.25" customHeight="1">
      <c r="A1677" s="119"/>
      <c r="C1677" s="121"/>
      <c r="D1677" s="121"/>
      <c r="E1677" s="121"/>
      <c r="F1677" s="121"/>
      <c r="G1677" s="121"/>
      <c r="H1677" s="121"/>
      <c r="I1677" s="121"/>
      <c r="J1677" s="121"/>
      <c r="L1677" s="121"/>
      <c r="M1677" s="112" t="s">
        <v>2138</v>
      </c>
    </row>
    <row r="1678" spans="1:16" ht="17.25" customHeight="1">
      <c r="A1678" s="119"/>
      <c r="C1678" s="121"/>
      <c r="D1678" s="121"/>
      <c r="E1678" s="121"/>
      <c r="F1678" s="121"/>
      <c r="G1678" s="121"/>
      <c r="H1678" s="121"/>
      <c r="I1678" s="121"/>
      <c r="J1678" s="121"/>
      <c r="L1678" s="121"/>
      <c r="M1678" s="112" t="s">
        <v>2139</v>
      </c>
    </row>
    <row r="1679" spans="1:16" ht="17.25" customHeight="1">
      <c r="A1679" s="119"/>
      <c r="C1679" s="121"/>
      <c r="D1679" s="121"/>
      <c r="E1679" s="121"/>
      <c r="F1679" s="121"/>
      <c r="G1679" s="121"/>
      <c r="H1679" s="121"/>
      <c r="I1679" s="121"/>
      <c r="J1679" s="121"/>
      <c r="L1679" s="121"/>
      <c r="M1679" s="112" t="s">
        <v>2140</v>
      </c>
    </row>
    <row r="1680" spans="1:16" ht="17.25" customHeight="1">
      <c r="A1680" s="119"/>
      <c r="C1680" s="121"/>
      <c r="D1680" s="121"/>
      <c r="E1680" s="121"/>
      <c r="F1680" s="121"/>
      <c r="G1680" s="121"/>
      <c r="H1680" s="121"/>
      <c r="I1680" s="121"/>
      <c r="J1680" s="121"/>
      <c r="L1680" s="121"/>
      <c r="M1680" s="112" t="s">
        <v>2141</v>
      </c>
    </row>
    <row r="1681" spans="1:13" ht="17.25" customHeight="1">
      <c r="A1681" s="119"/>
      <c r="C1681" s="121"/>
      <c r="D1681" s="121"/>
      <c r="E1681" s="121"/>
      <c r="F1681" s="121"/>
      <c r="G1681" s="121"/>
      <c r="H1681" s="121"/>
      <c r="I1681" s="121"/>
      <c r="J1681" s="121"/>
      <c r="L1681" s="121"/>
      <c r="M1681" s="112" t="s">
        <v>2142</v>
      </c>
    </row>
    <row r="1682" spans="1:13" ht="17.25" customHeight="1">
      <c r="A1682" s="119"/>
      <c r="C1682" s="121"/>
      <c r="D1682" s="121"/>
      <c r="E1682" s="121"/>
      <c r="F1682" s="121"/>
      <c r="G1682" s="121"/>
      <c r="H1682" s="121"/>
      <c r="I1682" s="121"/>
      <c r="J1682" s="121"/>
      <c r="L1682" s="121"/>
      <c r="M1682" s="112" t="s">
        <v>2143</v>
      </c>
    </row>
    <row r="1683" spans="1:13" ht="17.25" customHeight="1">
      <c r="A1683" s="119"/>
      <c r="C1683" s="121"/>
      <c r="D1683" s="121"/>
      <c r="E1683" s="121"/>
      <c r="F1683" s="121"/>
      <c r="G1683" s="121"/>
      <c r="H1683" s="121"/>
      <c r="I1683" s="121"/>
      <c r="J1683" s="121"/>
      <c r="L1683" s="121"/>
      <c r="M1683" s="112" t="s">
        <v>2144</v>
      </c>
    </row>
    <row r="1684" spans="1:13" ht="17.25" customHeight="1">
      <c r="A1684" s="119"/>
      <c r="C1684" s="121"/>
      <c r="D1684" s="121"/>
      <c r="E1684" s="121"/>
      <c r="F1684" s="121"/>
      <c r="G1684" s="121"/>
      <c r="H1684" s="121"/>
      <c r="I1684" s="121"/>
      <c r="J1684" s="121"/>
      <c r="L1684" s="121"/>
      <c r="M1684" s="112" t="s">
        <v>2145</v>
      </c>
    </row>
    <row r="1685" spans="1:13" ht="17.25" customHeight="1">
      <c r="A1685" s="119"/>
      <c r="C1685" s="121"/>
      <c r="D1685" s="121"/>
      <c r="E1685" s="121"/>
      <c r="F1685" s="121"/>
      <c r="G1685" s="121"/>
      <c r="H1685" s="121"/>
      <c r="I1685" s="121"/>
      <c r="J1685" s="121"/>
      <c r="L1685" s="121"/>
      <c r="M1685" s="112" t="s">
        <v>2146</v>
      </c>
    </row>
    <row r="1686" spans="1:13" ht="17.25" customHeight="1">
      <c r="A1686" s="119"/>
      <c r="C1686" s="121"/>
      <c r="D1686" s="121"/>
      <c r="E1686" s="121"/>
      <c r="F1686" s="121"/>
      <c r="G1686" s="121"/>
      <c r="H1686" s="121"/>
      <c r="I1686" s="121"/>
      <c r="J1686" s="121"/>
      <c r="L1686" s="121"/>
      <c r="M1686" s="112" t="s">
        <v>2147</v>
      </c>
    </row>
    <row r="1687" spans="1:13" ht="17.25" customHeight="1">
      <c r="A1687" s="119"/>
      <c r="C1687" s="121"/>
      <c r="D1687" s="121"/>
      <c r="E1687" s="121"/>
      <c r="F1687" s="121"/>
      <c r="G1687" s="121"/>
      <c r="H1687" s="121"/>
      <c r="I1687" s="121"/>
      <c r="J1687" s="121"/>
      <c r="L1687" s="121"/>
      <c r="M1687" s="112" t="s">
        <v>2148</v>
      </c>
    </row>
    <row r="1688" spans="1:13" ht="17.25" customHeight="1">
      <c r="A1688" s="119"/>
      <c r="C1688" s="121"/>
      <c r="D1688" s="121"/>
      <c r="E1688" s="121"/>
      <c r="F1688" s="121"/>
      <c r="G1688" s="121"/>
      <c r="H1688" s="121"/>
      <c r="I1688" s="121"/>
      <c r="J1688" s="121"/>
      <c r="L1688" s="121"/>
      <c r="M1688" s="112" t="s">
        <v>2149</v>
      </c>
    </row>
    <row r="1689" spans="1:13" ht="17.25" customHeight="1">
      <c r="A1689" s="119"/>
      <c r="C1689" s="121"/>
      <c r="D1689" s="121"/>
      <c r="E1689" s="121"/>
      <c r="F1689" s="121"/>
      <c r="G1689" s="121"/>
      <c r="H1689" s="121"/>
      <c r="I1689" s="121"/>
      <c r="J1689" s="121"/>
      <c r="L1689" s="121"/>
      <c r="M1689" s="112" t="s">
        <v>2150</v>
      </c>
    </row>
    <row r="1690" spans="1:13" ht="17.25" customHeight="1">
      <c r="A1690" s="119"/>
      <c r="C1690" s="121"/>
      <c r="D1690" s="121"/>
      <c r="E1690" s="121"/>
      <c r="F1690" s="121"/>
      <c r="G1690" s="121"/>
      <c r="H1690" s="121"/>
      <c r="I1690" s="121"/>
      <c r="J1690" s="113"/>
      <c r="K1690" s="104"/>
      <c r="L1690" s="113"/>
      <c r="M1690" s="103" t="s">
        <v>2151</v>
      </c>
    </row>
    <row r="1691" spans="1:13" ht="17.25" customHeight="1">
      <c r="A1691" s="119"/>
      <c r="C1691" s="121"/>
      <c r="D1691" s="121"/>
      <c r="E1691" s="121"/>
      <c r="F1691" s="121"/>
      <c r="G1691" s="121"/>
      <c r="H1691" s="121"/>
      <c r="I1691" s="121"/>
      <c r="J1691" s="111">
        <v>13</v>
      </c>
      <c r="K1691" s="97" t="s">
        <v>818</v>
      </c>
      <c r="L1691" s="98">
        <v>7422</v>
      </c>
      <c r="M1691" s="112" t="s">
        <v>2152</v>
      </c>
    </row>
    <row r="1692" spans="1:13" ht="17.25" customHeight="1">
      <c r="A1692" s="119"/>
      <c r="C1692" s="121"/>
      <c r="D1692" s="121"/>
      <c r="E1692" s="121"/>
      <c r="F1692" s="121"/>
      <c r="G1692" s="121"/>
      <c r="H1692" s="121"/>
      <c r="I1692" s="121"/>
      <c r="J1692" s="113"/>
      <c r="K1692" s="101" t="s">
        <v>820</v>
      </c>
      <c r="L1692" s="113"/>
      <c r="M1692" s="95"/>
    </row>
    <row r="1693" spans="1:13" ht="17.25" customHeight="1">
      <c r="A1693" s="119"/>
      <c r="C1693" s="121"/>
      <c r="D1693" s="121"/>
      <c r="E1693" s="121"/>
      <c r="F1693" s="121"/>
      <c r="G1693" s="121"/>
      <c r="H1693" s="121"/>
      <c r="I1693" s="121"/>
      <c r="J1693" s="111">
        <v>14</v>
      </c>
      <c r="K1693" s="97" t="s">
        <v>964</v>
      </c>
      <c r="L1693" s="98">
        <v>60855</v>
      </c>
      <c r="M1693" s="112" t="s">
        <v>2153</v>
      </c>
    </row>
    <row r="1694" spans="1:13" ht="17.25" customHeight="1">
      <c r="A1694" s="119"/>
      <c r="C1694" s="121"/>
      <c r="D1694" s="121"/>
      <c r="E1694" s="121"/>
      <c r="F1694" s="121"/>
      <c r="G1694" s="121"/>
      <c r="H1694" s="121"/>
      <c r="I1694" s="121"/>
      <c r="J1694" s="121"/>
      <c r="L1694" s="121"/>
      <c r="M1694" s="112" t="s">
        <v>2154</v>
      </c>
    </row>
    <row r="1695" spans="1:13" ht="17.25" customHeight="1">
      <c r="A1695" s="119"/>
      <c r="C1695" s="121"/>
      <c r="D1695" s="121"/>
      <c r="E1695" s="121"/>
      <c r="F1695" s="121"/>
      <c r="G1695" s="121"/>
      <c r="H1695" s="121"/>
      <c r="I1695" s="121"/>
      <c r="J1695" s="113"/>
      <c r="K1695" s="104"/>
      <c r="L1695" s="113"/>
      <c r="M1695" s="103" t="s">
        <v>2155</v>
      </c>
    </row>
    <row r="1696" spans="1:13" ht="17.25" customHeight="1">
      <c r="A1696" s="119"/>
      <c r="C1696" s="121"/>
      <c r="D1696" s="121"/>
      <c r="E1696" s="121"/>
      <c r="F1696" s="121"/>
      <c r="G1696" s="121"/>
      <c r="H1696" s="121"/>
      <c r="I1696" s="121"/>
      <c r="J1696" s="111">
        <v>17</v>
      </c>
      <c r="K1696" s="97" t="s">
        <v>966</v>
      </c>
      <c r="L1696" s="98">
        <v>2712</v>
      </c>
      <c r="M1696" s="112" t="s">
        <v>2156</v>
      </c>
    </row>
    <row r="1697" spans="1:13" ht="17.25" customHeight="1">
      <c r="A1697" s="119"/>
      <c r="C1697" s="121"/>
      <c r="D1697" s="121"/>
      <c r="E1697" s="121"/>
      <c r="F1697" s="121"/>
      <c r="G1697" s="121"/>
      <c r="H1697" s="121"/>
      <c r="I1697" s="121"/>
      <c r="J1697" s="121"/>
      <c r="L1697" s="121"/>
      <c r="M1697" s="112" t="s">
        <v>2157</v>
      </c>
    </row>
    <row r="1698" spans="1:13" ht="17.25" customHeight="1">
      <c r="A1698" s="130"/>
      <c r="B1698" s="128"/>
      <c r="C1698" s="108"/>
      <c r="D1698" s="108"/>
      <c r="E1698" s="108"/>
      <c r="F1698" s="108"/>
      <c r="G1698" s="108"/>
      <c r="H1698" s="108"/>
      <c r="I1698" s="108"/>
      <c r="J1698" s="108"/>
      <c r="K1698" s="128"/>
      <c r="L1698" s="108"/>
      <c r="M1698" s="127" t="s">
        <v>2158</v>
      </c>
    </row>
    <row r="1702" spans="1:13" ht="17.25" customHeight="1">
      <c r="A1702" s="128"/>
      <c r="B1702" s="128"/>
      <c r="C1702" s="128"/>
      <c r="D1702" s="128"/>
      <c r="E1702" s="128"/>
      <c r="F1702" s="128"/>
      <c r="G1702" s="128"/>
      <c r="H1702" s="128"/>
      <c r="I1702" s="128"/>
      <c r="J1702" s="128"/>
      <c r="K1702" s="128"/>
      <c r="L1702" s="128"/>
      <c r="M1702" s="128"/>
    </row>
    <row r="1703" spans="1:13" ht="17.25" customHeight="1">
      <c r="A1703" s="119"/>
      <c r="C1703" s="121"/>
      <c r="D1703" s="121"/>
      <c r="E1703" s="121"/>
      <c r="F1703" s="121"/>
      <c r="G1703" s="121"/>
      <c r="H1703" s="121"/>
      <c r="I1703" s="121"/>
      <c r="J1703" s="111">
        <v>18</v>
      </c>
      <c r="K1703" s="97" t="s">
        <v>822</v>
      </c>
      <c r="L1703" s="98">
        <v>3443</v>
      </c>
      <c r="M1703" s="112" t="s">
        <v>2159</v>
      </c>
    </row>
    <row r="1704" spans="1:13" ht="17.25" customHeight="1">
      <c r="A1704" s="92"/>
      <c r="B1704" s="104"/>
      <c r="C1704" s="113"/>
      <c r="D1704" s="113"/>
      <c r="E1704" s="113"/>
      <c r="F1704" s="113"/>
      <c r="G1704" s="113"/>
      <c r="H1704" s="113"/>
      <c r="I1704" s="113"/>
      <c r="J1704" s="113"/>
      <c r="K1704" s="101" t="s">
        <v>824</v>
      </c>
      <c r="L1704" s="113"/>
      <c r="M1704" s="95"/>
    </row>
    <row r="1705" spans="1:13" ht="17.25" customHeight="1">
      <c r="A1705" s="96">
        <v>5</v>
      </c>
      <c r="B1705" s="97" t="s">
        <v>2160</v>
      </c>
      <c r="C1705" s="98">
        <v>333926</v>
      </c>
      <c r="D1705" s="98">
        <v>331740</v>
      </c>
      <c r="E1705" s="143">
        <f>C1705-D1705</f>
        <v>2186</v>
      </c>
      <c r="F1705" s="144">
        <v>8970</v>
      </c>
      <c r="G1705" s="144">
        <v>15200</v>
      </c>
      <c r="H1705" s="144">
        <v>1283</v>
      </c>
      <c r="I1705" s="145">
        <v>308473</v>
      </c>
      <c r="J1705" s="111">
        <v>11</v>
      </c>
      <c r="K1705" s="97" t="s">
        <v>811</v>
      </c>
      <c r="L1705" s="98">
        <v>1819</v>
      </c>
      <c r="M1705" s="112" t="s">
        <v>2161</v>
      </c>
    </row>
    <row r="1706" spans="1:13" ht="17.25" customHeight="1">
      <c r="A1706" s="119"/>
      <c r="C1706" s="121"/>
      <c r="D1706" s="121"/>
      <c r="E1706" s="121"/>
      <c r="F1706" s="121"/>
      <c r="G1706" s="121"/>
      <c r="H1706" s="121"/>
      <c r="I1706" s="121"/>
      <c r="J1706" s="113"/>
      <c r="K1706" s="104"/>
      <c r="L1706" s="113"/>
      <c r="M1706" s="103" t="s">
        <v>2162</v>
      </c>
    </row>
    <row r="1707" spans="1:13" ht="17.25" customHeight="1">
      <c r="A1707" s="119"/>
      <c r="C1707" s="121"/>
      <c r="D1707" s="121"/>
      <c r="E1707" s="121"/>
      <c r="F1707" s="121"/>
      <c r="G1707" s="121"/>
      <c r="H1707" s="121"/>
      <c r="I1707" s="121"/>
      <c r="J1707" s="111">
        <v>12</v>
      </c>
      <c r="K1707" s="97" t="s">
        <v>816</v>
      </c>
      <c r="L1707" s="98">
        <v>2565</v>
      </c>
      <c r="M1707" s="112" t="s">
        <v>2163</v>
      </c>
    </row>
    <row r="1708" spans="1:13" ht="17.25" customHeight="1">
      <c r="A1708" s="119"/>
      <c r="C1708" s="121"/>
      <c r="D1708" s="121"/>
      <c r="E1708" s="121"/>
      <c r="F1708" s="121"/>
      <c r="G1708" s="121"/>
      <c r="H1708" s="121"/>
      <c r="I1708" s="121"/>
      <c r="J1708" s="113"/>
      <c r="K1708" s="104"/>
      <c r="L1708" s="113"/>
      <c r="M1708" s="103" t="s">
        <v>2164</v>
      </c>
    </row>
    <row r="1709" spans="1:13" ht="17.25" customHeight="1">
      <c r="A1709" s="119"/>
      <c r="C1709" s="121"/>
      <c r="D1709" s="121"/>
      <c r="E1709" s="121"/>
      <c r="F1709" s="121"/>
      <c r="G1709" s="121"/>
      <c r="H1709" s="121"/>
      <c r="I1709" s="121"/>
      <c r="J1709" s="111">
        <v>13</v>
      </c>
      <c r="K1709" s="97" t="s">
        <v>818</v>
      </c>
      <c r="L1709" s="98">
        <v>10945</v>
      </c>
      <c r="M1709" s="112" t="s">
        <v>2165</v>
      </c>
    </row>
    <row r="1710" spans="1:13" ht="17.25" customHeight="1">
      <c r="A1710" s="119"/>
      <c r="C1710" s="121"/>
      <c r="D1710" s="121"/>
      <c r="E1710" s="121"/>
      <c r="F1710" s="121"/>
      <c r="G1710" s="121"/>
      <c r="H1710" s="121"/>
      <c r="I1710" s="121"/>
      <c r="J1710" s="113"/>
      <c r="K1710" s="101" t="s">
        <v>820</v>
      </c>
      <c r="L1710" s="113"/>
      <c r="M1710" s="95"/>
    </row>
    <row r="1711" spans="1:13" ht="17.25" customHeight="1">
      <c r="A1711" s="119"/>
      <c r="C1711" s="121"/>
      <c r="D1711" s="121"/>
      <c r="E1711" s="121"/>
      <c r="F1711" s="121"/>
      <c r="G1711" s="121"/>
      <c r="H1711" s="121"/>
      <c r="I1711" s="121"/>
      <c r="J1711" s="111">
        <v>14</v>
      </c>
      <c r="K1711" s="97" t="s">
        <v>964</v>
      </c>
      <c r="L1711" s="98">
        <v>26517</v>
      </c>
      <c r="M1711" s="112" t="s">
        <v>2166</v>
      </c>
    </row>
    <row r="1712" spans="1:13" ht="17.25" customHeight="1">
      <c r="A1712" s="119"/>
      <c r="C1712" s="121"/>
      <c r="D1712" s="121"/>
      <c r="E1712" s="121"/>
      <c r="F1712" s="121"/>
      <c r="G1712" s="121"/>
      <c r="H1712" s="121"/>
      <c r="I1712" s="121"/>
      <c r="J1712" s="121"/>
      <c r="L1712" s="121"/>
      <c r="M1712" s="112" t="s">
        <v>2167</v>
      </c>
    </row>
    <row r="1713" spans="1:16" ht="17.25" customHeight="1">
      <c r="A1713" s="119"/>
      <c r="C1713" s="121"/>
      <c r="D1713" s="121"/>
      <c r="E1713" s="121"/>
      <c r="F1713" s="121"/>
      <c r="G1713" s="121"/>
      <c r="H1713" s="121"/>
      <c r="I1713" s="121"/>
      <c r="J1713" s="121"/>
      <c r="L1713" s="121"/>
      <c r="M1713" s="112" t="s">
        <v>2168</v>
      </c>
    </row>
    <row r="1714" spans="1:16" ht="17.25" customHeight="1">
      <c r="A1714" s="119"/>
      <c r="C1714" s="121"/>
      <c r="D1714" s="121"/>
      <c r="E1714" s="121"/>
      <c r="F1714" s="121"/>
      <c r="G1714" s="121"/>
      <c r="H1714" s="121"/>
      <c r="I1714" s="121"/>
      <c r="J1714" s="121"/>
      <c r="L1714" s="121"/>
      <c r="M1714" s="112" t="s">
        <v>2169</v>
      </c>
    </row>
    <row r="1715" spans="1:16" ht="17.25" customHeight="1">
      <c r="A1715" s="119"/>
      <c r="C1715" s="121"/>
      <c r="D1715" s="121"/>
      <c r="E1715" s="121"/>
      <c r="F1715" s="121"/>
      <c r="G1715" s="121"/>
      <c r="H1715" s="121"/>
      <c r="I1715" s="121"/>
      <c r="J1715" s="113"/>
      <c r="K1715" s="104"/>
      <c r="L1715" s="113"/>
      <c r="M1715" s="103" t="s">
        <v>2170</v>
      </c>
    </row>
    <row r="1716" spans="1:16" ht="17.25" customHeight="1">
      <c r="A1716" s="119"/>
      <c r="C1716" s="121"/>
      <c r="D1716" s="121"/>
      <c r="E1716" s="121"/>
      <c r="F1716" s="121"/>
      <c r="G1716" s="121"/>
      <c r="H1716" s="121"/>
      <c r="I1716" s="121"/>
      <c r="J1716" s="111">
        <v>18</v>
      </c>
      <c r="K1716" s="97" t="s">
        <v>822</v>
      </c>
      <c r="L1716" s="98">
        <v>292080</v>
      </c>
      <c r="M1716" s="112" t="s">
        <v>2171</v>
      </c>
    </row>
    <row r="1717" spans="1:16" ht="17.25" customHeight="1">
      <c r="A1717" s="92"/>
      <c r="B1717" s="104"/>
      <c r="C1717" s="113"/>
      <c r="D1717" s="113"/>
      <c r="E1717" s="113"/>
      <c r="F1717" s="113"/>
      <c r="G1717" s="113"/>
      <c r="H1717" s="113"/>
      <c r="I1717" s="113"/>
      <c r="J1717" s="113"/>
      <c r="K1717" s="101" t="s">
        <v>824</v>
      </c>
      <c r="L1717" s="113"/>
      <c r="M1717" s="103" t="s">
        <v>2172</v>
      </c>
    </row>
    <row r="1718" spans="1:16" ht="17.25" customHeight="1">
      <c r="A1718" s="422" t="s">
        <v>142</v>
      </c>
      <c r="B1718" s="423"/>
      <c r="C1718" s="106">
        <v>787426</v>
      </c>
      <c r="D1718" s="106">
        <v>755987</v>
      </c>
      <c r="E1718" s="146">
        <f>C1718-D1718</f>
        <v>31439</v>
      </c>
      <c r="F1718" s="147">
        <v>42622</v>
      </c>
      <c r="G1718" s="147">
        <v>77500</v>
      </c>
      <c r="H1718" s="147">
        <v>9276</v>
      </c>
      <c r="I1718" s="148">
        <v>658028</v>
      </c>
      <c r="J1718" s="108"/>
      <c r="K1718" s="128"/>
      <c r="L1718" s="146"/>
      <c r="M1718" s="110"/>
      <c r="P1718" s="77"/>
    </row>
    <row r="1720" spans="1:16" ht="17.25" customHeight="1">
      <c r="A1720" s="77" t="s">
        <v>2173</v>
      </c>
      <c r="B1720" s="79"/>
      <c r="C1720" s="78"/>
      <c r="D1720" s="78"/>
      <c r="E1720" s="78"/>
      <c r="F1720" s="78" t="s">
        <v>2174</v>
      </c>
      <c r="G1720" s="78"/>
      <c r="H1720" s="78"/>
      <c r="I1720" s="78"/>
      <c r="K1720" s="78"/>
      <c r="L1720" s="78"/>
      <c r="M1720" s="81" t="s">
        <v>779</v>
      </c>
      <c r="P1720" s="77"/>
    </row>
    <row r="1721" spans="1:16" ht="17.25" customHeight="1">
      <c r="A1721" s="424"/>
      <c r="B1721" s="425"/>
      <c r="C1721" s="132"/>
      <c r="D1721" s="133"/>
      <c r="E1721" s="132"/>
      <c r="F1721" s="426" t="s">
        <v>780</v>
      </c>
      <c r="G1721" s="404"/>
      <c r="H1721" s="404"/>
      <c r="I1721" s="405"/>
      <c r="J1721" s="85" t="s">
        <v>128</v>
      </c>
      <c r="K1721" s="85"/>
      <c r="L1721" s="87"/>
      <c r="M1721" s="88"/>
      <c r="P1721" s="77"/>
    </row>
    <row r="1722" spans="1:16" ht="17.25" customHeight="1">
      <c r="A1722" s="414" t="s">
        <v>129</v>
      </c>
      <c r="B1722" s="427"/>
      <c r="C1722" s="134" t="s">
        <v>781</v>
      </c>
      <c r="D1722" s="135" t="s">
        <v>782</v>
      </c>
      <c r="E1722" s="134" t="s">
        <v>111</v>
      </c>
      <c r="F1722" s="428" t="s">
        <v>783</v>
      </c>
      <c r="G1722" s="428"/>
      <c r="H1722" s="428"/>
      <c r="I1722" s="136" t="s">
        <v>784</v>
      </c>
      <c r="J1722" s="429" t="s">
        <v>785</v>
      </c>
      <c r="K1722" s="430"/>
      <c r="L1722" s="433" t="s">
        <v>786</v>
      </c>
      <c r="M1722" s="137" t="s">
        <v>787</v>
      </c>
      <c r="P1722" s="77"/>
    </row>
    <row r="1723" spans="1:16" ht="17.25" customHeight="1">
      <c r="A1723" s="435"/>
      <c r="B1723" s="436"/>
      <c r="C1723" s="138"/>
      <c r="D1723" s="139"/>
      <c r="E1723" s="138"/>
      <c r="F1723" s="140" t="s">
        <v>119</v>
      </c>
      <c r="G1723" s="141" t="s">
        <v>120</v>
      </c>
      <c r="H1723" s="140" t="s">
        <v>121</v>
      </c>
      <c r="I1723" s="142" t="s">
        <v>122</v>
      </c>
      <c r="J1723" s="431"/>
      <c r="K1723" s="432"/>
      <c r="L1723" s="434"/>
      <c r="M1723" s="95"/>
      <c r="P1723" s="77"/>
    </row>
    <row r="1724" spans="1:16" ht="17.25" customHeight="1">
      <c r="A1724" s="96">
        <v>1</v>
      </c>
      <c r="B1724" s="97" t="s">
        <v>2175</v>
      </c>
      <c r="C1724" s="98">
        <v>84894</v>
      </c>
      <c r="D1724" s="98">
        <v>91114</v>
      </c>
      <c r="E1724" s="143">
        <f>C1724-D1724</f>
        <v>-6220</v>
      </c>
      <c r="F1724" s="121"/>
      <c r="G1724" s="121"/>
      <c r="H1724" s="121"/>
      <c r="I1724" s="145">
        <v>84894</v>
      </c>
      <c r="J1724" s="100">
        <v>2</v>
      </c>
      <c r="K1724" s="101" t="s">
        <v>791</v>
      </c>
      <c r="L1724" s="102">
        <v>36458</v>
      </c>
      <c r="M1724" s="103" t="s">
        <v>792</v>
      </c>
    </row>
    <row r="1725" spans="1:16" ht="17.25" customHeight="1">
      <c r="A1725" s="119"/>
      <c r="C1725" s="121"/>
      <c r="D1725" s="121"/>
      <c r="E1725" s="121"/>
      <c r="F1725" s="121"/>
      <c r="G1725" s="121"/>
      <c r="H1725" s="121"/>
      <c r="I1725" s="121"/>
      <c r="J1725" s="111">
        <v>3</v>
      </c>
      <c r="K1725" s="97" t="s">
        <v>793</v>
      </c>
      <c r="L1725" s="98">
        <v>27849</v>
      </c>
      <c r="M1725" s="112" t="s">
        <v>2176</v>
      </c>
    </row>
    <row r="1726" spans="1:16" ht="17.25" customHeight="1">
      <c r="A1726" s="119"/>
      <c r="C1726" s="121"/>
      <c r="D1726" s="121"/>
      <c r="E1726" s="121"/>
      <c r="F1726" s="121"/>
      <c r="G1726" s="121"/>
      <c r="H1726" s="121"/>
      <c r="I1726" s="121"/>
      <c r="J1726" s="113"/>
      <c r="K1726" s="104"/>
      <c r="L1726" s="113"/>
      <c r="M1726" s="103" t="s">
        <v>2177</v>
      </c>
    </row>
    <row r="1727" spans="1:16" ht="17.25" customHeight="1">
      <c r="A1727" s="119"/>
      <c r="C1727" s="121"/>
      <c r="D1727" s="121"/>
      <c r="E1727" s="121"/>
      <c r="F1727" s="121"/>
      <c r="G1727" s="121"/>
      <c r="H1727" s="121"/>
      <c r="I1727" s="121"/>
      <c r="J1727" s="100">
        <v>4</v>
      </c>
      <c r="K1727" s="101" t="s">
        <v>797</v>
      </c>
      <c r="L1727" s="102">
        <v>11431</v>
      </c>
      <c r="M1727" s="103" t="s">
        <v>1687</v>
      </c>
    </row>
    <row r="1728" spans="1:16" ht="17.25" customHeight="1">
      <c r="A1728" s="119"/>
      <c r="C1728" s="121"/>
      <c r="D1728" s="121"/>
      <c r="E1728" s="121"/>
      <c r="F1728" s="121"/>
      <c r="G1728" s="121"/>
      <c r="H1728" s="121"/>
      <c r="I1728" s="121"/>
      <c r="J1728" s="100">
        <v>8</v>
      </c>
      <c r="K1728" s="101" t="s">
        <v>802</v>
      </c>
      <c r="L1728" s="102">
        <v>93</v>
      </c>
      <c r="M1728" s="103" t="s">
        <v>915</v>
      </c>
    </row>
    <row r="1729" spans="1:16" ht="17.25" customHeight="1">
      <c r="A1729" s="119"/>
      <c r="C1729" s="121"/>
      <c r="D1729" s="121"/>
      <c r="E1729" s="121"/>
      <c r="F1729" s="121"/>
      <c r="G1729" s="121"/>
      <c r="H1729" s="121"/>
      <c r="I1729" s="121"/>
      <c r="J1729" s="111">
        <v>10</v>
      </c>
      <c r="K1729" s="97" t="s">
        <v>807</v>
      </c>
      <c r="L1729" s="98">
        <v>134</v>
      </c>
      <c r="M1729" s="112" t="s">
        <v>2178</v>
      </c>
    </row>
    <row r="1730" spans="1:16" ht="17.25" customHeight="1">
      <c r="A1730" s="119"/>
      <c r="C1730" s="121"/>
      <c r="D1730" s="121"/>
      <c r="E1730" s="121"/>
      <c r="F1730" s="121"/>
      <c r="G1730" s="121"/>
      <c r="H1730" s="121"/>
      <c r="I1730" s="121"/>
      <c r="J1730" s="113"/>
      <c r="K1730" s="104"/>
      <c r="L1730" s="113"/>
      <c r="M1730" s="103" t="s">
        <v>1326</v>
      </c>
    </row>
    <row r="1731" spans="1:16" ht="17.25" customHeight="1">
      <c r="A1731" s="119"/>
      <c r="C1731" s="121"/>
      <c r="D1731" s="121"/>
      <c r="E1731" s="121"/>
      <c r="F1731" s="121"/>
      <c r="G1731" s="121"/>
      <c r="H1731" s="121"/>
      <c r="I1731" s="121"/>
      <c r="J1731" s="100">
        <v>11</v>
      </c>
      <c r="K1731" s="101" t="s">
        <v>811</v>
      </c>
      <c r="L1731" s="102">
        <v>584</v>
      </c>
      <c r="M1731" s="103" t="s">
        <v>1665</v>
      </c>
    </row>
    <row r="1732" spans="1:16" ht="17.25" customHeight="1">
      <c r="A1732" s="130"/>
      <c r="B1732" s="128"/>
      <c r="C1732" s="108"/>
      <c r="D1732" s="108"/>
      <c r="E1732" s="108"/>
      <c r="F1732" s="108"/>
      <c r="G1732" s="108"/>
      <c r="H1732" s="108"/>
      <c r="I1732" s="108"/>
      <c r="J1732" s="126">
        <v>12</v>
      </c>
      <c r="K1732" s="124" t="s">
        <v>816</v>
      </c>
      <c r="L1732" s="106">
        <v>4196</v>
      </c>
      <c r="M1732" s="127" t="s">
        <v>2179</v>
      </c>
    </row>
    <row r="1734" spans="1:16" ht="17.25" customHeight="1">
      <c r="A1734" s="389" t="s">
        <v>2180</v>
      </c>
      <c r="B1734" s="389"/>
      <c r="C1734" s="389"/>
      <c r="D1734" s="389"/>
      <c r="E1734" s="389"/>
      <c r="F1734" s="389"/>
      <c r="G1734" s="389"/>
      <c r="H1734" s="389"/>
      <c r="I1734" s="389"/>
      <c r="J1734" s="389"/>
      <c r="K1734" s="389"/>
      <c r="L1734" s="389"/>
      <c r="M1734" s="389"/>
      <c r="P1734" s="77"/>
    </row>
    <row r="1735" spans="1:16" ht="17.25" customHeight="1">
      <c r="A1735" s="389" t="s">
        <v>2181</v>
      </c>
      <c r="B1735" s="389"/>
      <c r="C1735" s="389"/>
      <c r="D1735" s="389"/>
      <c r="E1735" s="389"/>
      <c r="F1735" s="389"/>
      <c r="G1735" s="389"/>
      <c r="H1735" s="389"/>
      <c r="I1735" s="389"/>
      <c r="J1735" s="389"/>
      <c r="K1735" s="389"/>
      <c r="L1735" s="389"/>
      <c r="M1735" s="389"/>
      <c r="P1735" s="77"/>
    </row>
    <row r="1736" spans="1:16" ht="17.25" customHeight="1">
      <c r="A1736" s="77" t="s">
        <v>2182</v>
      </c>
      <c r="F1736" s="77" t="s">
        <v>2183</v>
      </c>
      <c r="M1736" s="81" t="s">
        <v>779</v>
      </c>
    </row>
    <row r="1737" spans="1:16" ht="17.25" customHeight="1">
      <c r="A1737" s="424"/>
      <c r="B1737" s="425"/>
      <c r="C1737" s="132"/>
      <c r="D1737" s="133"/>
      <c r="E1737" s="132"/>
      <c r="F1737" s="426" t="s">
        <v>780</v>
      </c>
      <c r="G1737" s="404"/>
      <c r="H1737" s="404"/>
      <c r="I1737" s="405"/>
      <c r="J1737" s="85" t="s">
        <v>128</v>
      </c>
      <c r="K1737" s="85"/>
      <c r="L1737" s="87"/>
      <c r="M1737" s="88"/>
      <c r="P1737" s="77"/>
    </row>
    <row r="1738" spans="1:16" ht="17.25" customHeight="1">
      <c r="A1738" s="414" t="s">
        <v>129</v>
      </c>
      <c r="B1738" s="427"/>
      <c r="C1738" s="134" t="s">
        <v>781</v>
      </c>
      <c r="D1738" s="135" t="s">
        <v>782</v>
      </c>
      <c r="E1738" s="134" t="s">
        <v>111</v>
      </c>
      <c r="F1738" s="428" t="s">
        <v>783</v>
      </c>
      <c r="G1738" s="428"/>
      <c r="H1738" s="428"/>
      <c r="I1738" s="136" t="s">
        <v>784</v>
      </c>
      <c r="J1738" s="429" t="s">
        <v>785</v>
      </c>
      <c r="K1738" s="430"/>
      <c r="L1738" s="433" t="s">
        <v>786</v>
      </c>
      <c r="M1738" s="137" t="s">
        <v>787</v>
      </c>
      <c r="P1738" s="77"/>
    </row>
    <row r="1739" spans="1:16" ht="17.25" customHeight="1">
      <c r="A1739" s="435"/>
      <c r="B1739" s="436"/>
      <c r="C1739" s="138"/>
      <c r="D1739" s="139"/>
      <c r="E1739" s="138"/>
      <c r="F1739" s="140" t="s">
        <v>119</v>
      </c>
      <c r="G1739" s="141" t="s">
        <v>120</v>
      </c>
      <c r="H1739" s="140" t="s">
        <v>121</v>
      </c>
      <c r="I1739" s="142" t="s">
        <v>122</v>
      </c>
      <c r="J1739" s="431"/>
      <c r="K1739" s="432"/>
      <c r="L1739" s="434"/>
      <c r="M1739" s="95"/>
      <c r="P1739" s="77"/>
    </row>
    <row r="1740" spans="1:16" ht="17.25" customHeight="1">
      <c r="A1740" s="119"/>
      <c r="C1740" s="121"/>
      <c r="D1740" s="121"/>
      <c r="E1740" s="121"/>
      <c r="F1740" s="121"/>
      <c r="G1740" s="121"/>
      <c r="H1740" s="121"/>
      <c r="I1740" s="121"/>
      <c r="J1740" s="121"/>
      <c r="L1740" s="121"/>
      <c r="M1740" s="112" t="s">
        <v>2184</v>
      </c>
    </row>
    <row r="1741" spans="1:16" ht="17.25" customHeight="1">
      <c r="A1741" s="119"/>
      <c r="C1741" s="121"/>
      <c r="D1741" s="121"/>
      <c r="E1741" s="121"/>
      <c r="F1741" s="121"/>
      <c r="G1741" s="121"/>
      <c r="H1741" s="121"/>
      <c r="I1741" s="121"/>
      <c r="J1741" s="113"/>
      <c r="K1741" s="104"/>
      <c r="L1741" s="113"/>
      <c r="M1741" s="103" t="s">
        <v>2185</v>
      </c>
    </row>
    <row r="1742" spans="1:16" ht="17.25" customHeight="1">
      <c r="A1742" s="119"/>
      <c r="C1742" s="121"/>
      <c r="D1742" s="121"/>
      <c r="E1742" s="121"/>
      <c r="F1742" s="121"/>
      <c r="G1742" s="121"/>
      <c r="H1742" s="121"/>
      <c r="I1742" s="121"/>
      <c r="J1742" s="111">
        <v>13</v>
      </c>
      <c r="K1742" s="97" t="s">
        <v>818</v>
      </c>
      <c r="L1742" s="98">
        <v>4126</v>
      </c>
      <c r="M1742" s="112" t="s">
        <v>2186</v>
      </c>
    </row>
    <row r="1743" spans="1:16" ht="17.25" customHeight="1">
      <c r="A1743" s="119"/>
      <c r="C1743" s="121"/>
      <c r="D1743" s="121"/>
      <c r="E1743" s="121"/>
      <c r="F1743" s="121"/>
      <c r="G1743" s="121"/>
      <c r="H1743" s="121"/>
      <c r="I1743" s="121"/>
      <c r="J1743" s="121"/>
      <c r="K1743" s="97" t="s">
        <v>820</v>
      </c>
      <c r="L1743" s="121"/>
      <c r="M1743" s="112" t="s">
        <v>2187</v>
      </c>
    </row>
    <row r="1744" spans="1:16" ht="17.25" customHeight="1">
      <c r="A1744" s="119"/>
      <c r="C1744" s="121"/>
      <c r="D1744" s="121"/>
      <c r="E1744" s="121"/>
      <c r="F1744" s="121"/>
      <c r="G1744" s="121"/>
      <c r="H1744" s="121"/>
      <c r="I1744" s="121"/>
      <c r="J1744" s="121"/>
      <c r="L1744" s="121"/>
      <c r="M1744" s="112" t="s">
        <v>2188</v>
      </c>
    </row>
    <row r="1745" spans="1:16" ht="17.25" customHeight="1">
      <c r="A1745" s="119"/>
      <c r="C1745" s="121"/>
      <c r="D1745" s="121"/>
      <c r="E1745" s="121"/>
      <c r="F1745" s="121"/>
      <c r="G1745" s="121"/>
      <c r="H1745" s="121"/>
      <c r="I1745" s="121"/>
      <c r="J1745" s="113"/>
      <c r="K1745" s="104"/>
      <c r="L1745" s="113"/>
      <c r="M1745" s="103" t="s">
        <v>2189</v>
      </c>
    </row>
    <row r="1746" spans="1:16" ht="17.25" customHeight="1">
      <c r="A1746" s="119"/>
      <c r="C1746" s="121"/>
      <c r="D1746" s="121"/>
      <c r="E1746" s="121"/>
      <c r="F1746" s="121"/>
      <c r="G1746" s="121"/>
      <c r="H1746" s="121"/>
      <c r="I1746" s="121"/>
      <c r="J1746" s="111">
        <v>18</v>
      </c>
      <c r="K1746" s="97" t="s">
        <v>822</v>
      </c>
      <c r="L1746" s="98">
        <v>23</v>
      </c>
      <c r="M1746" s="112" t="s">
        <v>2190</v>
      </c>
    </row>
    <row r="1747" spans="1:16" ht="17.25" customHeight="1">
      <c r="A1747" s="92"/>
      <c r="B1747" s="104"/>
      <c r="C1747" s="113"/>
      <c r="D1747" s="113"/>
      <c r="E1747" s="113"/>
      <c r="F1747" s="113"/>
      <c r="G1747" s="113"/>
      <c r="H1747" s="113"/>
      <c r="I1747" s="113"/>
      <c r="J1747" s="113"/>
      <c r="K1747" s="101" t="s">
        <v>824</v>
      </c>
      <c r="L1747" s="113"/>
      <c r="M1747" s="103" t="s">
        <v>2191</v>
      </c>
    </row>
    <row r="1748" spans="1:16" ht="17.25" customHeight="1">
      <c r="A1748" s="422" t="s">
        <v>142</v>
      </c>
      <c r="B1748" s="423"/>
      <c r="C1748" s="106">
        <v>84894</v>
      </c>
      <c r="D1748" s="106">
        <v>91114</v>
      </c>
      <c r="E1748" s="146">
        <f>C1748-D1748</f>
        <v>-6220</v>
      </c>
      <c r="F1748" s="147"/>
      <c r="G1748" s="147"/>
      <c r="H1748" s="147"/>
      <c r="I1748" s="148">
        <v>84894</v>
      </c>
      <c r="J1748" s="108"/>
      <c r="K1748" s="128"/>
      <c r="L1748" s="146"/>
      <c r="M1748" s="110"/>
      <c r="P1748" s="77"/>
    </row>
    <row r="1750" spans="1:16" ht="17.25" customHeight="1">
      <c r="A1750" s="77" t="s">
        <v>2173</v>
      </c>
      <c r="B1750" s="79"/>
      <c r="C1750" s="78"/>
      <c r="D1750" s="78"/>
      <c r="E1750" s="78"/>
      <c r="F1750" s="78" t="s">
        <v>2192</v>
      </c>
      <c r="G1750" s="78"/>
      <c r="H1750" s="78"/>
      <c r="I1750" s="78"/>
      <c r="K1750" s="78"/>
      <c r="L1750" s="78"/>
      <c r="M1750" s="81" t="s">
        <v>779</v>
      </c>
      <c r="P1750" s="77"/>
    </row>
    <row r="1751" spans="1:16" ht="17.25" customHeight="1">
      <c r="A1751" s="424"/>
      <c r="B1751" s="425"/>
      <c r="C1751" s="132"/>
      <c r="D1751" s="133"/>
      <c r="E1751" s="132"/>
      <c r="F1751" s="426" t="s">
        <v>780</v>
      </c>
      <c r="G1751" s="404"/>
      <c r="H1751" s="404"/>
      <c r="I1751" s="405"/>
      <c r="J1751" s="85" t="s">
        <v>128</v>
      </c>
      <c r="K1751" s="85"/>
      <c r="L1751" s="87"/>
      <c r="M1751" s="88"/>
      <c r="P1751" s="77"/>
    </row>
    <row r="1752" spans="1:16" ht="17.25" customHeight="1">
      <c r="A1752" s="414" t="s">
        <v>129</v>
      </c>
      <c r="B1752" s="427"/>
      <c r="C1752" s="134" t="s">
        <v>781</v>
      </c>
      <c r="D1752" s="135" t="s">
        <v>782</v>
      </c>
      <c r="E1752" s="134" t="s">
        <v>111</v>
      </c>
      <c r="F1752" s="428" t="s">
        <v>783</v>
      </c>
      <c r="G1752" s="428"/>
      <c r="H1752" s="428"/>
      <c r="I1752" s="136" t="s">
        <v>784</v>
      </c>
      <c r="J1752" s="429" t="s">
        <v>785</v>
      </c>
      <c r="K1752" s="430"/>
      <c r="L1752" s="433" t="s">
        <v>786</v>
      </c>
      <c r="M1752" s="137" t="s">
        <v>787</v>
      </c>
      <c r="P1752" s="77"/>
    </row>
    <row r="1753" spans="1:16" ht="17.25" customHeight="1">
      <c r="A1753" s="435"/>
      <c r="B1753" s="436"/>
      <c r="C1753" s="138"/>
      <c r="D1753" s="139"/>
      <c r="E1753" s="138"/>
      <c r="F1753" s="140" t="s">
        <v>119</v>
      </c>
      <c r="G1753" s="141" t="s">
        <v>120</v>
      </c>
      <c r="H1753" s="140" t="s">
        <v>121</v>
      </c>
      <c r="I1753" s="142" t="s">
        <v>122</v>
      </c>
      <c r="J1753" s="431"/>
      <c r="K1753" s="432"/>
      <c r="L1753" s="434"/>
      <c r="M1753" s="95"/>
      <c r="P1753" s="77"/>
    </row>
    <row r="1754" spans="1:16" ht="17.25" customHeight="1">
      <c r="A1754" s="96">
        <v>1</v>
      </c>
      <c r="B1754" s="97" t="s">
        <v>2193</v>
      </c>
      <c r="C1754" s="98">
        <v>2303</v>
      </c>
      <c r="D1754" s="98">
        <v>2403</v>
      </c>
      <c r="E1754" s="143">
        <f>C1754-D1754</f>
        <v>-100</v>
      </c>
      <c r="F1754" s="121"/>
      <c r="G1754" s="121"/>
      <c r="H1754" s="121"/>
      <c r="I1754" s="145">
        <v>2303</v>
      </c>
      <c r="J1754" s="100">
        <v>10</v>
      </c>
      <c r="K1754" s="101" t="s">
        <v>807</v>
      </c>
      <c r="L1754" s="102">
        <v>120</v>
      </c>
      <c r="M1754" s="103" t="s">
        <v>911</v>
      </c>
    </row>
    <row r="1755" spans="1:16" ht="17.25" customHeight="1">
      <c r="A1755" s="119"/>
      <c r="B1755" s="97" t="s">
        <v>2194</v>
      </c>
      <c r="C1755" s="121"/>
      <c r="D1755" s="121"/>
      <c r="E1755" s="121"/>
      <c r="F1755" s="121"/>
      <c r="G1755" s="121"/>
      <c r="H1755" s="121"/>
      <c r="I1755" s="121"/>
      <c r="J1755" s="100">
        <v>12</v>
      </c>
      <c r="K1755" s="101" t="s">
        <v>816</v>
      </c>
      <c r="L1755" s="102">
        <v>1617</v>
      </c>
      <c r="M1755" s="103" t="s">
        <v>2195</v>
      </c>
    </row>
    <row r="1756" spans="1:16" ht="17.25" customHeight="1">
      <c r="A1756" s="119"/>
      <c r="C1756" s="121"/>
      <c r="D1756" s="121"/>
      <c r="E1756" s="121"/>
      <c r="F1756" s="121"/>
      <c r="G1756" s="121"/>
      <c r="H1756" s="121"/>
      <c r="I1756" s="121"/>
      <c r="J1756" s="111">
        <v>18</v>
      </c>
      <c r="K1756" s="97" t="s">
        <v>822</v>
      </c>
      <c r="L1756" s="98">
        <v>566</v>
      </c>
      <c r="M1756" s="112" t="s">
        <v>2196</v>
      </c>
    </row>
    <row r="1757" spans="1:16" ht="17.25" customHeight="1">
      <c r="A1757" s="119"/>
      <c r="C1757" s="121"/>
      <c r="D1757" s="121"/>
      <c r="E1757" s="121"/>
      <c r="F1757" s="121"/>
      <c r="G1757" s="121"/>
      <c r="H1757" s="121"/>
      <c r="I1757" s="121"/>
      <c r="J1757" s="121"/>
      <c r="K1757" s="97" t="s">
        <v>824</v>
      </c>
      <c r="L1757" s="121"/>
      <c r="M1757" s="112" t="s">
        <v>2197</v>
      </c>
    </row>
    <row r="1758" spans="1:16" ht="17.25" customHeight="1">
      <c r="A1758" s="119"/>
      <c r="C1758" s="121"/>
      <c r="D1758" s="121"/>
      <c r="E1758" s="121"/>
      <c r="F1758" s="121"/>
      <c r="G1758" s="121"/>
      <c r="H1758" s="121"/>
      <c r="I1758" s="121"/>
      <c r="J1758" s="121"/>
      <c r="L1758" s="121"/>
      <c r="M1758" s="112" t="s">
        <v>2198</v>
      </c>
    </row>
    <row r="1759" spans="1:16" ht="17.25" customHeight="1">
      <c r="A1759" s="119"/>
      <c r="C1759" s="121"/>
      <c r="D1759" s="121"/>
      <c r="E1759" s="121"/>
      <c r="F1759" s="121"/>
      <c r="G1759" s="121"/>
      <c r="H1759" s="121"/>
      <c r="I1759" s="121"/>
      <c r="J1759" s="121"/>
      <c r="L1759" s="121"/>
      <c r="M1759" s="112" t="s">
        <v>2199</v>
      </c>
    </row>
    <row r="1760" spans="1:16" ht="17.25" customHeight="1">
      <c r="A1760" s="119"/>
      <c r="C1760" s="121"/>
      <c r="D1760" s="121"/>
      <c r="E1760" s="121"/>
      <c r="F1760" s="121"/>
      <c r="G1760" s="121"/>
      <c r="H1760" s="121"/>
      <c r="I1760" s="121"/>
      <c r="J1760" s="121"/>
      <c r="L1760" s="121"/>
      <c r="M1760" s="112" t="s">
        <v>2200</v>
      </c>
    </row>
    <row r="1761" spans="1:13" ht="17.25" customHeight="1">
      <c r="A1761" s="119"/>
      <c r="C1761" s="121"/>
      <c r="D1761" s="121"/>
      <c r="E1761" s="121"/>
      <c r="F1761" s="121"/>
      <c r="G1761" s="121"/>
      <c r="H1761" s="121"/>
      <c r="I1761" s="121"/>
      <c r="J1761" s="121"/>
      <c r="L1761" s="121"/>
      <c r="M1761" s="112" t="s">
        <v>2201</v>
      </c>
    </row>
    <row r="1762" spans="1:13" ht="17.25" customHeight="1">
      <c r="A1762" s="119"/>
      <c r="C1762" s="121"/>
      <c r="D1762" s="121"/>
      <c r="E1762" s="121"/>
      <c r="F1762" s="121"/>
      <c r="G1762" s="121"/>
      <c r="H1762" s="121"/>
      <c r="I1762" s="121"/>
      <c r="J1762" s="121"/>
      <c r="L1762" s="121"/>
      <c r="M1762" s="112" t="s">
        <v>2202</v>
      </c>
    </row>
    <row r="1763" spans="1:13" ht="17.25" customHeight="1">
      <c r="A1763" s="119"/>
      <c r="C1763" s="121"/>
      <c r="D1763" s="121"/>
      <c r="E1763" s="121"/>
      <c r="F1763" s="121"/>
      <c r="G1763" s="121"/>
      <c r="H1763" s="121"/>
      <c r="I1763" s="121"/>
      <c r="J1763" s="121"/>
      <c r="L1763" s="121"/>
      <c r="M1763" s="112" t="s">
        <v>2203</v>
      </c>
    </row>
    <row r="1764" spans="1:13" ht="17.25" customHeight="1">
      <c r="A1764" s="119"/>
      <c r="C1764" s="121"/>
      <c r="D1764" s="121"/>
      <c r="E1764" s="121"/>
      <c r="F1764" s="121"/>
      <c r="G1764" s="121"/>
      <c r="H1764" s="121"/>
      <c r="I1764" s="121"/>
      <c r="J1764" s="121"/>
      <c r="L1764" s="121"/>
      <c r="M1764" s="112" t="s">
        <v>2204</v>
      </c>
    </row>
    <row r="1765" spans="1:13" ht="17.25" customHeight="1">
      <c r="A1765" s="130"/>
      <c r="B1765" s="128"/>
      <c r="C1765" s="108"/>
      <c r="D1765" s="108"/>
      <c r="E1765" s="108"/>
      <c r="F1765" s="108"/>
      <c r="G1765" s="108"/>
      <c r="H1765" s="108"/>
      <c r="I1765" s="108"/>
      <c r="J1765" s="108"/>
      <c r="K1765" s="128"/>
      <c r="L1765" s="108"/>
      <c r="M1765" s="127" t="s">
        <v>2205</v>
      </c>
    </row>
    <row r="1770" spans="1:13" ht="17.25" customHeight="1">
      <c r="A1770" s="128"/>
      <c r="B1770" s="128"/>
      <c r="C1770" s="128"/>
      <c r="D1770" s="128"/>
      <c r="E1770" s="128"/>
      <c r="F1770" s="128"/>
      <c r="G1770" s="128"/>
      <c r="H1770" s="128"/>
      <c r="I1770" s="128"/>
      <c r="J1770" s="128"/>
      <c r="K1770" s="128"/>
      <c r="L1770" s="128"/>
      <c r="M1770" s="128"/>
    </row>
    <row r="1771" spans="1:13" ht="17.25" customHeight="1">
      <c r="A1771" s="119"/>
      <c r="C1771" s="121"/>
      <c r="D1771" s="121"/>
      <c r="E1771" s="121"/>
      <c r="F1771" s="121"/>
      <c r="G1771" s="121"/>
      <c r="H1771" s="121"/>
      <c r="I1771" s="121"/>
      <c r="J1771" s="121"/>
      <c r="L1771" s="121"/>
      <c r="M1771" s="112" t="s">
        <v>2206</v>
      </c>
    </row>
    <row r="1772" spans="1:13" ht="17.25" customHeight="1">
      <c r="A1772" s="119"/>
      <c r="C1772" s="121"/>
      <c r="D1772" s="121"/>
      <c r="E1772" s="121"/>
      <c r="F1772" s="121"/>
      <c r="G1772" s="121"/>
      <c r="H1772" s="121"/>
      <c r="I1772" s="121"/>
      <c r="J1772" s="121"/>
      <c r="L1772" s="121"/>
      <c r="M1772" s="112" t="s">
        <v>2207</v>
      </c>
    </row>
    <row r="1773" spans="1:13" ht="17.25" customHeight="1">
      <c r="A1773" s="119"/>
      <c r="C1773" s="121"/>
      <c r="D1773" s="121"/>
      <c r="E1773" s="121"/>
      <c r="F1773" s="121"/>
      <c r="G1773" s="121"/>
      <c r="H1773" s="121"/>
      <c r="I1773" s="121"/>
      <c r="J1773" s="121"/>
      <c r="L1773" s="121"/>
      <c r="M1773" s="112" t="s">
        <v>2208</v>
      </c>
    </row>
    <row r="1774" spans="1:13" ht="17.25" customHeight="1">
      <c r="A1774" s="92"/>
      <c r="B1774" s="104"/>
      <c r="C1774" s="113"/>
      <c r="D1774" s="113"/>
      <c r="E1774" s="113"/>
      <c r="F1774" s="113"/>
      <c r="G1774" s="113"/>
      <c r="H1774" s="113"/>
      <c r="I1774" s="113"/>
      <c r="J1774" s="113"/>
      <c r="K1774" s="104"/>
      <c r="L1774" s="113"/>
      <c r="M1774" s="103" t="s">
        <v>2209</v>
      </c>
    </row>
    <row r="1775" spans="1:13" ht="17.25" customHeight="1">
      <c r="A1775" s="96">
        <v>2</v>
      </c>
      <c r="B1775" s="97" t="s">
        <v>2193</v>
      </c>
      <c r="C1775" s="98">
        <v>89927</v>
      </c>
      <c r="D1775" s="98">
        <v>113740</v>
      </c>
      <c r="E1775" s="143">
        <f>C1775-D1775</f>
        <v>-23813</v>
      </c>
      <c r="F1775" s="144">
        <v>6700</v>
      </c>
      <c r="G1775" s="144">
        <v>0</v>
      </c>
      <c r="H1775" s="144">
        <v>2706</v>
      </c>
      <c r="I1775" s="145">
        <v>80521</v>
      </c>
      <c r="J1775" s="111">
        <v>10</v>
      </c>
      <c r="K1775" s="97" t="s">
        <v>807</v>
      </c>
      <c r="L1775" s="98">
        <v>18524</v>
      </c>
      <c r="M1775" s="112" t="s">
        <v>2210</v>
      </c>
    </row>
    <row r="1776" spans="1:13" ht="17.25" customHeight="1">
      <c r="A1776" s="119"/>
      <c r="B1776" s="97" t="s">
        <v>2211</v>
      </c>
      <c r="C1776" s="121"/>
      <c r="D1776" s="121"/>
      <c r="E1776" s="121"/>
      <c r="F1776" s="121"/>
      <c r="G1776" s="121"/>
      <c r="H1776" s="121"/>
      <c r="I1776" s="121"/>
      <c r="J1776" s="121"/>
      <c r="L1776" s="121"/>
      <c r="M1776" s="112" t="s">
        <v>2212</v>
      </c>
    </row>
    <row r="1777" spans="1:13" ht="17.25" customHeight="1">
      <c r="A1777" s="119"/>
      <c r="C1777" s="121"/>
      <c r="D1777" s="121"/>
      <c r="E1777" s="121"/>
      <c r="F1777" s="121"/>
      <c r="G1777" s="121"/>
      <c r="H1777" s="121"/>
      <c r="I1777" s="121"/>
      <c r="J1777" s="121"/>
      <c r="L1777" s="121"/>
      <c r="M1777" s="112" t="s">
        <v>2213</v>
      </c>
    </row>
    <row r="1778" spans="1:13" ht="17.25" customHeight="1">
      <c r="A1778" s="119"/>
      <c r="C1778" s="121"/>
      <c r="D1778" s="121"/>
      <c r="E1778" s="121"/>
      <c r="F1778" s="121"/>
      <c r="G1778" s="121"/>
      <c r="H1778" s="121"/>
      <c r="I1778" s="121"/>
      <c r="J1778" s="113"/>
      <c r="K1778" s="104"/>
      <c r="L1778" s="113"/>
      <c r="M1778" s="103" t="s">
        <v>2214</v>
      </c>
    </row>
    <row r="1779" spans="1:13" ht="17.25" customHeight="1">
      <c r="A1779" s="119"/>
      <c r="C1779" s="121"/>
      <c r="D1779" s="121"/>
      <c r="E1779" s="121"/>
      <c r="F1779" s="121"/>
      <c r="G1779" s="121"/>
      <c r="H1779" s="121"/>
      <c r="I1779" s="121"/>
      <c r="J1779" s="111">
        <v>12</v>
      </c>
      <c r="K1779" s="97" t="s">
        <v>816</v>
      </c>
      <c r="L1779" s="98">
        <v>23422</v>
      </c>
      <c r="M1779" s="112" t="s">
        <v>2215</v>
      </c>
    </row>
    <row r="1780" spans="1:13" ht="17.25" customHeight="1">
      <c r="A1780" s="119"/>
      <c r="C1780" s="121"/>
      <c r="D1780" s="121"/>
      <c r="E1780" s="121"/>
      <c r="F1780" s="121"/>
      <c r="G1780" s="121"/>
      <c r="H1780" s="121"/>
      <c r="I1780" s="121"/>
      <c r="J1780" s="121"/>
      <c r="L1780" s="121"/>
      <c r="M1780" s="112" t="s">
        <v>2216</v>
      </c>
    </row>
    <row r="1781" spans="1:13" ht="17.25" customHeight="1">
      <c r="A1781" s="119"/>
      <c r="C1781" s="121"/>
      <c r="D1781" s="121"/>
      <c r="E1781" s="121"/>
      <c r="F1781" s="121"/>
      <c r="G1781" s="121"/>
      <c r="H1781" s="121"/>
      <c r="I1781" s="121"/>
      <c r="J1781" s="113"/>
      <c r="K1781" s="104"/>
      <c r="L1781" s="113"/>
      <c r="M1781" s="103" t="s">
        <v>2217</v>
      </c>
    </row>
    <row r="1782" spans="1:13" ht="17.25" customHeight="1">
      <c r="A1782" s="119"/>
      <c r="C1782" s="121"/>
      <c r="D1782" s="121"/>
      <c r="E1782" s="121"/>
      <c r="F1782" s="121"/>
      <c r="G1782" s="121"/>
      <c r="H1782" s="121"/>
      <c r="I1782" s="121"/>
      <c r="J1782" s="111">
        <v>13</v>
      </c>
      <c r="K1782" s="97" t="s">
        <v>818</v>
      </c>
      <c r="L1782" s="98">
        <v>5</v>
      </c>
      <c r="M1782" s="112" t="s">
        <v>2218</v>
      </c>
    </row>
    <row r="1783" spans="1:13" ht="17.25" customHeight="1">
      <c r="A1783" s="119"/>
      <c r="C1783" s="121"/>
      <c r="D1783" s="121"/>
      <c r="E1783" s="121"/>
      <c r="F1783" s="121"/>
      <c r="G1783" s="121"/>
      <c r="H1783" s="121"/>
      <c r="I1783" s="121"/>
      <c r="J1783" s="113"/>
      <c r="K1783" s="101" t="s">
        <v>820</v>
      </c>
      <c r="L1783" s="113"/>
      <c r="M1783" s="95"/>
    </row>
    <row r="1784" spans="1:13" ht="17.25" customHeight="1">
      <c r="A1784" s="119"/>
      <c r="C1784" s="121"/>
      <c r="D1784" s="121"/>
      <c r="E1784" s="121"/>
      <c r="F1784" s="121"/>
      <c r="G1784" s="121"/>
      <c r="H1784" s="121"/>
      <c r="I1784" s="121"/>
      <c r="J1784" s="111">
        <v>14</v>
      </c>
      <c r="K1784" s="97" t="s">
        <v>964</v>
      </c>
      <c r="L1784" s="98">
        <v>44505</v>
      </c>
      <c r="M1784" s="112" t="s">
        <v>2219</v>
      </c>
    </row>
    <row r="1785" spans="1:13" ht="17.25" customHeight="1">
      <c r="A1785" s="119"/>
      <c r="C1785" s="121"/>
      <c r="D1785" s="121"/>
      <c r="E1785" s="121"/>
      <c r="F1785" s="121"/>
      <c r="G1785" s="121"/>
      <c r="H1785" s="121"/>
      <c r="I1785" s="121"/>
      <c r="J1785" s="113"/>
      <c r="K1785" s="104"/>
      <c r="L1785" s="113"/>
      <c r="M1785" s="103" t="s">
        <v>2220</v>
      </c>
    </row>
    <row r="1786" spans="1:13" ht="17.25" customHeight="1">
      <c r="A1786" s="119"/>
      <c r="C1786" s="121"/>
      <c r="D1786" s="121"/>
      <c r="E1786" s="121"/>
      <c r="F1786" s="121"/>
      <c r="G1786" s="121"/>
      <c r="H1786" s="121"/>
      <c r="I1786" s="121"/>
      <c r="J1786" s="100">
        <v>15</v>
      </c>
      <c r="K1786" s="101" t="s">
        <v>1585</v>
      </c>
      <c r="L1786" s="102">
        <v>500</v>
      </c>
      <c r="M1786" s="103" t="s">
        <v>2002</v>
      </c>
    </row>
    <row r="1787" spans="1:13" ht="17.25" customHeight="1">
      <c r="A1787" s="119"/>
      <c r="C1787" s="121"/>
      <c r="D1787" s="121"/>
      <c r="E1787" s="121"/>
      <c r="F1787" s="121"/>
      <c r="G1787" s="121"/>
      <c r="H1787" s="121"/>
      <c r="I1787" s="121"/>
      <c r="J1787" s="111">
        <v>18</v>
      </c>
      <c r="K1787" s="97" t="s">
        <v>822</v>
      </c>
      <c r="L1787" s="98">
        <v>2971</v>
      </c>
      <c r="M1787" s="112" t="s">
        <v>2221</v>
      </c>
    </row>
    <row r="1788" spans="1:13" ht="17.25" customHeight="1">
      <c r="A1788" s="92"/>
      <c r="B1788" s="104"/>
      <c r="C1788" s="113"/>
      <c r="D1788" s="113"/>
      <c r="E1788" s="113"/>
      <c r="F1788" s="113"/>
      <c r="G1788" s="113"/>
      <c r="H1788" s="113"/>
      <c r="I1788" s="113"/>
      <c r="J1788" s="113"/>
      <c r="K1788" s="101" t="s">
        <v>824</v>
      </c>
      <c r="L1788" s="113"/>
      <c r="M1788" s="103" t="s">
        <v>2222</v>
      </c>
    </row>
    <row r="1789" spans="1:13" ht="17.25" customHeight="1">
      <c r="A1789" s="96">
        <v>3</v>
      </c>
      <c r="B1789" s="97" t="s">
        <v>2193</v>
      </c>
      <c r="C1789" s="98">
        <v>132008</v>
      </c>
      <c r="D1789" s="98">
        <v>153508</v>
      </c>
      <c r="E1789" s="143">
        <f>C1789-D1789</f>
        <v>-21500</v>
      </c>
      <c r="F1789" s="144">
        <v>45522</v>
      </c>
      <c r="G1789" s="144">
        <v>19500</v>
      </c>
      <c r="H1789" s="144">
        <v>0</v>
      </c>
      <c r="I1789" s="145">
        <v>66986</v>
      </c>
      <c r="J1789" s="111">
        <v>10</v>
      </c>
      <c r="K1789" s="97" t="s">
        <v>807</v>
      </c>
      <c r="L1789" s="98">
        <v>208</v>
      </c>
      <c r="M1789" s="112" t="s">
        <v>2223</v>
      </c>
    </row>
    <row r="1790" spans="1:13" ht="17.25" customHeight="1">
      <c r="A1790" s="119"/>
      <c r="B1790" s="97" t="s">
        <v>2224</v>
      </c>
      <c r="C1790" s="121"/>
      <c r="D1790" s="121"/>
      <c r="E1790" s="121"/>
      <c r="F1790" s="121"/>
      <c r="G1790" s="121"/>
      <c r="H1790" s="121"/>
      <c r="I1790" s="121"/>
      <c r="J1790" s="113"/>
      <c r="K1790" s="104"/>
      <c r="L1790" s="113"/>
      <c r="M1790" s="103" t="s">
        <v>2225</v>
      </c>
    </row>
    <row r="1791" spans="1:13" ht="17.25" customHeight="1">
      <c r="A1791" s="119"/>
      <c r="B1791" s="97" t="s">
        <v>1141</v>
      </c>
      <c r="C1791" s="121"/>
      <c r="D1791" s="121"/>
      <c r="E1791" s="121"/>
      <c r="F1791" s="121"/>
      <c r="G1791" s="121"/>
      <c r="H1791" s="121"/>
      <c r="I1791" s="121"/>
      <c r="J1791" s="100">
        <v>12</v>
      </c>
      <c r="K1791" s="101" t="s">
        <v>816</v>
      </c>
      <c r="L1791" s="102">
        <v>3150</v>
      </c>
      <c r="M1791" s="103" t="s">
        <v>2226</v>
      </c>
    </row>
    <row r="1792" spans="1:13" ht="17.25" customHeight="1">
      <c r="A1792" s="119"/>
      <c r="C1792" s="121"/>
      <c r="D1792" s="121"/>
      <c r="E1792" s="121"/>
      <c r="F1792" s="121"/>
      <c r="G1792" s="121"/>
      <c r="H1792" s="121"/>
      <c r="I1792" s="121"/>
      <c r="J1792" s="111">
        <v>14</v>
      </c>
      <c r="K1792" s="97" t="s">
        <v>964</v>
      </c>
      <c r="L1792" s="98">
        <v>119100</v>
      </c>
      <c r="M1792" s="112" t="s">
        <v>2227</v>
      </c>
    </row>
    <row r="1793" spans="1:16" ht="17.25" customHeight="1">
      <c r="A1793" s="119"/>
      <c r="C1793" s="121"/>
      <c r="D1793" s="121"/>
      <c r="E1793" s="121"/>
      <c r="F1793" s="121"/>
      <c r="G1793" s="121"/>
      <c r="H1793" s="121"/>
      <c r="I1793" s="121"/>
      <c r="J1793" s="113"/>
      <c r="K1793" s="104"/>
      <c r="L1793" s="113"/>
      <c r="M1793" s="103" t="s">
        <v>2228</v>
      </c>
    </row>
    <row r="1794" spans="1:16" ht="17.25" customHeight="1">
      <c r="A1794" s="119"/>
      <c r="C1794" s="121"/>
      <c r="D1794" s="121"/>
      <c r="E1794" s="121"/>
      <c r="F1794" s="121"/>
      <c r="G1794" s="121"/>
      <c r="H1794" s="121"/>
      <c r="I1794" s="121"/>
      <c r="J1794" s="111">
        <v>16</v>
      </c>
      <c r="K1794" s="97" t="s">
        <v>2229</v>
      </c>
      <c r="L1794" s="98">
        <v>500</v>
      </c>
      <c r="M1794" s="112" t="s">
        <v>2230</v>
      </c>
    </row>
    <row r="1795" spans="1:16" ht="17.25" customHeight="1">
      <c r="A1795" s="119"/>
      <c r="C1795" s="121"/>
      <c r="D1795" s="121"/>
      <c r="E1795" s="121"/>
      <c r="F1795" s="121"/>
      <c r="G1795" s="121"/>
      <c r="H1795" s="121"/>
      <c r="I1795" s="121"/>
      <c r="J1795" s="113"/>
      <c r="K1795" s="101" t="s">
        <v>2231</v>
      </c>
      <c r="L1795" s="113"/>
      <c r="M1795" s="95"/>
    </row>
    <row r="1796" spans="1:16" ht="17.25" customHeight="1">
      <c r="A1796" s="119"/>
      <c r="C1796" s="121"/>
      <c r="D1796" s="121"/>
      <c r="E1796" s="121"/>
      <c r="F1796" s="121"/>
      <c r="G1796" s="121"/>
      <c r="H1796" s="121"/>
      <c r="I1796" s="121"/>
      <c r="J1796" s="111">
        <v>18</v>
      </c>
      <c r="K1796" s="97" t="s">
        <v>822</v>
      </c>
      <c r="L1796" s="98">
        <v>7600</v>
      </c>
      <c r="M1796" s="112" t="s">
        <v>2232</v>
      </c>
    </row>
    <row r="1797" spans="1:16" ht="17.25" customHeight="1">
      <c r="A1797" s="119"/>
      <c r="C1797" s="121"/>
      <c r="D1797" s="121"/>
      <c r="E1797" s="121"/>
      <c r="F1797" s="121"/>
      <c r="G1797" s="121"/>
      <c r="H1797" s="121"/>
      <c r="I1797" s="121"/>
      <c r="J1797" s="113"/>
      <c r="K1797" s="101" t="s">
        <v>824</v>
      </c>
      <c r="L1797" s="113"/>
      <c r="M1797" s="95"/>
    </row>
    <row r="1798" spans="1:16" ht="17.25" customHeight="1">
      <c r="A1798" s="119"/>
      <c r="C1798" s="121"/>
      <c r="D1798" s="121"/>
      <c r="E1798" s="121"/>
      <c r="F1798" s="121"/>
      <c r="G1798" s="121"/>
      <c r="H1798" s="121"/>
      <c r="I1798" s="121"/>
      <c r="J1798" s="111">
        <v>21</v>
      </c>
      <c r="K1798" s="97" t="s">
        <v>890</v>
      </c>
      <c r="L1798" s="98">
        <v>1450</v>
      </c>
      <c r="M1798" s="112" t="s">
        <v>2233</v>
      </c>
    </row>
    <row r="1799" spans="1:16" ht="17.25" customHeight="1">
      <c r="A1799" s="92"/>
      <c r="B1799" s="104"/>
      <c r="C1799" s="113"/>
      <c r="D1799" s="113"/>
      <c r="E1799" s="113"/>
      <c r="F1799" s="113"/>
      <c r="G1799" s="113"/>
      <c r="H1799" s="113"/>
      <c r="I1799" s="113"/>
      <c r="J1799" s="113"/>
      <c r="K1799" s="101" t="s">
        <v>892</v>
      </c>
      <c r="L1799" s="113"/>
      <c r="M1799" s="95"/>
    </row>
    <row r="1800" spans="1:16" ht="17.25" customHeight="1">
      <c r="A1800" s="123">
        <v>4</v>
      </c>
      <c r="B1800" s="124" t="s">
        <v>2234</v>
      </c>
      <c r="C1800" s="106">
        <v>132728</v>
      </c>
      <c r="D1800" s="106">
        <v>129381</v>
      </c>
      <c r="E1800" s="146">
        <f>C1800-D1800</f>
        <v>3347</v>
      </c>
      <c r="F1800" s="147">
        <v>14300</v>
      </c>
      <c r="G1800" s="147">
        <v>0</v>
      </c>
      <c r="H1800" s="147">
        <v>20000</v>
      </c>
      <c r="I1800" s="151">
        <v>98428</v>
      </c>
      <c r="J1800" s="126">
        <v>3</v>
      </c>
      <c r="K1800" s="124" t="s">
        <v>793</v>
      </c>
      <c r="L1800" s="106">
        <v>952</v>
      </c>
      <c r="M1800" s="127" t="s">
        <v>1295</v>
      </c>
    </row>
    <row r="1802" spans="1:16" ht="17.25" customHeight="1">
      <c r="A1802" s="389" t="s">
        <v>2235</v>
      </c>
      <c r="B1802" s="389"/>
      <c r="C1802" s="389"/>
      <c r="D1802" s="389"/>
      <c r="E1802" s="389"/>
      <c r="F1802" s="389"/>
      <c r="G1802" s="389"/>
      <c r="H1802" s="389"/>
      <c r="I1802" s="389"/>
      <c r="J1802" s="389"/>
      <c r="K1802" s="389"/>
      <c r="L1802" s="389"/>
      <c r="M1802" s="389"/>
      <c r="P1802" s="77"/>
    </row>
    <row r="1803" spans="1:16" ht="17.25" customHeight="1">
      <c r="A1803" s="389" t="s">
        <v>2236</v>
      </c>
      <c r="B1803" s="389"/>
      <c r="C1803" s="389"/>
      <c r="D1803" s="389"/>
      <c r="E1803" s="389"/>
      <c r="F1803" s="389"/>
      <c r="G1803" s="389"/>
      <c r="H1803" s="389"/>
      <c r="I1803" s="389"/>
      <c r="J1803" s="389"/>
      <c r="K1803" s="389"/>
      <c r="L1803" s="389"/>
      <c r="M1803" s="389"/>
      <c r="P1803" s="77"/>
    </row>
    <row r="1804" spans="1:16" ht="17.25" customHeight="1">
      <c r="A1804" s="77" t="s">
        <v>2182</v>
      </c>
      <c r="F1804" s="77" t="s">
        <v>2237</v>
      </c>
      <c r="M1804" s="81" t="s">
        <v>779</v>
      </c>
    </row>
    <row r="1805" spans="1:16" ht="17.25" customHeight="1">
      <c r="A1805" s="424"/>
      <c r="B1805" s="425"/>
      <c r="C1805" s="132"/>
      <c r="D1805" s="133"/>
      <c r="E1805" s="132"/>
      <c r="F1805" s="426" t="s">
        <v>780</v>
      </c>
      <c r="G1805" s="404"/>
      <c r="H1805" s="404"/>
      <c r="I1805" s="405"/>
      <c r="J1805" s="85" t="s">
        <v>128</v>
      </c>
      <c r="K1805" s="85"/>
      <c r="L1805" s="87"/>
      <c r="M1805" s="88"/>
      <c r="P1805" s="77"/>
    </row>
    <row r="1806" spans="1:16" ht="17.25" customHeight="1">
      <c r="A1806" s="414" t="s">
        <v>129</v>
      </c>
      <c r="B1806" s="427"/>
      <c r="C1806" s="134" t="s">
        <v>781</v>
      </c>
      <c r="D1806" s="135" t="s">
        <v>782</v>
      </c>
      <c r="E1806" s="134" t="s">
        <v>111</v>
      </c>
      <c r="F1806" s="428" t="s">
        <v>783</v>
      </c>
      <c r="G1806" s="428"/>
      <c r="H1806" s="428"/>
      <c r="I1806" s="136" t="s">
        <v>784</v>
      </c>
      <c r="J1806" s="429" t="s">
        <v>785</v>
      </c>
      <c r="K1806" s="430"/>
      <c r="L1806" s="433" t="s">
        <v>786</v>
      </c>
      <c r="M1806" s="137" t="s">
        <v>787</v>
      </c>
      <c r="P1806" s="77"/>
    </row>
    <row r="1807" spans="1:16" ht="17.25" customHeight="1">
      <c r="A1807" s="435"/>
      <c r="B1807" s="436"/>
      <c r="C1807" s="138"/>
      <c r="D1807" s="139"/>
      <c r="E1807" s="138"/>
      <c r="F1807" s="140" t="s">
        <v>119</v>
      </c>
      <c r="G1807" s="141" t="s">
        <v>120</v>
      </c>
      <c r="H1807" s="140" t="s">
        <v>121</v>
      </c>
      <c r="I1807" s="142" t="s">
        <v>122</v>
      </c>
      <c r="J1807" s="431"/>
      <c r="K1807" s="432"/>
      <c r="L1807" s="434"/>
      <c r="M1807" s="95"/>
      <c r="P1807" s="77"/>
    </row>
    <row r="1808" spans="1:16" ht="17.25" customHeight="1">
      <c r="A1808" s="119"/>
      <c r="C1808" s="121"/>
      <c r="D1808" s="121"/>
      <c r="E1808" s="121"/>
      <c r="F1808" s="121"/>
      <c r="G1808" s="121"/>
      <c r="H1808" s="121"/>
      <c r="I1808" s="121"/>
      <c r="J1808" s="111">
        <v>10</v>
      </c>
      <c r="K1808" s="97" t="s">
        <v>807</v>
      </c>
      <c r="L1808" s="98">
        <v>23979</v>
      </c>
      <c r="M1808" s="112" t="s">
        <v>2238</v>
      </c>
    </row>
    <row r="1809" spans="1:13" ht="17.25" customHeight="1">
      <c r="A1809" s="119"/>
      <c r="C1809" s="121"/>
      <c r="D1809" s="121"/>
      <c r="E1809" s="121"/>
      <c r="F1809" s="121"/>
      <c r="G1809" s="121"/>
      <c r="H1809" s="121"/>
      <c r="I1809" s="121"/>
      <c r="J1809" s="121"/>
      <c r="L1809" s="121"/>
      <c r="M1809" s="112" t="s">
        <v>2239</v>
      </c>
    </row>
    <row r="1810" spans="1:13" ht="17.25" customHeight="1">
      <c r="A1810" s="119"/>
      <c r="C1810" s="121"/>
      <c r="D1810" s="121"/>
      <c r="E1810" s="121"/>
      <c r="F1810" s="121"/>
      <c r="G1810" s="121"/>
      <c r="H1810" s="121"/>
      <c r="I1810" s="121"/>
      <c r="J1810" s="121"/>
      <c r="L1810" s="121"/>
      <c r="M1810" s="112" t="s">
        <v>2240</v>
      </c>
    </row>
    <row r="1811" spans="1:13" ht="17.25" customHeight="1">
      <c r="A1811" s="119"/>
      <c r="C1811" s="121"/>
      <c r="D1811" s="121"/>
      <c r="E1811" s="121"/>
      <c r="F1811" s="121"/>
      <c r="G1811" s="121"/>
      <c r="H1811" s="121"/>
      <c r="I1811" s="121"/>
      <c r="J1811" s="113"/>
      <c r="K1811" s="104"/>
      <c r="L1811" s="113"/>
      <c r="M1811" s="103" t="s">
        <v>2241</v>
      </c>
    </row>
    <row r="1812" spans="1:13" ht="17.25" customHeight="1">
      <c r="A1812" s="119"/>
      <c r="C1812" s="121"/>
      <c r="D1812" s="121"/>
      <c r="E1812" s="121"/>
      <c r="F1812" s="121"/>
      <c r="G1812" s="121"/>
      <c r="H1812" s="121"/>
      <c r="I1812" s="121"/>
      <c r="J1812" s="111">
        <v>11</v>
      </c>
      <c r="K1812" s="97" t="s">
        <v>811</v>
      </c>
      <c r="L1812" s="98">
        <v>3456</v>
      </c>
      <c r="M1812" s="112" t="s">
        <v>2242</v>
      </c>
    </row>
    <row r="1813" spans="1:13" ht="17.25" customHeight="1">
      <c r="A1813" s="119"/>
      <c r="C1813" s="121"/>
      <c r="D1813" s="121"/>
      <c r="E1813" s="121"/>
      <c r="F1813" s="121"/>
      <c r="G1813" s="121"/>
      <c r="H1813" s="121"/>
      <c r="I1813" s="121"/>
      <c r="J1813" s="121"/>
      <c r="L1813" s="121"/>
      <c r="M1813" s="112" t="s">
        <v>2243</v>
      </c>
    </row>
    <row r="1814" spans="1:13" ht="17.25" customHeight="1">
      <c r="A1814" s="119"/>
      <c r="C1814" s="121"/>
      <c r="D1814" s="121"/>
      <c r="E1814" s="121"/>
      <c r="F1814" s="121"/>
      <c r="G1814" s="121"/>
      <c r="H1814" s="121"/>
      <c r="I1814" s="121"/>
      <c r="J1814" s="113"/>
      <c r="K1814" s="104"/>
      <c r="L1814" s="113"/>
      <c r="M1814" s="103" t="s">
        <v>2244</v>
      </c>
    </row>
    <row r="1815" spans="1:13" ht="17.25" customHeight="1">
      <c r="A1815" s="119"/>
      <c r="C1815" s="121"/>
      <c r="D1815" s="121"/>
      <c r="E1815" s="121"/>
      <c r="F1815" s="121"/>
      <c r="G1815" s="121"/>
      <c r="H1815" s="121"/>
      <c r="I1815" s="121"/>
      <c r="J1815" s="111">
        <v>12</v>
      </c>
      <c r="K1815" s="97" t="s">
        <v>816</v>
      </c>
      <c r="L1815" s="98">
        <v>56153</v>
      </c>
      <c r="M1815" s="112" t="s">
        <v>2245</v>
      </c>
    </row>
    <row r="1816" spans="1:13" ht="17.25" customHeight="1">
      <c r="A1816" s="119"/>
      <c r="C1816" s="121"/>
      <c r="D1816" s="121"/>
      <c r="E1816" s="121"/>
      <c r="F1816" s="121"/>
      <c r="G1816" s="121"/>
      <c r="H1816" s="121"/>
      <c r="I1816" s="121"/>
      <c r="J1816" s="121"/>
      <c r="L1816" s="121"/>
      <c r="M1816" s="112" t="s">
        <v>2246</v>
      </c>
    </row>
    <row r="1817" spans="1:13" ht="17.25" customHeight="1">
      <c r="A1817" s="119"/>
      <c r="C1817" s="121"/>
      <c r="D1817" s="121"/>
      <c r="E1817" s="121"/>
      <c r="F1817" s="121"/>
      <c r="G1817" s="121"/>
      <c r="H1817" s="121"/>
      <c r="I1817" s="121"/>
      <c r="J1817" s="121"/>
      <c r="L1817" s="121"/>
      <c r="M1817" s="112" t="s">
        <v>2247</v>
      </c>
    </row>
    <row r="1818" spans="1:13" ht="17.25" customHeight="1">
      <c r="A1818" s="119"/>
      <c r="C1818" s="121"/>
      <c r="D1818" s="121"/>
      <c r="E1818" s="121"/>
      <c r="F1818" s="121"/>
      <c r="G1818" s="121"/>
      <c r="H1818" s="121"/>
      <c r="I1818" s="121"/>
      <c r="J1818" s="121"/>
      <c r="L1818" s="121"/>
      <c r="M1818" s="112" t="s">
        <v>2248</v>
      </c>
    </row>
    <row r="1819" spans="1:13" ht="17.25" customHeight="1">
      <c r="A1819" s="119"/>
      <c r="C1819" s="121"/>
      <c r="D1819" s="121"/>
      <c r="E1819" s="121"/>
      <c r="F1819" s="121"/>
      <c r="G1819" s="121"/>
      <c r="H1819" s="121"/>
      <c r="I1819" s="121"/>
      <c r="J1819" s="121"/>
      <c r="L1819" s="121"/>
      <c r="M1819" s="112" t="s">
        <v>2249</v>
      </c>
    </row>
    <row r="1820" spans="1:13" ht="17.25" customHeight="1">
      <c r="A1820" s="119"/>
      <c r="C1820" s="121"/>
      <c r="D1820" s="121"/>
      <c r="E1820" s="121"/>
      <c r="F1820" s="121"/>
      <c r="G1820" s="121"/>
      <c r="H1820" s="121"/>
      <c r="I1820" s="121"/>
      <c r="J1820" s="113"/>
      <c r="K1820" s="104"/>
      <c r="L1820" s="113"/>
      <c r="M1820" s="103" t="s">
        <v>2250</v>
      </c>
    </row>
    <row r="1821" spans="1:13" ht="17.25" customHeight="1">
      <c r="A1821" s="119"/>
      <c r="C1821" s="121"/>
      <c r="D1821" s="121"/>
      <c r="E1821" s="121"/>
      <c r="F1821" s="121"/>
      <c r="G1821" s="121"/>
      <c r="H1821" s="121"/>
      <c r="I1821" s="121"/>
      <c r="J1821" s="111">
        <v>13</v>
      </c>
      <c r="K1821" s="97" t="s">
        <v>818</v>
      </c>
      <c r="L1821" s="98">
        <v>8511</v>
      </c>
      <c r="M1821" s="112" t="s">
        <v>2251</v>
      </c>
    </row>
    <row r="1822" spans="1:13" ht="17.25" customHeight="1">
      <c r="A1822" s="119"/>
      <c r="C1822" s="121"/>
      <c r="D1822" s="121"/>
      <c r="E1822" s="121"/>
      <c r="F1822" s="121"/>
      <c r="G1822" s="121"/>
      <c r="H1822" s="121"/>
      <c r="I1822" s="121"/>
      <c r="J1822" s="121"/>
      <c r="K1822" s="97" t="s">
        <v>820</v>
      </c>
      <c r="L1822" s="121"/>
      <c r="M1822" s="112" t="s">
        <v>2252</v>
      </c>
    </row>
    <row r="1823" spans="1:13" ht="17.25" customHeight="1">
      <c r="A1823" s="119"/>
      <c r="C1823" s="121"/>
      <c r="D1823" s="121"/>
      <c r="E1823" s="121"/>
      <c r="F1823" s="121"/>
      <c r="G1823" s="121"/>
      <c r="H1823" s="121"/>
      <c r="I1823" s="121"/>
      <c r="J1823" s="113"/>
      <c r="K1823" s="104"/>
      <c r="L1823" s="113"/>
      <c r="M1823" s="103" t="s">
        <v>2253</v>
      </c>
    </row>
    <row r="1824" spans="1:13" ht="17.25" customHeight="1">
      <c r="A1824" s="119"/>
      <c r="C1824" s="121"/>
      <c r="D1824" s="121"/>
      <c r="E1824" s="121"/>
      <c r="F1824" s="121"/>
      <c r="G1824" s="121"/>
      <c r="H1824" s="121"/>
      <c r="I1824" s="121"/>
      <c r="J1824" s="100">
        <v>17</v>
      </c>
      <c r="K1824" s="101" t="s">
        <v>966</v>
      </c>
      <c r="L1824" s="102">
        <v>34000</v>
      </c>
      <c r="M1824" s="103" t="s">
        <v>2254</v>
      </c>
    </row>
    <row r="1825" spans="1:16" ht="17.25" customHeight="1">
      <c r="A1825" s="119"/>
      <c r="C1825" s="121"/>
      <c r="D1825" s="121"/>
      <c r="E1825" s="121"/>
      <c r="F1825" s="121"/>
      <c r="G1825" s="121"/>
      <c r="H1825" s="121"/>
      <c r="I1825" s="121"/>
      <c r="J1825" s="111">
        <v>18</v>
      </c>
      <c r="K1825" s="97" t="s">
        <v>822</v>
      </c>
      <c r="L1825" s="98">
        <v>5640</v>
      </c>
      <c r="M1825" s="112" t="s">
        <v>2255</v>
      </c>
    </row>
    <row r="1826" spans="1:16" ht="17.25" customHeight="1">
      <c r="A1826" s="119"/>
      <c r="C1826" s="121"/>
      <c r="D1826" s="121"/>
      <c r="E1826" s="121"/>
      <c r="F1826" s="121"/>
      <c r="G1826" s="121"/>
      <c r="H1826" s="121"/>
      <c r="I1826" s="121"/>
      <c r="J1826" s="113"/>
      <c r="K1826" s="101" t="s">
        <v>824</v>
      </c>
      <c r="L1826" s="113"/>
      <c r="M1826" s="103" t="s">
        <v>2256</v>
      </c>
    </row>
    <row r="1827" spans="1:16" ht="17.25" customHeight="1">
      <c r="A1827" s="92"/>
      <c r="B1827" s="104"/>
      <c r="C1827" s="113"/>
      <c r="D1827" s="113"/>
      <c r="E1827" s="113"/>
      <c r="F1827" s="113"/>
      <c r="G1827" s="113"/>
      <c r="H1827" s="113"/>
      <c r="I1827" s="113"/>
      <c r="J1827" s="100">
        <v>26</v>
      </c>
      <c r="K1827" s="101" t="s">
        <v>972</v>
      </c>
      <c r="L1827" s="102">
        <v>37</v>
      </c>
      <c r="M1827" s="103" t="s">
        <v>973</v>
      </c>
    </row>
    <row r="1828" spans="1:16" ht="17.25" customHeight="1">
      <c r="A1828" s="422" t="s">
        <v>142</v>
      </c>
      <c r="B1828" s="423"/>
      <c r="C1828" s="106">
        <v>356966</v>
      </c>
      <c r="D1828" s="106">
        <v>399032</v>
      </c>
      <c r="E1828" s="146">
        <f>C1828-D1828</f>
        <v>-42066</v>
      </c>
      <c r="F1828" s="147">
        <v>66522</v>
      </c>
      <c r="G1828" s="147">
        <v>19500</v>
      </c>
      <c r="H1828" s="147">
        <v>22706</v>
      </c>
      <c r="I1828" s="148">
        <v>248238</v>
      </c>
      <c r="J1828" s="108"/>
      <c r="K1828" s="128"/>
      <c r="L1828" s="146"/>
      <c r="M1828" s="110"/>
      <c r="P1828" s="77"/>
    </row>
    <row r="1830" spans="1:16" ht="17.25" customHeight="1">
      <c r="A1830" s="77" t="s">
        <v>2173</v>
      </c>
      <c r="B1830" s="79"/>
      <c r="C1830" s="78"/>
      <c r="D1830" s="78"/>
      <c r="E1830" s="78"/>
      <c r="F1830" s="78" t="s">
        <v>2257</v>
      </c>
      <c r="G1830" s="78"/>
      <c r="H1830" s="78"/>
      <c r="I1830" s="78"/>
      <c r="K1830" s="78"/>
      <c r="L1830" s="78"/>
      <c r="M1830" s="81" t="s">
        <v>779</v>
      </c>
      <c r="P1830" s="77"/>
    </row>
    <row r="1831" spans="1:16" ht="17.25" customHeight="1">
      <c r="A1831" s="424"/>
      <c r="B1831" s="425"/>
      <c r="C1831" s="132"/>
      <c r="D1831" s="133"/>
      <c r="E1831" s="132"/>
      <c r="F1831" s="426" t="s">
        <v>780</v>
      </c>
      <c r="G1831" s="404"/>
      <c r="H1831" s="404"/>
      <c r="I1831" s="405"/>
      <c r="J1831" s="85" t="s">
        <v>128</v>
      </c>
      <c r="K1831" s="85"/>
      <c r="L1831" s="87"/>
      <c r="M1831" s="88"/>
      <c r="P1831" s="77"/>
    </row>
    <row r="1832" spans="1:16" ht="17.25" customHeight="1">
      <c r="A1832" s="414" t="s">
        <v>129</v>
      </c>
      <c r="B1832" s="427"/>
      <c r="C1832" s="134" t="s">
        <v>781</v>
      </c>
      <c r="D1832" s="135" t="s">
        <v>782</v>
      </c>
      <c r="E1832" s="134" t="s">
        <v>111</v>
      </c>
      <c r="F1832" s="428" t="s">
        <v>783</v>
      </c>
      <c r="G1832" s="428"/>
      <c r="H1832" s="428"/>
      <c r="I1832" s="136" t="s">
        <v>784</v>
      </c>
      <c r="J1832" s="429" t="s">
        <v>785</v>
      </c>
      <c r="K1832" s="430"/>
      <c r="L1832" s="433" t="s">
        <v>786</v>
      </c>
      <c r="M1832" s="137" t="s">
        <v>787</v>
      </c>
      <c r="P1832" s="77"/>
    </row>
    <row r="1833" spans="1:16" ht="17.25" customHeight="1">
      <c r="A1833" s="435"/>
      <c r="B1833" s="436"/>
      <c r="C1833" s="138"/>
      <c r="D1833" s="139"/>
      <c r="E1833" s="138"/>
      <c r="F1833" s="140" t="s">
        <v>119</v>
      </c>
      <c r="G1833" s="141" t="s">
        <v>120</v>
      </c>
      <c r="H1833" s="140" t="s">
        <v>121</v>
      </c>
      <c r="I1833" s="142" t="s">
        <v>122</v>
      </c>
      <c r="J1833" s="431"/>
      <c r="K1833" s="432"/>
      <c r="L1833" s="434"/>
      <c r="M1833" s="95"/>
      <c r="P1833" s="77"/>
    </row>
    <row r="1834" spans="1:16" ht="17.25" customHeight="1">
      <c r="A1834" s="123">
        <v>1</v>
      </c>
      <c r="B1834" s="124" t="s">
        <v>2258</v>
      </c>
      <c r="C1834" s="106">
        <v>15130</v>
      </c>
      <c r="D1834" s="106">
        <v>12073</v>
      </c>
      <c r="E1834" s="146">
        <f>C1834-D1834</f>
        <v>3057</v>
      </c>
      <c r="F1834" s="147">
        <v>2210</v>
      </c>
      <c r="G1834" s="147">
        <v>0</v>
      </c>
      <c r="H1834" s="147">
        <v>96</v>
      </c>
      <c r="I1834" s="151">
        <v>12824</v>
      </c>
      <c r="J1834" s="126">
        <v>8</v>
      </c>
      <c r="K1834" s="124" t="s">
        <v>802</v>
      </c>
      <c r="L1834" s="106">
        <v>69</v>
      </c>
      <c r="M1834" s="127" t="s">
        <v>915</v>
      </c>
    </row>
    <row r="1838" spans="1:16" ht="17.25" customHeight="1">
      <c r="A1838" s="128"/>
      <c r="B1838" s="128"/>
      <c r="C1838" s="128"/>
      <c r="D1838" s="128"/>
      <c r="E1838" s="128"/>
      <c r="F1838" s="128"/>
      <c r="G1838" s="128"/>
      <c r="H1838" s="128"/>
      <c r="I1838" s="128"/>
      <c r="J1838" s="128"/>
      <c r="K1838" s="128"/>
      <c r="L1838" s="128"/>
      <c r="M1838" s="128"/>
    </row>
    <row r="1839" spans="1:16" ht="17.25" customHeight="1">
      <c r="A1839" s="119"/>
      <c r="C1839" s="121"/>
      <c r="D1839" s="121"/>
      <c r="E1839" s="121"/>
      <c r="F1839" s="121"/>
      <c r="G1839" s="121"/>
      <c r="H1839" s="121"/>
      <c r="I1839" s="121"/>
      <c r="J1839" s="111">
        <v>10</v>
      </c>
      <c r="K1839" s="97" t="s">
        <v>807</v>
      </c>
      <c r="L1839" s="98">
        <v>740</v>
      </c>
      <c r="M1839" s="112" t="s">
        <v>2259</v>
      </c>
    </row>
    <row r="1840" spans="1:16" ht="17.25" customHeight="1">
      <c r="A1840" s="119"/>
      <c r="C1840" s="121"/>
      <c r="D1840" s="121"/>
      <c r="E1840" s="121"/>
      <c r="F1840" s="121"/>
      <c r="G1840" s="121"/>
      <c r="H1840" s="121"/>
      <c r="I1840" s="121"/>
      <c r="J1840" s="113"/>
      <c r="K1840" s="104"/>
      <c r="L1840" s="113"/>
      <c r="M1840" s="103" t="s">
        <v>1445</v>
      </c>
    </row>
    <row r="1841" spans="1:13" ht="17.25" customHeight="1">
      <c r="A1841" s="119"/>
      <c r="C1841" s="121"/>
      <c r="D1841" s="121"/>
      <c r="E1841" s="121"/>
      <c r="F1841" s="121"/>
      <c r="G1841" s="121"/>
      <c r="H1841" s="121"/>
      <c r="I1841" s="121"/>
      <c r="J1841" s="100">
        <v>12</v>
      </c>
      <c r="K1841" s="101" t="s">
        <v>816</v>
      </c>
      <c r="L1841" s="102">
        <v>700</v>
      </c>
      <c r="M1841" s="103" t="s">
        <v>2260</v>
      </c>
    </row>
    <row r="1842" spans="1:13" ht="17.25" customHeight="1">
      <c r="A1842" s="119"/>
      <c r="C1842" s="121"/>
      <c r="D1842" s="121"/>
      <c r="E1842" s="121"/>
      <c r="F1842" s="121"/>
      <c r="G1842" s="121"/>
      <c r="H1842" s="121"/>
      <c r="I1842" s="121"/>
      <c r="J1842" s="100">
        <v>14</v>
      </c>
      <c r="K1842" s="101" t="s">
        <v>964</v>
      </c>
      <c r="L1842" s="102">
        <v>6500</v>
      </c>
      <c r="M1842" s="103" t="s">
        <v>2261</v>
      </c>
    </row>
    <row r="1843" spans="1:13" ht="17.25" customHeight="1">
      <c r="A1843" s="119"/>
      <c r="C1843" s="121"/>
      <c r="D1843" s="121"/>
      <c r="E1843" s="121"/>
      <c r="F1843" s="121"/>
      <c r="G1843" s="121"/>
      <c r="H1843" s="121"/>
      <c r="I1843" s="121"/>
      <c r="J1843" s="111">
        <v>18</v>
      </c>
      <c r="K1843" s="97" t="s">
        <v>822</v>
      </c>
      <c r="L1843" s="98">
        <v>7097</v>
      </c>
      <c r="M1843" s="112" t="s">
        <v>2262</v>
      </c>
    </row>
    <row r="1844" spans="1:13" ht="17.25" customHeight="1">
      <c r="A1844" s="119"/>
      <c r="C1844" s="121"/>
      <c r="D1844" s="121"/>
      <c r="E1844" s="121"/>
      <c r="F1844" s="121"/>
      <c r="G1844" s="121"/>
      <c r="H1844" s="121"/>
      <c r="I1844" s="121"/>
      <c r="J1844" s="121"/>
      <c r="K1844" s="97" t="s">
        <v>824</v>
      </c>
      <c r="L1844" s="121"/>
      <c r="M1844" s="112" t="s">
        <v>2263</v>
      </c>
    </row>
    <row r="1845" spans="1:13" ht="17.25" customHeight="1">
      <c r="A1845" s="119"/>
      <c r="C1845" s="121"/>
      <c r="D1845" s="121"/>
      <c r="E1845" s="121"/>
      <c r="F1845" s="121"/>
      <c r="G1845" s="121"/>
      <c r="H1845" s="121"/>
      <c r="I1845" s="121"/>
      <c r="J1845" s="121"/>
      <c r="L1845" s="121"/>
      <c r="M1845" s="112" t="s">
        <v>2264</v>
      </c>
    </row>
    <row r="1846" spans="1:13" ht="17.25" customHeight="1">
      <c r="A1846" s="119"/>
      <c r="C1846" s="121"/>
      <c r="D1846" s="121"/>
      <c r="E1846" s="121"/>
      <c r="F1846" s="121"/>
      <c r="G1846" s="121"/>
      <c r="H1846" s="121"/>
      <c r="I1846" s="121"/>
      <c r="J1846" s="121"/>
      <c r="L1846" s="121"/>
      <c r="M1846" s="112" t="s">
        <v>2265</v>
      </c>
    </row>
    <row r="1847" spans="1:13" ht="17.25" customHeight="1">
      <c r="A1847" s="119"/>
      <c r="C1847" s="121"/>
      <c r="D1847" s="121"/>
      <c r="E1847" s="121"/>
      <c r="F1847" s="121"/>
      <c r="G1847" s="121"/>
      <c r="H1847" s="121"/>
      <c r="I1847" s="121"/>
      <c r="J1847" s="121"/>
      <c r="L1847" s="121"/>
      <c r="M1847" s="112" t="s">
        <v>2266</v>
      </c>
    </row>
    <row r="1848" spans="1:13" ht="17.25" customHeight="1">
      <c r="A1848" s="119"/>
      <c r="C1848" s="121"/>
      <c r="D1848" s="121"/>
      <c r="E1848" s="121"/>
      <c r="F1848" s="121"/>
      <c r="G1848" s="121"/>
      <c r="H1848" s="121"/>
      <c r="I1848" s="121"/>
      <c r="J1848" s="121"/>
      <c r="L1848" s="121"/>
      <c r="M1848" s="112" t="s">
        <v>2267</v>
      </c>
    </row>
    <row r="1849" spans="1:13" ht="17.25" customHeight="1">
      <c r="A1849" s="119"/>
      <c r="C1849" s="121"/>
      <c r="D1849" s="121"/>
      <c r="E1849" s="121"/>
      <c r="F1849" s="121"/>
      <c r="G1849" s="121"/>
      <c r="H1849" s="121"/>
      <c r="I1849" s="121"/>
      <c r="J1849" s="121"/>
      <c r="L1849" s="121"/>
      <c r="M1849" s="112" t="s">
        <v>2268</v>
      </c>
    </row>
    <row r="1850" spans="1:13" ht="17.25" customHeight="1">
      <c r="A1850" s="119"/>
      <c r="C1850" s="121"/>
      <c r="D1850" s="121"/>
      <c r="E1850" s="121"/>
      <c r="F1850" s="121"/>
      <c r="G1850" s="121"/>
      <c r="H1850" s="121"/>
      <c r="I1850" s="121"/>
      <c r="J1850" s="121"/>
      <c r="L1850" s="121"/>
      <c r="M1850" s="112" t="s">
        <v>2269</v>
      </c>
    </row>
    <row r="1851" spans="1:13" ht="17.25" customHeight="1">
      <c r="A1851" s="119"/>
      <c r="C1851" s="121"/>
      <c r="D1851" s="121"/>
      <c r="E1851" s="121"/>
      <c r="F1851" s="121"/>
      <c r="G1851" s="121"/>
      <c r="H1851" s="121"/>
      <c r="I1851" s="121"/>
      <c r="J1851" s="113"/>
      <c r="K1851" s="104"/>
      <c r="L1851" s="113"/>
      <c r="M1851" s="103" t="s">
        <v>2270</v>
      </c>
    </row>
    <row r="1852" spans="1:13" ht="17.25" customHeight="1">
      <c r="A1852" s="92"/>
      <c r="B1852" s="104"/>
      <c r="C1852" s="113"/>
      <c r="D1852" s="113"/>
      <c r="E1852" s="113"/>
      <c r="F1852" s="113"/>
      <c r="G1852" s="113"/>
      <c r="H1852" s="113"/>
      <c r="I1852" s="113"/>
      <c r="J1852" s="100">
        <v>24</v>
      </c>
      <c r="K1852" s="101" t="s">
        <v>1076</v>
      </c>
      <c r="L1852" s="102">
        <v>24</v>
      </c>
      <c r="M1852" s="103" t="s">
        <v>2271</v>
      </c>
    </row>
    <row r="1853" spans="1:13" ht="17.25" customHeight="1">
      <c r="A1853" s="96">
        <v>2</v>
      </c>
      <c r="B1853" s="97" t="s">
        <v>2272</v>
      </c>
      <c r="C1853" s="98">
        <v>11680</v>
      </c>
      <c r="D1853" s="98">
        <v>12814</v>
      </c>
      <c r="E1853" s="143">
        <f>C1853-D1853</f>
        <v>-1134</v>
      </c>
      <c r="F1853" s="144">
        <v>1900</v>
      </c>
      <c r="G1853" s="144">
        <v>0</v>
      </c>
      <c r="H1853" s="144">
        <v>500</v>
      </c>
      <c r="I1853" s="145">
        <v>9280</v>
      </c>
      <c r="J1853" s="100">
        <v>8</v>
      </c>
      <c r="K1853" s="101" t="s">
        <v>802</v>
      </c>
      <c r="L1853" s="102">
        <v>69</v>
      </c>
      <c r="M1853" s="103" t="s">
        <v>915</v>
      </c>
    </row>
    <row r="1854" spans="1:13" ht="17.25" customHeight="1">
      <c r="A1854" s="119"/>
      <c r="C1854" s="121"/>
      <c r="D1854" s="121"/>
      <c r="E1854" s="121"/>
      <c r="F1854" s="121"/>
      <c r="G1854" s="121"/>
      <c r="H1854" s="121"/>
      <c r="I1854" s="121"/>
      <c r="J1854" s="111">
        <v>12</v>
      </c>
      <c r="K1854" s="97" t="s">
        <v>816</v>
      </c>
      <c r="L1854" s="98">
        <v>779</v>
      </c>
      <c r="M1854" s="112" t="s">
        <v>2273</v>
      </c>
    </row>
    <row r="1855" spans="1:13" ht="17.25" customHeight="1">
      <c r="A1855" s="119"/>
      <c r="C1855" s="121"/>
      <c r="D1855" s="121"/>
      <c r="E1855" s="121"/>
      <c r="F1855" s="121"/>
      <c r="G1855" s="121"/>
      <c r="H1855" s="121"/>
      <c r="I1855" s="121"/>
      <c r="J1855" s="121"/>
      <c r="L1855" s="121"/>
      <c r="M1855" s="112" t="s">
        <v>2274</v>
      </c>
    </row>
    <row r="1856" spans="1:13" ht="17.25" customHeight="1">
      <c r="A1856" s="119"/>
      <c r="C1856" s="121"/>
      <c r="D1856" s="121"/>
      <c r="E1856" s="121"/>
      <c r="F1856" s="121"/>
      <c r="G1856" s="121"/>
      <c r="H1856" s="121"/>
      <c r="I1856" s="121"/>
      <c r="J1856" s="113"/>
      <c r="K1856" s="104"/>
      <c r="L1856" s="113"/>
      <c r="M1856" s="103" t="s">
        <v>2275</v>
      </c>
    </row>
    <row r="1857" spans="1:16" ht="17.25" customHeight="1">
      <c r="A1857" s="119"/>
      <c r="C1857" s="121"/>
      <c r="D1857" s="121"/>
      <c r="E1857" s="121"/>
      <c r="F1857" s="121"/>
      <c r="G1857" s="121"/>
      <c r="H1857" s="121"/>
      <c r="I1857" s="121"/>
      <c r="J1857" s="111">
        <v>14</v>
      </c>
      <c r="K1857" s="97" t="s">
        <v>964</v>
      </c>
      <c r="L1857" s="98">
        <v>7930</v>
      </c>
      <c r="M1857" s="112" t="s">
        <v>2276</v>
      </c>
    </row>
    <row r="1858" spans="1:16" ht="17.25" customHeight="1">
      <c r="A1858" s="119"/>
      <c r="C1858" s="121"/>
      <c r="D1858" s="121"/>
      <c r="E1858" s="121"/>
      <c r="F1858" s="121"/>
      <c r="G1858" s="121"/>
      <c r="H1858" s="121"/>
      <c r="I1858" s="121"/>
      <c r="J1858" s="113"/>
      <c r="K1858" s="104"/>
      <c r="L1858" s="113"/>
      <c r="M1858" s="103" t="s">
        <v>2277</v>
      </c>
    </row>
    <row r="1859" spans="1:16" ht="17.25" customHeight="1">
      <c r="A1859" s="119"/>
      <c r="C1859" s="121"/>
      <c r="D1859" s="121"/>
      <c r="E1859" s="121"/>
      <c r="F1859" s="121"/>
      <c r="G1859" s="121"/>
      <c r="H1859" s="121"/>
      <c r="I1859" s="121"/>
      <c r="J1859" s="111">
        <v>18</v>
      </c>
      <c r="K1859" s="97" t="s">
        <v>822</v>
      </c>
      <c r="L1859" s="98">
        <v>2902</v>
      </c>
      <c r="M1859" s="112" t="s">
        <v>2278</v>
      </c>
    </row>
    <row r="1860" spans="1:16" ht="17.25" customHeight="1">
      <c r="A1860" s="119"/>
      <c r="C1860" s="121"/>
      <c r="D1860" s="121"/>
      <c r="E1860" s="121"/>
      <c r="F1860" s="121"/>
      <c r="G1860" s="121"/>
      <c r="H1860" s="121"/>
      <c r="I1860" s="121"/>
      <c r="J1860" s="121"/>
      <c r="K1860" s="97" t="s">
        <v>824</v>
      </c>
      <c r="L1860" s="121"/>
      <c r="M1860" s="112" t="s">
        <v>2279</v>
      </c>
    </row>
    <row r="1861" spans="1:16" ht="17.25" customHeight="1">
      <c r="A1861" s="119"/>
      <c r="C1861" s="121"/>
      <c r="D1861" s="121"/>
      <c r="E1861" s="121"/>
      <c r="F1861" s="121"/>
      <c r="G1861" s="121"/>
      <c r="H1861" s="121"/>
      <c r="I1861" s="121"/>
      <c r="J1861" s="121"/>
      <c r="L1861" s="121"/>
      <c r="M1861" s="112" t="s">
        <v>2280</v>
      </c>
    </row>
    <row r="1862" spans="1:16" ht="17.25" customHeight="1">
      <c r="A1862" s="92"/>
      <c r="B1862" s="104"/>
      <c r="C1862" s="113"/>
      <c r="D1862" s="113"/>
      <c r="E1862" s="113"/>
      <c r="F1862" s="113"/>
      <c r="G1862" s="113"/>
      <c r="H1862" s="113"/>
      <c r="I1862" s="113"/>
      <c r="J1862" s="113"/>
      <c r="K1862" s="104"/>
      <c r="L1862" s="113"/>
      <c r="M1862" s="103" t="s">
        <v>1462</v>
      </c>
    </row>
    <row r="1863" spans="1:16" ht="17.25" customHeight="1">
      <c r="A1863" s="422" t="s">
        <v>142</v>
      </c>
      <c r="B1863" s="423"/>
      <c r="C1863" s="106">
        <v>26810</v>
      </c>
      <c r="D1863" s="106">
        <v>24887</v>
      </c>
      <c r="E1863" s="146">
        <f>C1863-D1863</f>
        <v>1923</v>
      </c>
      <c r="F1863" s="147">
        <v>4110</v>
      </c>
      <c r="G1863" s="147">
        <v>0</v>
      </c>
      <c r="H1863" s="147">
        <v>596</v>
      </c>
      <c r="I1863" s="148">
        <v>22104</v>
      </c>
      <c r="J1863" s="108"/>
      <c r="K1863" s="128"/>
      <c r="L1863" s="146"/>
      <c r="M1863" s="110"/>
      <c r="P1863" s="77"/>
    </row>
    <row r="1870" spans="1:16" ht="17.25" customHeight="1">
      <c r="A1870" s="389" t="s">
        <v>2281</v>
      </c>
      <c r="B1870" s="389"/>
      <c r="C1870" s="389"/>
      <c r="D1870" s="389"/>
      <c r="E1870" s="389"/>
      <c r="F1870" s="389"/>
      <c r="G1870" s="389"/>
      <c r="H1870" s="389"/>
      <c r="I1870" s="389"/>
      <c r="J1870" s="389"/>
      <c r="K1870" s="389"/>
      <c r="L1870" s="389"/>
      <c r="M1870" s="389"/>
      <c r="P1870" s="77"/>
    </row>
    <row r="1871" spans="1:16" ht="17.25" customHeight="1">
      <c r="A1871" s="389" t="s">
        <v>2282</v>
      </c>
      <c r="B1871" s="389"/>
      <c r="C1871" s="389"/>
      <c r="D1871" s="389"/>
      <c r="E1871" s="389"/>
      <c r="F1871" s="389"/>
      <c r="G1871" s="389"/>
      <c r="H1871" s="389"/>
      <c r="I1871" s="389"/>
      <c r="J1871" s="389"/>
      <c r="K1871" s="389"/>
      <c r="L1871" s="389"/>
      <c r="M1871" s="389"/>
      <c r="P1871" s="77"/>
    </row>
    <row r="1872" spans="1:16" ht="17.25" customHeight="1">
      <c r="A1872" s="77" t="s">
        <v>2182</v>
      </c>
      <c r="F1872" s="77" t="s">
        <v>2283</v>
      </c>
      <c r="M1872" s="81" t="s">
        <v>779</v>
      </c>
    </row>
    <row r="1873" spans="1:16" ht="17.25" customHeight="1">
      <c r="A1873" s="424"/>
      <c r="B1873" s="425"/>
      <c r="C1873" s="132"/>
      <c r="D1873" s="133"/>
      <c r="E1873" s="132"/>
      <c r="F1873" s="426" t="s">
        <v>780</v>
      </c>
      <c r="G1873" s="404"/>
      <c r="H1873" s="404"/>
      <c r="I1873" s="405"/>
      <c r="J1873" s="85" t="s">
        <v>128</v>
      </c>
      <c r="K1873" s="85"/>
      <c r="L1873" s="87"/>
      <c r="M1873" s="88"/>
      <c r="P1873" s="77"/>
    </row>
    <row r="1874" spans="1:16" ht="17.25" customHeight="1">
      <c r="A1874" s="414" t="s">
        <v>129</v>
      </c>
      <c r="B1874" s="427"/>
      <c r="C1874" s="134" t="s">
        <v>781</v>
      </c>
      <c r="D1874" s="135" t="s">
        <v>782</v>
      </c>
      <c r="E1874" s="134" t="s">
        <v>111</v>
      </c>
      <c r="F1874" s="428" t="s">
        <v>783</v>
      </c>
      <c r="G1874" s="428"/>
      <c r="H1874" s="428"/>
      <c r="I1874" s="136" t="s">
        <v>784</v>
      </c>
      <c r="J1874" s="429" t="s">
        <v>785</v>
      </c>
      <c r="K1874" s="430"/>
      <c r="L1874" s="433" t="s">
        <v>786</v>
      </c>
      <c r="M1874" s="137" t="s">
        <v>787</v>
      </c>
      <c r="P1874" s="77"/>
    </row>
    <row r="1875" spans="1:16" ht="17.25" customHeight="1">
      <c r="A1875" s="435"/>
      <c r="B1875" s="436"/>
      <c r="C1875" s="138"/>
      <c r="D1875" s="139"/>
      <c r="E1875" s="138"/>
      <c r="F1875" s="140" t="s">
        <v>119</v>
      </c>
      <c r="G1875" s="141" t="s">
        <v>120</v>
      </c>
      <c r="H1875" s="140" t="s">
        <v>121</v>
      </c>
      <c r="I1875" s="142" t="s">
        <v>122</v>
      </c>
      <c r="J1875" s="431"/>
      <c r="K1875" s="432"/>
      <c r="L1875" s="434"/>
      <c r="M1875" s="95"/>
      <c r="P1875" s="77"/>
    </row>
    <row r="1876" spans="1:16" ht="17.25" customHeight="1">
      <c r="A1876" s="96">
        <v>1</v>
      </c>
      <c r="B1876" s="97" t="s">
        <v>2284</v>
      </c>
      <c r="C1876" s="98">
        <v>63621</v>
      </c>
      <c r="D1876" s="98">
        <v>6853</v>
      </c>
      <c r="E1876" s="143">
        <f>C1876-D1876</f>
        <v>56768</v>
      </c>
      <c r="F1876" s="144">
        <v>32375</v>
      </c>
      <c r="G1876" s="144">
        <v>0</v>
      </c>
      <c r="H1876" s="144">
        <v>117</v>
      </c>
      <c r="I1876" s="145">
        <v>31129</v>
      </c>
      <c r="J1876" s="111">
        <v>1</v>
      </c>
      <c r="K1876" s="97" t="s">
        <v>789</v>
      </c>
      <c r="L1876" s="98">
        <v>143</v>
      </c>
      <c r="M1876" s="112" t="s">
        <v>2285</v>
      </c>
    </row>
    <row r="1877" spans="1:16" ht="17.25" customHeight="1">
      <c r="A1877" s="119"/>
      <c r="B1877" s="97" t="s">
        <v>1317</v>
      </c>
      <c r="C1877" s="121"/>
      <c r="D1877" s="121"/>
      <c r="E1877" s="121"/>
      <c r="F1877" s="121"/>
      <c r="G1877" s="121"/>
      <c r="H1877" s="121"/>
      <c r="I1877" s="121"/>
      <c r="J1877" s="113"/>
      <c r="K1877" s="104"/>
      <c r="L1877" s="113"/>
      <c r="M1877" s="103" t="s">
        <v>2286</v>
      </c>
    </row>
    <row r="1878" spans="1:16" ht="17.25" customHeight="1">
      <c r="A1878" s="119"/>
      <c r="C1878" s="121"/>
      <c r="D1878" s="121"/>
      <c r="E1878" s="121"/>
      <c r="F1878" s="121"/>
      <c r="G1878" s="121"/>
      <c r="H1878" s="121"/>
      <c r="I1878" s="121"/>
      <c r="J1878" s="100">
        <v>7</v>
      </c>
      <c r="K1878" s="101" t="s">
        <v>800</v>
      </c>
      <c r="L1878" s="102">
        <v>30</v>
      </c>
      <c r="M1878" s="103" t="s">
        <v>2287</v>
      </c>
    </row>
    <row r="1879" spans="1:16" ht="17.25" customHeight="1">
      <c r="A1879" s="119"/>
      <c r="C1879" s="121"/>
      <c r="D1879" s="121"/>
      <c r="E1879" s="121"/>
      <c r="F1879" s="121"/>
      <c r="G1879" s="121"/>
      <c r="H1879" s="121"/>
      <c r="I1879" s="121"/>
      <c r="J1879" s="111">
        <v>10</v>
      </c>
      <c r="K1879" s="97" t="s">
        <v>807</v>
      </c>
      <c r="L1879" s="98">
        <v>65</v>
      </c>
      <c r="M1879" s="112" t="s">
        <v>2288</v>
      </c>
    </row>
    <row r="1880" spans="1:16" ht="17.25" customHeight="1">
      <c r="A1880" s="119"/>
      <c r="C1880" s="121"/>
      <c r="D1880" s="121"/>
      <c r="E1880" s="121"/>
      <c r="F1880" s="121"/>
      <c r="G1880" s="121"/>
      <c r="H1880" s="121"/>
      <c r="I1880" s="121"/>
      <c r="J1880" s="121"/>
      <c r="L1880" s="121"/>
      <c r="M1880" s="112" t="s">
        <v>2289</v>
      </c>
    </row>
    <row r="1881" spans="1:16" ht="17.25" customHeight="1">
      <c r="A1881" s="119"/>
      <c r="C1881" s="121"/>
      <c r="D1881" s="121"/>
      <c r="E1881" s="121"/>
      <c r="F1881" s="121"/>
      <c r="G1881" s="121"/>
      <c r="H1881" s="121"/>
      <c r="I1881" s="121"/>
      <c r="J1881" s="113"/>
      <c r="K1881" s="104"/>
      <c r="L1881" s="113"/>
      <c r="M1881" s="103" t="s">
        <v>2092</v>
      </c>
    </row>
    <row r="1882" spans="1:16" ht="17.25" customHeight="1">
      <c r="A1882" s="119"/>
      <c r="C1882" s="121"/>
      <c r="D1882" s="121"/>
      <c r="E1882" s="121"/>
      <c r="F1882" s="121"/>
      <c r="G1882" s="121"/>
      <c r="H1882" s="121"/>
      <c r="I1882" s="121"/>
      <c r="J1882" s="100">
        <v>11</v>
      </c>
      <c r="K1882" s="101" t="s">
        <v>811</v>
      </c>
      <c r="L1882" s="102">
        <v>10</v>
      </c>
      <c r="M1882" s="103" t="s">
        <v>896</v>
      </c>
    </row>
    <row r="1883" spans="1:16" ht="17.25" customHeight="1">
      <c r="A1883" s="119"/>
      <c r="C1883" s="121"/>
      <c r="D1883" s="121"/>
      <c r="E1883" s="121"/>
      <c r="F1883" s="121"/>
      <c r="G1883" s="121"/>
      <c r="H1883" s="121"/>
      <c r="I1883" s="121"/>
      <c r="J1883" s="100">
        <v>14</v>
      </c>
      <c r="K1883" s="101" t="s">
        <v>964</v>
      </c>
      <c r="L1883" s="102">
        <v>60000</v>
      </c>
      <c r="M1883" s="103" t="s">
        <v>2290</v>
      </c>
    </row>
    <row r="1884" spans="1:16" ht="17.25" customHeight="1">
      <c r="A1884" s="119"/>
      <c r="C1884" s="121"/>
      <c r="D1884" s="121"/>
      <c r="E1884" s="121"/>
      <c r="F1884" s="121"/>
      <c r="G1884" s="121"/>
      <c r="H1884" s="121"/>
      <c r="I1884" s="121"/>
      <c r="J1884" s="111">
        <v>18</v>
      </c>
      <c r="K1884" s="97" t="s">
        <v>822</v>
      </c>
      <c r="L1884" s="98">
        <v>3373</v>
      </c>
      <c r="M1884" s="112" t="s">
        <v>2291</v>
      </c>
    </row>
    <row r="1885" spans="1:16" ht="17.25" customHeight="1">
      <c r="A1885" s="119"/>
      <c r="C1885" s="121"/>
      <c r="D1885" s="121"/>
      <c r="E1885" s="121"/>
      <c r="F1885" s="121"/>
      <c r="G1885" s="121"/>
      <c r="H1885" s="121"/>
      <c r="I1885" s="121"/>
      <c r="J1885" s="121"/>
      <c r="K1885" s="97" t="s">
        <v>824</v>
      </c>
      <c r="L1885" s="121"/>
      <c r="M1885" s="112" t="s">
        <v>2292</v>
      </c>
    </row>
    <row r="1886" spans="1:16" ht="17.25" customHeight="1">
      <c r="A1886" s="119"/>
      <c r="C1886" s="121"/>
      <c r="D1886" s="121"/>
      <c r="E1886" s="121"/>
      <c r="F1886" s="121"/>
      <c r="G1886" s="121"/>
      <c r="H1886" s="121"/>
      <c r="I1886" s="121"/>
      <c r="J1886" s="121"/>
      <c r="L1886" s="121"/>
      <c r="M1886" s="112" t="s">
        <v>2293</v>
      </c>
    </row>
    <row r="1887" spans="1:16" ht="17.25" customHeight="1">
      <c r="A1887" s="119"/>
      <c r="C1887" s="121"/>
      <c r="D1887" s="121"/>
      <c r="E1887" s="121"/>
      <c r="F1887" s="121"/>
      <c r="G1887" s="121"/>
      <c r="H1887" s="121"/>
      <c r="I1887" s="121"/>
      <c r="J1887" s="121"/>
      <c r="L1887" s="121"/>
      <c r="M1887" s="112" t="s">
        <v>2294</v>
      </c>
    </row>
    <row r="1888" spans="1:16" ht="17.25" customHeight="1">
      <c r="A1888" s="119"/>
      <c r="C1888" s="121"/>
      <c r="D1888" s="121"/>
      <c r="E1888" s="121"/>
      <c r="F1888" s="121"/>
      <c r="G1888" s="121"/>
      <c r="H1888" s="121"/>
      <c r="I1888" s="121"/>
      <c r="J1888" s="121"/>
      <c r="L1888" s="121"/>
      <c r="M1888" s="112" t="s">
        <v>2295</v>
      </c>
    </row>
    <row r="1889" spans="1:13" ht="17.25" customHeight="1">
      <c r="A1889" s="119"/>
      <c r="C1889" s="121"/>
      <c r="D1889" s="121"/>
      <c r="E1889" s="121"/>
      <c r="F1889" s="121"/>
      <c r="G1889" s="121"/>
      <c r="H1889" s="121"/>
      <c r="I1889" s="121"/>
      <c r="J1889" s="121"/>
      <c r="L1889" s="121"/>
      <c r="M1889" s="112" t="s">
        <v>2296</v>
      </c>
    </row>
    <row r="1890" spans="1:13" ht="17.25" customHeight="1">
      <c r="A1890" s="92"/>
      <c r="B1890" s="104"/>
      <c r="C1890" s="113"/>
      <c r="D1890" s="113"/>
      <c r="E1890" s="113"/>
      <c r="F1890" s="113"/>
      <c r="G1890" s="113"/>
      <c r="H1890" s="113"/>
      <c r="I1890" s="113"/>
      <c r="J1890" s="113"/>
      <c r="K1890" s="104"/>
      <c r="L1890" s="113"/>
      <c r="M1890" s="103" t="s">
        <v>2297</v>
      </c>
    </row>
    <row r="1891" spans="1:13" ht="17.25" customHeight="1">
      <c r="A1891" s="96">
        <v>2</v>
      </c>
      <c r="B1891" s="97" t="s">
        <v>2298</v>
      </c>
      <c r="C1891" s="98">
        <v>2799</v>
      </c>
      <c r="D1891" s="98">
        <v>3826</v>
      </c>
      <c r="E1891" s="143">
        <f>C1891-D1891</f>
        <v>-1027</v>
      </c>
      <c r="F1891" s="144">
        <v>0</v>
      </c>
      <c r="G1891" s="144">
        <v>0</v>
      </c>
      <c r="H1891" s="144">
        <v>2500</v>
      </c>
      <c r="I1891" s="145">
        <v>299</v>
      </c>
      <c r="J1891" s="111">
        <v>10</v>
      </c>
      <c r="K1891" s="97" t="s">
        <v>807</v>
      </c>
      <c r="L1891" s="98">
        <v>103</v>
      </c>
      <c r="M1891" s="112" t="s">
        <v>1672</v>
      </c>
    </row>
    <row r="1892" spans="1:13" ht="17.25" customHeight="1">
      <c r="A1892" s="119"/>
      <c r="C1892" s="121"/>
      <c r="D1892" s="121"/>
      <c r="E1892" s="121"/>
      <c r="F1892" s="121"/>
      <c r="G1892" s="121"/>
      <c r="H1892" s="121"/>
      <c r="I1892" s="121"/>
      <c r="J1892" s="121"/>
      <c r="L1892" s="121"/>
      <c r="M1892" s="112" t="s">
        <v>2299</v>
      </c>
    </row>
    <row r="1893" spans="1:13" ht="17.25" customHeight="1">
      <c r="A1893" s="119"/>
      <c r="C1893" s="121"/>
      <c r="D1893" s="121"/>
      <c r="E1893" s="121"/>
      <c r="F1893" s="121"/>
      <c r="G1893" s="121"/>
      <c r="H1893" s="121"/>
      <c r="I1893" s="121"/>
      <c r="J1893" s="113"/>
      <c r="K1893" s="104"/>
      <c r="L1893" s="113"/>
      <c r="M1893" s="103" t="s">
        <v>2300</v>
      </c>
    </row>
    <row r="1894" spans="1:13" ht="17.25" customHeight="1">
      <c r="A1894" s="119"/>
      <c r="C1894" s="121"/>
      <c r="D1894" s="121"/>
      <c r="E1894" s="121"/>
      <c r="F1894" s="121"/>
      <c r="G1894" s="121"/>
      <c r="H1894" s="121"/>
      <c r="I1894" s="121"/>
      <c r="J1894" s="100">
        <v>11</v>
      </c>
      <c r="K1894" s="101" t="s">
        <v>811</v>
      </c>
      <c r="L1894" s="102">
        <v>12</v>
      </c>
      <c r="M1894" s="103" t="s">
        <v>1787</v>
      </c>
    </row>
    <row r="1895" spans="1:13" ht="17.25" customHeight="1">
      <c r="A1895" s="119"/>
      <c r="C1895" s="121"/>
      <c r="D1895" s="121"/>
      <c r="E1895" s="121"/>
      <c r="F1895" s="121"/>
      <c r="G1895" s="121"/>
      <c r="H1895" s="121"/>
      <c r="I1895" s="121"/>
      <c r="J1895" s="111">
        <v>12</v>
      </c>
      <c r="K1895" s="97" t="s">
        <v>816</v>
      </c>
      <c r="L1895" s="98">
        <v>2684</v>
      </c>
      <c r="M1895" s="112" t="s">
        <v>2301</v>
      </c>
    </row>
    <row r="1896" spans="1:13" ht="17.25" customHeight="1">
      <c r="A1896" s="92"/>
      <c r="B1896" s="104"/>
      <c r="C1896" s="113"/>
      <c r="D1896" s="113"/>
      <c r="E1896" s="113"/>
      <c r="F1896" s="113"/>
      <c r="G1896" s="113"/>
      <c r="H1896" s="113"/>
      <c r="I1896" s="113"/>
      <c r="J1896" s="113"/>
      <c r="K1896" s="104"/>
      <c r="L1896" s="113"/>
      <c r="M1896" s="103" t="s">
        <v>2302</v>
      </c>
    </row>
    <row r="1897" spans="1:13" ht="17.25" customHeight="1">
      <c r="A1897" s="96">
        <v>3</v>
      </c>
      <c r="B1897" s="97" t="s">
        <v>2303</v>
      </c>
      <c r="C1897" s="98">
        <v>10639</v>
      </c>
      <c r="D1897" s="98">
        <v>13744</v>
      </c>
      <c r="E1897" s="143">
        <f>C1897-D1897</f>
        <v>-3105</v>
      </c>
      <c r="F1897" s="144">
        <v>0</v>
      </c>
      <c r="G1897" s="144">
        <v>0</v>
      </c>
      <c r="H1897" s="144">
        <v>77</v>
      </c>
      <c r="I1897" s="145">
        <v>10562</v>
      </c>
      <c r="J1897" s="111">
        <v>10</v>
      </c>
      <c r="K1897" s="97" t="s">
        <v>807</v>
      </c>
      <c r="L1897" s="98">
        <v>285</v>
      </c>
      <c r="M1897" s="112" t="s">
        <v>2304</v>
      </c>
    </row>
    <row r="1898" spans="1:13" ht="17.25" customHeight="1">
      <c r="A1898" s="119"/>
      <c r="C1898" s="121"/>
      <c r="D1898" s="121"/>
      <c r="E1898" s="121"/>
      <c r="F1898" s="121"/>
      <c r="G1898" s="121"/>
      <c r="H1898" s="121"/>
      <c r="I1898" s="121"/>
      <c r="J1898" s="121"/>
      <c r="L1898" s="121"/>
      <c r="M1898" s="112" t="s">
        <v>2305</v>
      </c>
    </row>
    <row r="1899" spans="1:13" ht="17.25" customHeight="1">
      <c r="A1899" s="119"/>
      <c r="C1899" s="121"/>
      <c r="D1899" s="121"/>
      <c r="E1899" s="121"/>
      <c r="F1899" s="121"/>
      <c r="G1899" s="121"/>
      <c r="H1899" s="121"/>
      <c r="I1899" s="121"/>
      <c r="J1899" s="113"/>
      <c r="K1899" s="104"/>
      <c r="L1899" s="113"/>
      <c r="M1899" s="103" t="s">
        <v>2306</v>
      </c>
    </row>
    <row r="1900" spans="1:13" ht="17.25" customHeight="1">
      <c r="A1900" s="119"/>
      <c r="C1900" s="121"/>
      <c r="D1900" s="121"/>
      <c r="E1900" s="121"/>
      <c r="F1900" s="121"/>
      <c r="G1900" s="121"/>
      <c r="H1900" s="121"/>
      <c r="I1900" s="121"/>
      <c r="J1900" s="100">
        <v>11</v>
      </c>
      <c r="K1900" s="101" t="s">
        <v>811</v>
      </c>
      <c r="L1900" s="102">
        <v>106</v>
      </c>
      <c r="M1900" s="103" t="s">
        <v>1787</v>
      </c>
    </row>
    <row r="1901" spans="1:13" ht="17.25" customHeight="1">
      <c r="A1901" s="119"/>
      <c r="C1901" s="121"/>
      <c r="D1901" s="121"/>
      <c r="E1901" s="121"/>
      <c r="F1901" s="121"/>
      <c r="G1901" s="121"/>
      <c r="H1901" s="121"/>
      <c r="I1901" s="121"/>
      <c r="J1901" s="111">
        <v>12</v>
      </c>
      <c r="K1901" s="97" t="s">
        <v>816</v>
      </c>
      <c r="L1901" s="98">
        <v>3424</v>
      </c>
      <c r="M1901" s="112" t="s">
        <v>2307</v>
      </c>
    </row>
    <row r="1902" spans="1:13" ht="17.25" customHeight="1">
      <c r="A1902" s="130"/>
      <c r="B1902" s="128"/>
      <c r="C1902" s="108"/>
      <c r="D1902" s="108"/>
      <c r="E1902" s="108"/>
      <c r="F1902" s="108"/>
      <c r="G1902" s="108"/>
      <c r="H1902" s="108"/>
      <c r="I1902" s="108"/>
      <c r="J1902" s="108"/>
      <c r="K1902" s="128"/>
      <c r="L1902" s="108"/>
      <c r="M1902" s="127" t="s">
        <v>2308</v>
      </c>
    </row>
    <row r="1906" spans="1:16" ht="17.25" customHeight="1">
      <c r="A1906" s="128"/>
      <c r="B1906" s="128"/>
      <c r="C1906" s="128"/>
      <c r="D1906" s="128"/>
      <c r="E1906" s="128"/>
      <c r="F1906" s="128"/>
      <c r="G1906" s="128"/>
      <c r="H1906" s="128"/>
      <c r="I1906" s="128"/>
      <c r="J1906" s="128"/>
      <c r="K1906" s="128"/>
      <c r="L1906" s="128"/>
      <c r="M1906" s="128"/>
    </row>
    <row r="1907" spans="1:16" ht="17.25" customHeight="1">
      <c r="A1907" s="119"/>
      <c r="C1907" s="121"/>
      <c r="D1907" s="121"/>
      <c r="E1907" s="121"/>
      <c r="F1907" s="121"/>
      <c r="G1907" s="121"/>
      <c r="H1907" s="121"/>
      <c r="I1907" s="121"/>
      <c r="J1907" s="113"/>
      <c r="K1907" s="104"/>
      <c r="L1907" s="113"/>
      <c r="M1907" s="103" t="s">
        <v>2309</v>
      </c>
    </row>
    <row r="1908" spans="1:16" ht="17.25" customHeight="1">
      <c r="A1908" s="119"/>
      <c r="C1908" s="121"/>
      <c r="D1908" s="121"/>
      <c r="E1908" s="121"/>
      <c r="F1908" s="121"/>
      <c r="G1908" s="121"/>
      <c r="H1908" s="121"/>
      <c r="I1908" s="121"/>
      <c r="J1908" s="111">
        <v>13</v>
      </c>
      <c r="K1908" s="97" t="s">
        <v>818</v>
      </c>
      <c r="L1908" s="98">
        <v>6824</v>
      </c>
      <c r="M1908" s="112" t="s">
        <v>2310</v>
      </c>
    </row>
    <row r="1909" spans="1:16" ht="17.25" customHeight="1">
      <c r="A1909" s="92"/>
      <c r="B1909" s="104"/>
      <c r="C1909" s="113"/>
      <c r="D1909" s="113"/>
      <c r="E1909" s="113"/>
      <c r="F1909" s="113"/>
      <c r="G1909" s="113"/>
      <c r="H1909" s="113"/>
      <c r="I1909" s="113"/>
      <c r="J1909" s="113"/>
      <c r="K1909" s="101" t="s">
        <v>820</v>
      </c>
      <c r="L1909" s="113"/>
      <c r="M1909" s="95"/>
    </row>
    <row r="1910" spans="1:16" ht="17.25" customHeight="1">
      <c r="A1910" s="96">
        <v>4</v>
      </c>
      <c r="B1910" s="97" t="s">
        <v>2311</v>
      </c>
      <c r="C1910" s="98">
        <v>43</v>
      </c>
      <c r="D1910" s="98">
        <v>37</v>
      </c>
      <c r="E1910" s="143">
        <f>C1910-D1910</f>
        <v>6</v>
      </c>
      <c r="F1910" s="121"/>
      <c r="G1910" s="121"/>
      <c r="H1910" s="121"/>
      <c r="I1910" s="145">
        <v>43</v>
      </c>
      <c r="J1910" s="111">
        <v>27</v>
      </c>
      <c r="K1910" s="97" t="s">
        <v>1078</v>
      </c>
      <c r="L1910" s="98">
        <v>43</v>
      </c>
      <c r="M1910" s="112" t="s">
        <v>2312</v>
      </c>
    </row>
    <row r="1911" spans="1:16" ht="17.25" customHeight="1">
      <c r="A1911" s="92"/>
      <c r="B1911" s="101" t="s">
        <v>2313</v>
      </c>
      <c r="C1911" s="113"/>
      <c r="D1911" s="113"/>
      <c r="E1911" s="113"/>
      <c r="F1911" s="113"/>
      <c r="G1911" s="113"/>
      <c r="H1911" s="113"/>
      <c r="I1911" s="113"/>
      <c r="J1911" s="113"/>
      <c r="K1911" s="104"/>
      <c r="L1911" s="113"/>
      <c r="M1911" s="95"/>
    </row>
    <row r="1912" spans="1:16" ht="17.25" customHeight="1">
      <c r="A1912" s="422" t="s">
        <v>142</v>
      </c>
      <c r="B1912" s="423"/>
      <c r="C1912" s="106">
        <v>77102</v>
      </c>
      <c r="D1912" s="106">
        <v>24460</v>
      </c>
      <c r="E1912" s="146">
        <f>C1912-D1912</f>
        <v>52642</v>
      </c>
      <c r="F1912" s="147">
        <v>32375</v>
      </c>
      <c r="G1912" s="147">
        <v>0</v>
      </c>
      <c r="H1912" s="147">
        <v>2694</v>
      </c>
      <c r="I1912" s="148">
        <v>42033</v>
      </c>
      <c r="J1912" s="108"/>
      <c r="K1912" s="128"/>
      <c r="L1912" s="146"/>
      <c r="M1912" s="110"/>
      <c r="P1912" s="77"/>
    </row>
    <row r="1914" spans="1:16" ht="17.25" customHeight="1">
      <c r="A1914" s="77" t="s">
        <v>2173</v>
      </c>
      <c r="B1914" s="79"/>
      <c r="C1914" s="78"/>
      <c r="D1914" s="78"/>
      <c r="E1914" s="78"/>
      <c r="F1914" s="78" t="s">
        <v>2314</v>
      </c>
      <c r="G1914" s="78"/>
      <c r="H1914" s="78"/>
      <c r="I1914" s="78"/>
      <c r="K1914" s="78"/>
      <c r="L1914" s="78"/>
      <c r="M1914" s="81" t="s">
        <v>779</v>
      </c>
      <c r="P1914" s="77"/>
    </row>
    <row r="1915" spans="1:16" ht="17.25" customHeight="1">
      <c r="A1915" s="424"/>
      <c r="B1915" s="425"/>
      <c r="C1915" s="132"/>
      <c r="D1915" s="133"/>
      <c r="E1915" s="132"/>
      <c r="F1915" s="426" t="s">
        <v>780</v>
      </c>
      <c r="G1915" s="404"/>
      <c r="H1915" s="404"/>
      <c r="I1915" s="405"/>
      <c r="J1915" s="85" t="s">
        <v>128</v>
      </c>
      <c r="K1915" s="85"/>
      <c r="L1915" s="87"/>
      <c r="M1915" s="88"/>
      <c r="P1915" s="77"/>
    </row>
    <row r="1916" spans="1:16" ht="17.25" customHeight="1">
      <c r="A1916" s="414" t="s">
        <v>129</v>
      </c>
      <c r="B1916" s="427"/>
      <c r="C1916" s="134" t="s">
        <v>781</v>
      </c>
      <c r="D1916" s="135" t="s">
        <v>782</v>
      </c>
      <c r="E1916" s="134" t="s">
        <v>111</v>
      </c>
      <c r="F1916" s="428" t="s">
        <v>783</v>
      </c>
      <c r="G1916" s="428"/>
      <c r="H1916" s="428"/>
      <c r="I1916" s="136" t="s">
        <v>784</v>
      </c>
      <c r="J1916" s="429" t="s">
        <v>785</v>
      </c>
      <c r="K1916" s="430"/>
      <c r="L1916" s="433" t="s">
        <v>786</v>
      </c>
      <c r="M1916" s="137" t="s">
        <v>787</v>
      </c>
      <c r="P1916" s="77"/>
    </row>
    <row r="1917" spans="1:16" ht="17.25" customHeight="1">
      <c r="A1917" s="435"/>
      <c r="B1917" s="436"/>
      <c r="C1917" s="138"/>
      <c r="D1917" s="139"/>
      <c r="E1917" s="138"/>
      <c r="F1917" s="140" t="s">
        <v>119</v>
      </c>
      <c r="G1917" s="141" t="s">
        <v>120</v>
      </c>
      <c r="H1917" s="140" t="s">
        <v>121</v>
      </c>
      <c r="I1917" s="142" t="s">
        <v>122</v>
      </c>
      <c r="J1917" s="431"/>
      <c r="K1917" s="432"/>
      <c r="L1917" s="434"/>
      <c r="M1917" s="95"/>
      <c r="P1917" s="77"/>
    </row>
    <row r="1918" spans="1:16" ht="17.25" customHeight="1">
      <c r="A1918" s="96">
        <v>1</v>
      </c>
      <c r="B1918" s="97" t="s">
        <v>2315</v>
      </c>
      <c r="C1918" s="98">
        <v>185075</v>
      </c>
      <c r="D1918" s="98">
        <v>186296</v>
      </c>
      <c r="E1918" s="143">
        <f>C1918-D1918</f>
        <v>-1221</v>
      </c>
      <c r="F1918" s="121"/>
      <c r="G1918" s="121"/>
      <c r="H1918" s="121"/>
      <c r="I1918" s="145">
        <v>185075</v>
      </c>
      <c r="J1918" s="111">
        <v>18</v>
      </c>
      <c r="K1918" s="97" t="s">
        <v>822</v>
      </c>
      <c r="L1918" s="98">
        <v>185075</v>
      </c>
      <c r="M1918" s="112" t="s">
        <v>2316</v>
      </c>
    </row>
    <row r="1919" spans="1:16" ht="17.25" customHeight="1">
      <c r="A1919" s="119"/>
      <c r="B1919" s="97" t="s">
        <v>1141</v>
      </c>
      <c r="C1919" s="121"/>
      <c r="D1919" s="121"/>
      <c r="E1919" s="121"/>
      <c r="F1919" s="121"/>
      <c r="G1919" s="121"/>
      <c r="H1919" s="121"/>
      <c r="I1919" s="121"/>
      <c r="J1919" s="121"/>
      <c r="K1919" s="97" t="s">
        <v>824</v>
      </c>
      <c r="L1919" s="121"/>
      <c r="M1919" s="112" t="s">
        <v>2317</v>
      </c>
    </row>
    <row r="1920" spans="1:16" ht="17.25" customHeight="1">
      <c r="A1920" s="119"/>
      <c r="C1920" s="121"/>
      <c r="D1920" s="121"/>
      <c r="E1920" s="121"/>
      <c r="F1920" s="121"/>
      <c r="G1920" s="121"/>
      <c r="H1920" s="121"/>
      <c r="I1920" s="121"/>
      <c r="J1920" s="121"/>
      <c r="L1920" s="121"/>
      <c r="M1920" s="112" t="s">
        <v>2318</v>
      </c>
    </row>
    <row r="1921" spans="1:16" ht="17.25" customHeight="1">
      <c r="A1921" s="92"/>
      <c r="B1921" s="104"/>
      <c r="C1921" s="113"/>
      <c r="D1921" s="113"/>
      <c r="E1921" s="113"/>
      <c r="F1921" s="113"/>
      <c r="G1921" s="113"/>
      <c r="H1921" s="113"/>
      <c r="I1921" s="113"/>
      <c r="J1921" s="113"/>
      <c r="K1921" s="104"/>
      <c r="L1921" s="113"/>
      <c r="M1921" s="103" t="s">
        <v>2319</v>
      </c>
    </row>
    <row r="1922" spans="1:16" ht="17.25" customHeight="1">
      <c r="A1922" s="422" t="s">
        <v>142</v>
      </c>
      <c r="B1922" s="423"/>
      <c r="C1922" s="106">
        <v>185075</v>
      </c>
      <c r="D1922" s="106">
        <v>186296</v>
      </c>
      <c r="E1922" s="146">
        <f>C1922-D1922</f>
        <v>-1221</v>
      </c>
      <c r="F1922" s="147"/>
      <c r="G1922" s="147"/>
      <c r="H1922" s="147"/>
      <c r="I1922" s="148">
        <v>185075</v>
      </c>
      <c r="J1922" s="108"/>
      <c r="K1922" s="128"/>
      <c r="L1922" s="146"/>
      <c r="M1922" s="110"/>
      <c r="P1922" s="77"/>
    </row>
    <row r="1924" spans="1:16" ht="17.25" customHeight="1">
      <c r="A1924" s="77" t="s">
        <v>2173</v>
      </c>
      <c r="B1924" s="79"/>
      <c r="C1924" s="78"/>
      <c r="D1924" s="78"/>
      <c r="E1924" s="78"/>
      <c r="F1924" s="78" t="s">
        <v>2320</v>
      </c>
      <c r="G1924" s="78"/>
      <c r="H1924" s="78"/>
      <c r="I1924" s="78"/>
      <c r="K1924" s="78"/>
      <c r="L1924" s="78"/>
      <c r="M1924" s="81" t="s">
        <v>779</v>
      </c>
      <c r="P1924" s="77"/>
    </row>
    <row r="1925" spans="1:16" ht="17.25" customHeight="1">
      <c r="A1925" s="424"/>
      <c r="B1925" s="425"/>
      <c r="C1925" s="132"/>
      <c r="D1925" s="133"/>
      <c r="E1925" s="132"/>
      <c r="F1925" s="426" t="s">
        <v>780</v>
      </c>
      <c r="G1925" s="404"/>
      <c r="H1925" s="404"/>
      <c r="I1925" s="405"/>
      <c r="J1925" s="85" t="s">
        <v>128</v>
      </c>
      <c r="K1925" s="85"/>
      <c r="L1925" s="87"/>
      <c r="M1925" s="88"/>
      <c r="P1925" s="77"/>
    </row>
    <row r="1926" spans="1:16" ht="17.25" customHeight="1">
      <c r="A1926" s="414" t="s">
        <v>129</v>
      </c>
      <c r="B1926" s="427"/>
      <c r="C1926" s="134" t="s">
        <v>781</v>
      </c>
      <c r="D1926" s="135" t="s">
        <v>782</v>
      </c>
      <c r="E1926" s="134" t="s">
        <v>111</v>
      </c>
      <c r="F1926" s="428" t="s">
        <v>783</v>
      </c>
      <c r="G1926" s="428"/>
      <c r="H1926" s="428"/>
      <c r="I1926" s="136" t="s">
        <v>784</v>
      </c>
      <c r="J1926" s="429" t="s">
        <v>785</v>
      </c>
      <c r="K1926" s="430"/>
      <c r="L1926" s="433" t="s">
        <v>786</v>
      </c>
      <c r="M1926" s="137" t="s">
        <v>787</v>
      </c>
      <c r="P1926" s="77"/>
    </row>
    <row r="1927" spans="1:16" ht="17.25" customHeight="1">
      <c r="A1927" s="435"/>
      <c r="B1927" s="436"/>
      <c r="C1927" s="138"/>
      <c r="D1927" s="139"/>
      <c r="E1927" s="138"/>
      <c r="F1927" s="140" t="s">
        <v>119</v>
      </c>
      <c r="G1927" s="141" t="s">
        <v>120</v>
      </c>
      <c r="H1927" s="140" t="s">
        <v>121</v>
      </c>
      <c r="I1927" s="142" t="s">
        <v>122</v>
      </c>
      <c r="J1927" s="431"/>
      <c r="K1927" s="432"/>
      <c r="L1927" s="434"/>
      <c r="M1927" s="95"/>
      <c r="P1927" s="77"/>
    </row>
    <row r="1928" spans="1:16" ht="17.25" customHeight="1">
      <c r="A1928" s="96">
        <v>1</v>
      </c>
      <c r="B1928" s="97" t="s">
        <v>2321</v>
      </c>
      <c r="C1928" s="98">
        <v>156778</v>
      </c>
      <c r="D1928" s="98">
        <v>166823</v>
      </c>
      <c r="E1928" s="143">
        <f>C1928-D1928</f>
        <v>-10045</v>
      </c>
      <c r="F1928" s="144">
        <v>24030</v>
      </c>
      <c r="G1928" s="144">
        <v>0</v>
      </c>
      <c r="H1928" s="144">
        <v>96382</v>
      </c>
      <c r="I1928" s="145">
        <v>36366</v>
      </c>
      <c r="J1928" s="111">
        <v>1</v>
      </c>
      <c r="K1928" s="97" t="s">
        <v>789</v>
      </c>
      <c r="L1928" s="98">
        <v>132</v>
      </c>
      <c r="M1928" s="112" t="s">
        <v>2322</v>
      </c>
    </row>
    <row r="1929" spans="1:16" ht="17.25" customHeight="1">
      <c r="A1929" s="119"/>
      <c r="C1929" s="121"/>
      <c r="D1929" s="121"/>
      <c r="E1929" s="121"/>
      <c r="F1929" s="121"/>
      <c r="G1929" s="121"/>
      <c r="H1929" s="121"/>
      <c r="I1929" s="121"/>
      <c r="J1929" s="113"/>
      <c r="K1929" s="104"/>
      <c r="L1929" s="113"/>
      <c r="M1929" s="103" t="s">
        <v>2323</v>
      </c>
    </row>
    <row r="1930" spans="1:16" ht="17.25" customHeight="1">
      <c r="A1930" s="119"/>
      <c r="C1930" s="121"/>
      <c r="D1930" s="121"/>
      <c r="E1930" s="121"/>
      <c r="F1930" s="121"/>
      <c r="G1930" s="121"/>
      <c r="H1930" s="121"/>
      <c r="I1930" s="121"/>
      <c r="J1930" s="100">
        <v>2</v>
      </c>
      <c r="K1930" s="101" t="s">
        <v>791</v>
      </c>
      <c r="L1930" s="102">
        <v>24381</v>
      </c>
      <c r="M1930" s="103" t="s">
        <v>792</v>
      </c>
    </row>
    <row r="1931" spans="1:16" ht="17.25" customHeight="1">
      <c r="A1931" s="119"/>
      <c r="C1931" s="121"/>
      <c r="D1931" s="121"/>
      <c r="E1931" s="121"/>
      <c r="F1931" s="121"/>
      <c r="G1931" s="121"/>
      <c r="H1931" s="121"/>
      <c r="I1931" s="121"/>
      <c r="J1931" s="111">
        <v>3</v>
      </c>
      <c r="K1931" s="97" t="s">
        <v>793</v>
      </c>
      <c r="L1931" s="98">
        <v>16223</v>
      </c>
      <c r="M1931" s="112" t="s">
        <v>2324</v>
      </c>
    </row>
    <row r="1932" spans="1:16" ht="17.25" customHeight="1">
      <c r="A1932" s="119"/>
      <c r="C1932" s="121"/>
      <c r="D1932" s="121"/>
      <c r="E1932" s="121"/>
      <c r="F1932" s="121"/>
      <c r="G1932" s="121"/>
      <c r="H1932" s="121"/>
      <c r="I1932" s="121"/>
      <c r="J1932" s="113"/>
      <c r="K1932" s="104"/>
      <c r="L1932" s="113"/>
      <c r="M1932" s="103" t="s">
        <v>2325</v>
      </c>
    </row>
    <row r="1933" spans="1:16" ht="17.25" customHeight="1">
      <c r="A1933" s="119"/>
      <c r="C1933" s="121"/>
      <c r="D1933" s="121"/>
      <c r="E1933" s="121"/>
      <c r="F1933" s="121"/>
      <c r="G1933" s="121"/>
      <c r="H1933" s="121"/>
      <c r="I1933" s="121"/>
      <c r="J1933" s="100">
        <v>4</v>
      </c>
      <c r="K1933" s="101" t="s">
        <v>797</v>
      </c>
      <c r="L1933" s="102">
        <v>7575</v>
      </c>
      <c r="M1933" s="103" t="s">
        <v>1687</v>
      </c>
    </row>
    <row r="1934" spans="1:16" ht="17.25" customHeight="1">
      <c r="A1934" s="119"/>
      <c r="C1934" s="121"/>
      <c r="D1934" s="121"/>
      <c r="E1934" s="121"/>
      <c r="F1934" s="121"/>
      <c r="G1934" s="121"/>
      <c r="H1934" s="121"/>
      <c r="I1934" s="121"/>
      <c r="J1934" s="111">
        <v>7</v>
      </c>
      <c r="K1934" s="97" t="s">
        <v>800</v>
      </c>
      <c r="L1934" s="98">
        <v>1325</v>
      </c>
      <c r="M1934" s="112" t="s">
        <v>2326</v>
      </c>
    </row>
    <row r="1935" spans="1:16" ht="17.25" customHeight="1">
      <c r="A1935" s="119"/>
      <c r="C1935" s="121"/>
      <c r="D1935" s="121"/>
      <c r="E1935" s="121"/>
      <c r="F1935" s="121"/>
      <c r="G1935" s="121"/>
      <c r="H1935" s="121"/>
      <c r="I1935" s="121"/>
      <c r="J1935" s="121"/>
      <c r="L1935" s="121"/>
      <c r="M1935" s="112" t="s">
        <v>2207</v>
      </c>
    </row>
    <row r="1936" spans="1:16" ht="17.25" customHeight="1">
      <c r="A1936" s="130"/>
      <c r="B1936" s="128"/>
      <c r="C1936" s="108"/>
      <c r="D1936" s="108"/>
      <c r="E1936" s="108"/>
      <c r="F1936" s="108"/>
      <c r="G1936" s="108"/>
      <c r="H1936" s="108"/>
      <c r="I1936" s="108"/>
      <c r="J1936" s="108"/>
      <c r="K1936" s="128"/>
      <c r="L1936" s="108"/>
      <c r="M1936" s="127" t="s">
        <v>2327</v>
      </c>
    </row>
    <row r="1938" spans="1:16" ht="17.25" customHeight="1">
      <c r="A1938" s="389" t="s">
        <v>2328</v>
      </c>
      <c r="B1938" s="389"/>
      <c r="C1938" s="389"/>
      <c r="D1938" s="389"/>
      <c r="E1938" s="389"/>
      <c r="F1938" s="389"/>
      <c r="G1938" s="389"/>
      <c r="H1938" s="389"/>
      <c r="I1938" s="389"/>
      <c r="J1938" s="389"/>
      <c r="K1938" s="389"/>
      <c r="L1938" s="389"/>
      <c r="M1938" s="389"/>
      <c r="P1938" s="77"/>
    </row>
    <row r="1939" spans="1:16" ht="17.25" customHeight="1">
      <c r="A1939" s="389" t="s">
        <v>2329</v>
      </c>
      <c r="B1939" s="389"/>
      <c r="C1939" s="389"/>
      <c r="D1939" s="389"/>
      <c r="E1939" s="389"/>
      <c r="F1939" s="389"/>
      <c r="G1939" s="389"/>
      <c r="H1939" s="389"/>
      <c r="I1939" s="389"/>
      <c r="J1939" s="389"/>
      <c r="K1939" s="389"/>
      <c r="L1939" s="389"/>
      <c r="M1939" s="389"/>
      <c r="P1939" s="77"/>
    </row>
    <row r="1940" spans="1:16" ht="17.25" customHeight="1">
      <c r="A1940" s="77" t="s">
        <v>2182</v>
      </c>
      <c r="F1940" s="77" t="s">
        <v>2330</v>
      </c>
      <c r="M1940" s="81" t="s">
        <v>779</v>
      </c>
    </row>
    <row r="1941" spans="1:16" ht="17.25" customHeight="1">
      <c r="A1941" s="424"/>
      <c r="B1941" s="425"/>
      <c r="C1941" s="132"/>
      <c r="D1941" s="133"/>
      <c r="E1941" s="132"/>
      <c r="F1941" s="426" t="s">
        <v>780</v>
      </c>
      <c r="G1941" s="404"/>
      <c r="H1941" s="404"/>
      <c r="I1941" s="405"/>
      <c r="J1941" s="85" t="s">
        <v>128</v>
      </c>
      <c r="K1941" s="85"/>
      <c r="L1941" s="87"/>
      <c r="M1941" s="88"/>
      <c r="P1941" s="77"/>
    </row>
    <row r="1942" spans="1:16" ht="17.25" customHeight="1">
      <c r="A1942" s="414" t="s">
        <v>129</v>
      </c>
      <c r="B1942" s="427"/>
      <c r="C1942" s="134" t="s">
        <v>781</v>
      </c>
      <c r="D1942" s="135" t="s">
        <v>782</v>
      </c>
      <c r="E1942" s="134" t="s">
        <v>111</v>
      </c>
      <c r="F1942" s="428" t="s">
        <v>783</v>
      </c>
      <c r="G1942" s="428"/>
      <c r="H1942" s="428"/>
      <c r="I1942" s="136" t="s">
        <v>784</v>
      </c>
      <c r="J1942" s="429" t="s">
        <v>785</v>
      </c>
      <c r="K1942" s="430"/>
      <c r="L1942" s="433" t="s">
        <v>786</v>
      </c>
      <c r="M1942" s="137" t="s">
        <v>787</v>
      </c>
      <c r="P1942" s="77"/>
    </row>
    <row r="1943" spans="1:16" ht="17.25" customHeight="1">
      <c r="A1943" s="435"/>
      <c r="B1943" s="436"/>
      <c r="C1943" s="138"/>
      <c r="D1943" s="139"/>
      <c r="E1943" s="138"/>
      <c r="F1943" s="140" t="s">
        <v>119</v>
      </c>
      <c r="G1943" s="141" t="s">
        <v>120</v>
      </c>
      <c r="H1943" s="140" t="s">
        <v>121</v>
      </c>
      <c r="I1943" s="142" t="s">
        <v>122</v>
      </c>
      <c r="J1943" s="431"/>
      <c r="K1943" s="432"/>
      <c r="L1943" s="434"/>
      <c r="M1943" s="95"/>
      <c r="P1943" s="77"/>
    </row>
    <row r="1944" spans="1:16" ht="17.25" customHeight="1">
      <c r="A1944" s="119"/>
      <c r="C1944" s="121"/>
      <c r="D1944" s="121"/>
      <c r="E1944" s="121"/>
      <c r="F1944" s="121"/>
      <c r="G1944" s="121"/>
      <c r="H1944" s="121"/>
      <c r="I1944" s="121"/>
      <c r="J1944" s="121"/>
      <c r="L1944" s="121"/>
      <c r="M1944" s="112" t="s">
        <v>2331</v>
      </c>
    </row>
    <row r="1945" spans="1:16" ht="17.25" customHeight="1">
      <c r="A1945" s="119"/>
      <c r="C1945" s="121"/>
      <c r="D1945" s="121"/>
      <c r="E1945" s="121"/>
      <c r="F1945" s="121"/>
      <c r="G1945" s="121"/>
      <c r="H1945" s="121"/>
      <c r="I1945" s="121"/>
      <c r="J1945" s="121"/>
      <c r="L1945" s="121"/>
      <c r="M1945" s="112" t="s">
        <v>2332</v>
      </c>
    </row>
    <row r="1946" spans="1:16" ht="17.25" customHeight="1">
      <c r="A1946" s="119"/>
      <c r="C1946" s="121"/>
      <c r="D1946" s="121"/>
      <c r="E1946" s="121"/>
      <c r="F1946" s="121"/>
      <c r="G1946" s="121"/>
      <c r="H1946" s="121"/>
      <c r="I1946" s="121"/>
      <c r="J1946" s="121"/>
      <c r="L1946" s="121"/>
      <c r="M1946" s="112" t="s">
        <v>2333</v>
      </c>
    </row>
    <row r="1947" spans="1:16" ht="17.25" customHeight="1">
      <c r="A1947" s="119"/>
      <c r="C1947" s="121"/>
      <c r="D1947" s="121"/>
      <c r="E1947" s="121"/>
      <c r="F1947" s="121"/>
      <c r="G1947" s="121"/>
      <c r="H1947" s="121"/>
      <c r="I1947" s="121"/>
      <c r="J1947" s="121"/>
      <c r="L1947" s="121"/>
      <c r="M1947" s="112" t="s">
        <v>2334</v>
      </c>
    </row>
    <row r="1948" spans="1:16" ht="17.25" customHeight="1">
      <c r="A1948" s="119"/>
      <c r="C1948" s="121"/>
      <c r="D1948" s="121"/>
      <c r="E1948" s="121"/>
      <c r="F1948" s="121"/>
      <c r="G1948" s="121"/>
      <c r="H1948" s="121"/>
      <c r="I1948" s="121"/>
      <c r="J1948" s="113"/>
      <c r="K1948" s="104"/>
      <c r="L1948" s="113"/>
      <c r="M1948" s="103" t="s">
        <v>2335</v>
      </c>
    </row>
    <row r="1949" spans="1:16" ht="17.25" customHeight="1">
      <c r="A1949" s="119"/>
      <c r="C1949" s="121"/>
      <c r="D1949" s="121"/>
      <c r="E1949" s="121"/>
      <c r="F1949" s="121"/>
      <c r="G1949" s="121"/>
      <c r="H1949" s="121"/>
      <c r="I1949" s="121"/>
      <c r="J1949" s="111">
        <v>8</v>
      </c>
      <c r="K1949" s="97" t="s">
        <v>802</v>
      </c>
      <c r="L1949" s="98">
        <v>724</v>
      </c>
      <c r="M1949" s="112" t="s">
        <v>2336</v>
      </c>
    </row>
    <row r="1950" spans="1:16" ht="17.25" customHeight="1">
      <c r="A1950" s="119"/>
      <c r="C1950" s="121"/>
      <c r="D1950" s="121"/>
      <c r="E1950" s="121"/>
      <c r="F1950" s="121"/>
      <c r="G1950" s="121"/>
      <c r="H1950" s="121"/>
      <c r="I1950" s="121"/>
      <c r="J1950" s="113"/>
      <c r="K1950" s="104"/>
      <c r="L1950" s="113"/>
      <c r="M1950" s="103" t="s">
        <v>2337</v>
      </c>
    </row>
    <row r="1951" spans="1:16" ht="17.25" customHeight="1">
      <c r="A1951" s="119"/>
      <c r="C1951" s="121"/>
      <c r="D1951" s="121"/>
      <c r="E1951" s="121"/>
      <c r="F1951" s="121"/>
      <c r="G1951" s="121"/>
      <c r="H1951" s="121"/>
      <c r="I1951" s="121"/>
      <c r="J1951" s="111">
        <v>10</v>
      </c>
      <c r="K1951" s="97" t="s">
        <v>807</v>
      </c>
      <c r="L1951" s="98">
        <v>13806</v>
      </c>
      <c r="M1951" s="112" t="s">
        <v>2338</v>
      </c>
    </row>
    <row r="1952" spans="1:16" ht="17.25" customHeight="1">
      <c r="A1952" s="119"/>
      <c r="C1952" s="121"/>
      <c r="D1952" s="121"/>
      <c r="E1952" s="121"/>
      <c r="F1952" s="121"/>
      <c r="G1952" s="121"/>
      <c r="H1952" s="121"/>
      <c r="I1952" s="121"/>
      <c r="J1952" s="121"/>
      <c r="L1952" s="121"/>
      <c r="M1952" s="112" t="s">
        <v>2339</v>
      </c>
    </row>
    <row r="1953" spans="1:13" ht="17.25" customHeight="1">
      <c r="A1953" s="119"/>
      <c r="C1953" s="121"/>
      <c r="D1953" s="121"/>
      <c r="E1953" s="121"/>
      <c r="F1953" s="121"/>
      <c r="G1953" s="121"/>
      <c r="H1953" s="121"/>
      <c r="I1953" s="121"/>
      <c r="J1953" s="121"/>
      <c r="L1953" s="121"/>
      <c r="M1953" s="112" t="s">
        <v>2340</v>
      </c>
    </row>
    <row r="1954" spans="1:13" ht="17.25" customHeight="1">
      <c r="A1954" s="119"/>
      <c r="C1954" s="121"/>
      <c r="D1954" s="121"/>
      <c r="E1954" s="121"/>
      <c r="F1954" s="121"/>
      <c r="G1954" s="121"/>
      <c r="H1954" s="121"/>
      <c r="I1954" s="121"/>
      <c r="J1954" s="121"/>
      <c r="L1954" s="121"/>
      <c r="M1954" s="112" t="s">
        <v>2341</v>
      </c>
    </row>
    <row r="1955" spans="1:13" ht="17.25" customHeight="1">
      <c r="A1955" s="119"/>
      <c r="C1955" s="121"/>
      <c r="D1955" s="121"/>
      <c r="E1955" s="121"/>
      <c r="F1955" s="121"/>
      <c r="G1955" s="121"/>
      <c r="H1955" s="121"/>
      <c r="I1955" s="121"/>
      <c r="J1955" s="121"/>
      <c r="L1955" s="121"/>
      <c r="M1955" s="112" t="s">
        <v>2342</v>
      </c>
    </row>
    <row r="1956" spans="1:13" ht="17.25" customHeight="1">
      <c r="A1956" s="119"/>
      <c r="C1956" s="121"/>
      <c r="D1956" s="121"/>
      <c r="E1956" s="121"/>
      <c r="F1956" s="121"/>
      <c r="G1956" s="121"/>
      <c r="H1956" s="121"/>
      <c r="I1956" s="121"/>
      <c r="J1956" s="113"/>
      <c r="K1956" s="104"/>
      <c r="L1956" s="113"/>
      <c r="M1956" s="103" t="s">
        <v>2343</v>
      </c>
    </row>
    <row r="1957" spans="1:13" ht="17.25" customHeight="1">
      <c r="A1957" s="119"/>
      <c r="C1957" s="121"/>
      <c r="D1957" s="121"/>
      <c r="E1957" s="121"/>
      <c r="F1957" s="121"/>
      <c r="G1957" s="121"/>
      <c r="H1957" s="121"/>
      <c r="I1957" s="121"/>
      <c r="J1957" s="111">
        <v>11</v>
      </c>
      <c r="K1957" s="97" t="s">
        <v>811</v>
      </c>
      <c r="L1957" s="98">
        <v>1612</v>
      </c>
      <c r="M1957" s="112" t="s">
        <v>2344</v>
      </c>
    </row>
    <row r="1958" spans="1:13" ht="17.25" customHeight="1">
      <c r="A1958" s="119"/>
      <c r="C1958" s="121"/>
      <c r="D1958" s="121"/>
      <c r="E1958" s="121"/>
      <c r="F1958" s="121"/>
      <c r="G1958" s="121"/>
      <c r="H1958" s="121"/>
      <c r="I1958" s="121"/>
      <c r="J1958" s="121"/>
      <c r="L1958" s="121"/>
      <c r="M1958" s="112" t="s">
        <v>2345</v>
      </c>
    </row>
    <row r="1959" spans="1:13" ht="17.25" customHeight="1">
      <c r="A1959" s="119"/>
      <c r="C1959" s="121"/>
      <c r="D1959" s="121"/>
      <c r="E1959" s="121"/>
      <c r="F1959" s="121"/>
      <c r="G1959" s="121"/>
      <c r="H1959" s="121"/>
      <c r="I1959" s="121"/>
      <c r="J1959" s="121"/>
      <c r="L1959" s="121"/>
      <c r="M1959" s="112" t="s">
        <v>2346</v>
      </c>
    </row>
    <row r="1960" spans="1:13" ht="17.25" customHeight="1">
      <c r="A1960" s="119"/>
      <c r="C1960" s="121"/>
      <c r="D1960" s="121"/>
      <c r="E1960" s="121"/>
      <c r="F1960" s="121"/>
      <c r="G1960" s="121"/>
      <c r="H1960" s="121"/>
      <c r="I1960" s="121"/>
      <c r="J1960" s="113"/>
      <c r="K1960" s="104"/>
      <c r="L1960" s="113"/>
      <c r="M1960" s="103" t="s">
        <v>2347</v>
      </c>
    </row>
    <row r="1961" spans="1:13" ht="17.25" customHeight="1">
      <c r="A1961" s="119"/>
      <c r="C1961" s="121"/>
      <c r="D1961" s="121"/>
      <c r="E1961" s="121"/>
      <c r="F1961" s="121"/>
      <c r="G1961" s="121"/>
      <c r="H1961" s="121"/>
      <c r="I1961" s="121"/>
      <c r="J1961" s="111">
        <v>12</v>
      </c>
      <c r="K1961" s="97" t="s">
        <v>816</v>
      </c>
      <c r="L1961" s="98">
        <v>11470</v>
      </c>
      <c r="M1961" s="112" t="s">
        <v>2348</v>
      </c>
    </row>
    <row r="1962" spans="1:13" ht="17.25" customHeight="1">
      <c r="A1962" s="119"/>
      <c r="C1962" s="121"/>
      <c r="D1962" s="121"/>
      <c r="E1962" s="121"/>
      <c r="F1962" s="121"/>
      <c r="G1962" s="121"/>
      <c r="H1962" s="121"/>
      <c r="I1962" s="121"/>
      <c r="J1962" s="121"/>
      <c r="L1962" s="121"/>
      <c r="M1962" s="112" t="s">
        <v>2349</v>
      </c>
    </row>
    <row r="1963" spans="1:13" ht="17.25" customHeight="1">
      <c r="A1963" s="119"/>
      <c r="C1963" s="121"/>
      <c r="D1963" s="121"/>
      <c r="E1963" s="121"/>
      <c r="F1963" s="121"/>
      <c r="G1963" s="121"/>
      <c r="H1963" s="121"/>
      <c r="I1963" s="121"/>
      <c r="J1963" s="121"/>
      <c r="L1963" s="121"/>
      <c r="M1963" s="112" t="s">
        <v>2350</v>
      </c>
    </row>
    <row r="1964" spans="1:13" ht="17.25" customHeight="1">
      <c r="A1964" s="119"/>
      <c r="C1964" s="121"/>
      <c r="D1964" s="121"/>
      <c r="E1964" s="121"/>
      <c r="F1964" s="121"/>
      <c r="G1964" s="121"/>
      <c r="H1964" s="121"/>
      <c r="I1964" s="121"/>
      <c r="J1964" s="121"/>
      <c r="L1964" s="121"/>
      <c r="M1964" s="112" t="s">
        <v>2351</v>
      </c>
    </row>
    <row r="1965" spans="1:13" ht="17.25" customHeight="1">
      <c r="A1965" s="119"/>
      <c r="C1965" s="121"/>
      <c r="D1965" s="121"/>
      <c r="E1965" s="121"/>
      <c r="F1965" s="121"/>
      <c r="G1965" s="121"/>
      <c r="H1965" s="121"/>
      <c r="I1965" s="121"/>
      <c r="J1965" s="121"/>
      <c r="L1965" s="121"/>
      <c r="M1965" s="112" t="s">
        <v>2352</v>
      </c>
    </row>
    <row r="1966" spans="1:13" ht="17.25" customHeight="1">
      <c r="A1966" s="119"/>
      <c r="C1966" s="121"/>
      <c r="D1966" s="121"/>
      <c r="E1966" s="121"/>
      <c r="F1966" s="121"/>
      <c r="G1966" s="121"/>
      <c r="H1966" s="121"/>
      <c r="I1966" s="121"/>
      <c r="J1966" s="121"/>
      <c r="L1966" s="121"/>
      <c r="M1966" s="112" t="s">
        <v>2353</v>
      </c>
    </row>
    <row r="1967" spans="1:13" ht="17.25" customHeight="1">
      <c r="A1967" s="119"/>
      <c r="C1967" s="121"/>
      <c r="D1967" s="121"/>
      <c r="E1967" s="121"/>
      <c r="F1967" s="121"/>
      <c r="G1967" s="121"/>
      <c r="H1967" s="121"/>
      <c r="I1967" s="121"/>
      <c r="J1967" s="121"/>
      <c r="L1967" s="121"/>
      <c r="M1967" s="112" t="s">
        <v>2354</v>
      </c>
    </row>
    <row r="1968" spans="1:13" ht="17.25" customHeight="1">
      <c r="A1968" s="119"/>
      <c r="C1968" s="121"/>
      <c r="D1968" s="121"/>
      <c r="E1968" s="121"/>
      <c r="F1968" s="121"/>
      <c r="G1968" s="121"/>
      <c r="H1968" s="121"/>
      <c r="I1968" s="121"/>
      <c r="J1968" s="121"/>
      <c r="L1968" s="121"/>
      <c r="M1968" s="112" t="s">
        <v>2355</v>
      </c>
    </row>
    <row r="1969" spans="1:13" ht="17.25" customHeight="1">
      <c r="A1969" s="130"/>
      <c r="B1969" s="128"/>
      <c r="C1969" s="108"/>
      <c r="D1969" s="108"/>
      <c r="E1969" s="108"/>
      <c r="F1969" s="108"/>
      <c r="G1969" s="108"/>
      <c r="H1969" s="108"/>
      <c r="I1969" s="108"/>
      <c r="J1969" s="108"/>
      <c r="K1969" s="128"/>
      <c r="L1969" s="108"/>
      <c r="M1969" s="127" t="s">
        <v>2356</v>
      </c>
    </row>
    <row r="1974" spans="1:13" ht="17.25" customHeight="1">
      <c r="A1974" s="128"/>
      <c r="B1974" s="128"/>
      <c r="C1974" s="128"/>
      <c r="D1974" s="128"/>
      <c r="E1974" s="128"/>
      <c r="F1974" s="128"/>
      <c r="G1974" s="128"/>
      <c r="H1974" s="128"/>
      <c r="I1974" s="128"/>
      <c r="J1974" s="128"/>
      <c r="K1974" s="128"/>
      <c r="L1974" s="128"/>
      <c r="M1974" s="128"/>
    </row>
    <row r="1975" spans="1:13" ht="17.25" customHeight="1">
      <c r="A1975" s="119"/>
      <c r="C1975" s="121"/>
      <c r="D1975" s="121"/>
      <c r="E1975" s="121"/>
      <c r="F1975" s="121"/>
      <c r="G1975" s="121"/>
      <c r="H1975" s="121"/>
      <c r="I1975" s="121"/>
      <c r="J1975" s="121"/>
      <c r="L1975" s="121"/>
      <c r="M1975" s="112" t="s">
        <v>2357</v>
      </c>
    </row>
    <row r="1976" spans="1:13" ht="17.25" customHeight="1">
      <c r="A1976" s="119"/>
      <c r="C1976" s="121"/>
      <c r="D1976" s="121"/>
      <c r="E1976" s="121"/>
      <c r="F1976" s="121"/>
      <c r="G1976" s="121"/>
      <c r="H1976" s="121"/>
      <c r="I1976" s="121"/>
      <c r="J1976" s="121"/>
      <c r="L1976" s="121"/>
      <c r="M1976" s="112" t="s">
        <v>2358</v>
      </c>
    </row>
    <row r="1977" spans="1:13" ht="17.25" customHeight="1">
      <c r="A1977" s="119"/>
      <c r="C1977" s="121"/>
      <c r="D1977" s="121"/>
      <c r="E1977" s="121"/>
      <c r="F1977" s="121"/>
      <c r="G1977" s="121"/>
      <c r="H1977" s="121"/>
      <c r="I1977" s="121"/>
      <c r="J1977" s="121"/>
      <c r="L1977" s="121"/>
      <c r="M1977" s="112" t="s">
        <v>2359</v>
      </c>
    </row>
    <row r="1978" spans="1:13" ht="17.25" customHeight="1">
      <c r="A1978" s="119"/>
      <c r="C1978" s="121"/>
      <c r="D1978" s="121"/>
      <c r="E1978" s="121"/>
      <c r="F1978" s="121"/>
      <c r="G1978" s="121"/>
      <c r="H1978" s="121"/>
      <c r="I1978" s="121"/>
      <c r="J1978" s="121"/>
      <c r="L1978" s="121"/>
      <c r="M1978" s="112" t="s">
        <v>2360</v>
      </c>
    </row>
    <row r="1979" spans="1:13" ht="17.25" customHeight="1">
      <c r="A1979" s="119"/>
      <c r="C1979" s="121"/>
      <c r="D1979" s="121"/>
      <c r="E1979" s="121"/>
      <c r="F1979" s="121"/>
      <c r="G1979" s="121"/>
      <c r="H1979" s="121"/>
      <c r="I1979" s="121"/>
      <c r="J1979" s="121"/>
      <c r="L1979" s="121"/>
      <c r="M1979" s="112" t="s">
        <v>2361</v>
      </c>
    </row>
    <row r="1980" spans="1:13" ht="17.25" customHeight="1">
      <c r="A1980" s="119"/>
      <c r="C1980" s="121"/>
      <c r="D1980" s="121"/>
      <c r="E1980" s="121"/>
      <c r="F1980" s="121"/>
      <c r="G1980" s="121"/>
      <c r="H1980" s="121"/>
      <c r="I1980" s="121"/>
      <c r="J1980" s="121"/>
      <c r="L1980" s="121"/>
      <c r="M1980" s="112" t="s">
        <v>2362</v>
      </c>
    </row>
    <row r="1981" spans="1:13" ht="17.25" customHeight="1">
      <c r="A1981" s="119"/>
      <c r="C1981" s="121"/>
      <c r="D1981" s="121"/>
      <c r="E1981" s="121"/>
      <c r="F1981" s="121"/>
      <c r="G1981" s="121"/>
      <c r="H1981" s="121"/>
      <c r="I1981" s="121"/>
      <c r="J1981" s="113"/>
      <c r="K1981" s="104"/>
      <c r="L1981" s="113"/>
      <c r="M1981" s="103" t="s">
        <v>2363</v>
      </c>
    </row>
    <row r="1982" spans="1:13" ht="17.25" customHeight="1">
      <c r="A1982" s="119"/>
      <c r="C1982" s="121"/>
      <c r="D1982" s="121"/>
      <c r="E1982" s="121"/>
      <c r="F1982" s="121"/>
      <c r="G1982" s="121"/>
      <c r="H1982" s="121"/>
      <c r="I1982" s="121"/>
      <c r="J1982" s="111">
        <v>13</v>
      </c>
      <c r="K1982" s="97" t="s">
        <v>818</v>
      </c>
      <c r="L1982" s="98">
        <v>5722</v>
      </c>
      <c r="M1982" s="112" t="s">
        <v>2364</v>
      </c>
    </row>
    <row r="1983" spans="1:13" ht="17.25" customHeight="1">
      <c r="A1983" s="119"/>
      <c r="C1983" s="121"/>
      <c r="D1983" s="121"/>
      <c r="E1983" s="121"/>
      <c r="F1983" s="121"/>
      <c r="G1983" s="121"/>
      <c r="H1983" s="121"/>
      <c r="I1983" s="121"/>
      <c r="J1983" s="121"/>
      <c r="K1983" s="97" t="s">
        <v>820</v>
      </c>
      <c r="L1983" s="121"/>
      <c r="M1983" s="112" t="s">
        <v>2365</v>
      </c>
    </row>
    <row r="1984" spans="1:13" ht="17.25" customHeight="1">
      <c r="A1984" s="119"/>
      <c r="C1984" s="121"/>
      <c r="D1984" s="121"/>
      <c r="E1984" s="121"/>
      <c r="F1984" s="121"/>
      <c r="G1984" s="121"/>
      <c r="H1984" s="121"/>
      <c r="I1984" s="121"/>
      <c r="J1984" s="121"/>
      <c r="L1984" s="121"/>
      <c r="M1984" s="112" t="s">
        <v>2366</v>
      </c>
    </row>
    <row r="1985" spans="1:13" ht="17.25" customHeight="1">
      <c r="A1985" s="119"/>
      <c r="C1985" s="121"/>
      <c r="D1985" s="121"/>
      <c r="E1985" s="121"/>
      <c r="F1985" s="121"/>
      <c r="G1985" s="121"/>
      <c r="H1985" s="121"/>
      <c r="I1985" s="121"/>
      <c r="J1985" s="121"/>
      <c r="L1985" s="121"/>
      <c r="M1985" s="112" t="s">
        <v>2367</v>
      </c>
    </row>
    <row r="1986" spans="1:13" ht="17.25" customHeight="1">
      <c r="A1986" s="119"/>
      <c r="C1986" s="121"/>
      <c r="D1986" s="121"/>
      <c r="E1986" s="121"/>
      <c r="F1986" s="121"/>
      <c r="G1986" s="121"/>
      <c r="H1986" s="121"/>
      <c r="I1986" s="121"/>
      <c r="J1986" s="113"/>
      <c r="K1986" s="104"/>
      <c r="L1986" s="113"/>
      <c r="M1986" s="103" t="s">
        <v>2368</v>
      </c>
    </row>
    <row r="1987" spans="1:13" ht="17.25" customHeight="1">
      <c r="A1987" s="119"/>
      <c r="C1987" s="121"/>
      <c r="D1987" s="121"/>
      <c r="E1987" s="121"/>
      <c r="F1987" s="121"/>
      <c r="G1987" s="121"/>
      <c r="H1987" s="121"/>
      <c r="I1987" s="121"/>
      <c r="J1987" s="111">
        <v>18</v>
      </c>
      <c r="K1987" s="97" t="s">
        <v>822</v>
      </c>
      <c r="L1987" s="98">
        <v>73408</v>
      </c>
      <c r="M1987" s="112" t="s">
        <v>2369</v>
      </c>
    </row>
    <row r="1988" spans="1:13" ht="17.25" customHeight="1">
      <c r="A1988" s="119"/>
      <c r="C1988" s="121"/>
      <c r="D1988" s="121"/>
      <c r="E1988" s="121"/>
      <c r="F1988" s="121"/>
      <c r="G1988" s="121"/>
      <c r="H1988" s="121"/>
      <c r="I1988" s="121"/>
      <c r="J1988" s="121"/>
      <c r="K1988" s="97" t="s">
        <v>824</v>
      </c>
      <c r="L1988" s="121"/>
      <c r="M1988" s="112" t="s">
        <v>2370</v>
      </c>
    </row>
    <row r="1989" spans="1:13" ht="17.25" customHeight="1">
      <c r="A1989" s="119"/>
      <c r="C1989" s="121"/>
      <c r="D1989" s="121"/>
      <c r="E1989" s="121"/>
      <c r="F1989" s="121"/>
      <c r="G1989" s="121"/>
      <c r="H1989" s="121"/>
      <c r="I1989" s="121"/>
      <c r="J1989" s="121"/>
      <c r="L1989" s="121"/>
      <c r="M1989" s="112" t="s">
        <v>2371</v>
      </c>
    </row>
    <row r="1990" spans="1:13" ht="17.25" customHeight="1">
      <c r="A1990" s="119"/>
      <c r="C1990" s="121"/>
      <c r="D1990" s="121"/>
      <c r="E1990" s="121"/>
      <c r="F1990" s="121"/>
      <c r="G1990" s="121"/>
      <c r="H1990" s="121"/>
      <c r="I1990" s="121"/>
      <c r="J1990" s="121"/>
      <c r="L1990" s="121"/>
      <c r="M1990" s="112" t="s">
        <v>2372</v>
      </c>
    </row>
    <row r="1991" spans="1:13" ht="17.25" customHeight="1">
      <c r="A1991" s="119"/>
      <c r="C1991" s="121"/>
      <c r="D1991" s="121"/>
      <c r="E1991" s="121"/>
      <c r="F1991" s="121"/>
      <c r="G1991" s="121"/>
      <c r="H1991" s="121"/>
      <c r="I1991" s="121"/>
      <c r="J1991" s="121"/>
      <c r="L1991" s="121"/>
      <c r="M1991" s="112" t="s">
        <v>2373</v>
      </c>
    </row>
    <row r="1992" spans="1:13" ht="17.25" customHeight="1">
      <c r="A1992" s="119"/>
      <c r="C1992" s="121"/>
      <c r="D1992" s="121"/>
      <c r="E1992" s="121"/>
      <c r="F1992" s="121"/>
      <c r="G1992" s="121"/>
      <c r="H1992" s="121"/>
      <c r="I1992" s="121"/>
      <c r="J1992" s="121"/>
      <c r="L1992" s="121"/>
      <c r="M1992" s="112" t="s">
        <v>2374</v>
      </c>
    </row>
    <row r="1993" spans="1:13" ht="17.25" customHeight="1">
      <c r="A1993" s="119"/>
      <c r="C1993" s="121"/>
      <c r="D1993" s="121"/>
      <c r="E1993" s="121"/>
      <c r="F1993" s="121"/>
      <c r="G1993" s="121"/>
      <c r="H1993" s="121"/>
      <c r="I1993" s="121"/>
      <c r="J1993" s="121"/>
      <c r="L1993" s="121"/>
      <c r="M1993" s="112" t="s">
        <v>2375</v>
      </c>
    </row>
    <row r="1994" spans="1:13" ht="17.25" customHeight="1">
      <c r="A1994" s="119"/>
      <c r="C1994" s="121"/>
      <c r="D1994" s="121"/>
      <c r="E1994" s="121"/>
      <c r="F1994" s="121"/>
      <c r="G1994" s="121"/>
      <c r="H1994" s="121"/>
      <c r="I1994" s="121"/>
      <c r="J1994" s="121"/>
      <c r="L1994" s="121"/>
      <c r="M1994" s="112" t="s">
        <v>2376</v>
      </c>
    </row>
    <row r="1995" spans="1:13" ht="17.25" customHeight="1">
      <c r="A1995" s="119"/>
      <c r="C1995" s="121"/>
      <c r="D1995" s="121"/>
      <c r="E1995" s="121"/>
      <c r="F1995" s="121"/>
      <c r="G1995" s="121"/>
      <c r="H1995" s="121"/>
      <c r="I1995" s="121"/>
      <c r="J1995" s="121"/>
      <c r="L1995" s="121"/>
      <c r="M1995" s="112" t="s">
        <v>2377</v>
      </c>
    </row>
    <row r="1996" spans="1:13" ht="17.25" customHeight="1">
      <c r="A1996" s="119"/>
      <c r="C1996" s="121"/>
      <c r="D1996" s="121"/>
      <c r="E1996" s="121"/>
      <c r="F1996" s="121"/>
      <c r="G1996" s="121"/>
      <c r="H1996" s="121"/>
      <c r="I1996" s="121"/>
      <c r="J1996" s="121"/>
      <c r="L1996" s="121"/>
      <c r="M1996" s="112" t="s">
        <v>2378</v>
      </c>
    </row>
    <row r="1997" spans="1:13" ht="17.25" customHeight="1">
      <c r="A1997" s="119"/>
      <c r="C1997" s="121"/>
      <c r="D1997" s="121"/>
      <c r="E1997" s="121"/>
      <c r="F1997" s="121"/>
      <c r="G1997" s="121"/>
      <c r="H1997" s="121"/>
      <c r="I1997" s="121"/>
      <c r="J1997" s="121"/>
      <c r="L1997" s="121"/>
      <c r="M1997" s="112" t="s">
        <v>2379</v>
      </c>
    </row>
    <row r="1998" spans="1:13" ht="17.25" customHeight="1">
      <c r="A1998" s="119"/>
      <c r="C1998" s="121"/>
      <c r="D1998" s="121"/>
      <c r="E1998" s="121"/>
      <c r="F1998" s="121"/>
      <c r="G1998" s="121"/>
      <c r="H1998" s="121"/>
      <c r="I1998" s="121"/>
      <c r="J1998" s="121"/>
      <c r="L1998" s="121"/>
      <c r="M1998" s="112" t="s">
        <v>2380</v>
      </c>
    </row>
    <row r="1999" spans="1:13" ht="17.25" customHeight="1">
      <c r="A1999" s="119"/>
      <c r="C1999" s="121"/>
      <c r="D1999" s="121"/>
      <c r="E1999" s="121"/>
      <c r="F1999" s="121"/>
      <c r="G1999" s="121"/>
      <c r="H1999" s="121"/>
      <c r="I1999" s="121"/>
      <c r="J1999" s="121"/>
      <c r="L1999" s="121"/>
      <c r="M1999" s="112" t="s">
        <v>2381</v>
      </c>
    </row>
    <row r="2000" spans="1:13" ht="17.25" customHeight="1">
      <c r="A2000" s="119"/>
      <c r="C2000" s="121"/>
      <c r="D2000" s="121"/>
      <c r="E2000" s="121"/>
      <c r="F2000" s="121"/>
      <c r="G2000" s="121"/>
      <c r="H2000" s="121"/>
      <c r="I2000" s="121"/>
      <c r="J2000" s="121"/>
      <c r="L2000" s="121"/>
      <c r="M2000" s="112" t="s">
        <v>2382</v>
      </c>
    </row>
    <row r="2001" spans="1:16" ht="17.25" customHeight="1">
      <c r="A2001" s="119"/>
      <c r="C2001" s="121"/>
      <c r="D2001" s="121"/>
      <c r="E2001" s="121"/>
      <c r="F2001" s="121"/>
      <c r="G2001" s="121"/>
      <c r="H2001" s="121"/>
      <c r="I2001" s="121"/>
      <c r="J2001" s="121"/>
      <c r="L2001" s="121"/>
      <c r="M2001" s="112" t="s">
        <v>2383</v>
      </c>
    </row>
    <row r="2002" spans="1:16" ht="17.25" customHeight="1">
      <c r="A2002" s="119"/>
      <c r="C2002" s="121"/>
      <c r="D2002" s="121"/>
      <c r="E2002" s="121"/>
      <c r="F2002" s="121"/>
      <c r="G2002" s="121"/>
      <c r="H2002" s="121"/>
      <c r="I2002" s="121"/>
      <c r="J2002" s="121"/>
      <c r="L2002" s="121"/>
      <c r="M2002" s="112" t="s">
        <v>2384</v>
      </c>
    </row>
    <row r="2003" spans="1:16" ht="17.25" customHeight="1">
      <c r="A2003" s="130"/>
      <c r="B2003" s="128"/>
      <c r="C2003" s="108"/>
      <c r="D2003" s="108"/>
      <c r="E2003" s="108"/>
      <c r="F2003" s="108"/>
      <c r="G2003" s="108"/>
      <c r="H2003" s="108"/>
      <c r="I2003" s="108"/>
      <c r="J2003" s="108"/>
      <c r="K2003" s="128"/>
      <c r="L2003" s="108"/>
      <c r="M2003" s="127" t="s">
        <v>1067</v>
      </c>
    </row>
    <row r="2006" spans="1:16" ht="17.25" customHeight="1">
      <c r="A2006" s="389" t="s">
        <v>2385</v>
      </c>
      <c r="B2006" s="389"/>
      <c r="C2006" s="389"/>
      <c r="D2006" s="389"/>
      <c r="E2006" s="389"/>
      <c r="F2006" s="389"/>
      <c r="G2006" s="389"/>
      <c r="H2006" s="389"/>
      <c r="I2006" s="389"/>
      <c r="J2006" s="389"/>
      <c r="K2006" s="389"/>
      <c r="L2006" s="389"/>
      <c r="M2006" s="389"/>
      <c r="P2006" s="77"/>
    </row>
    <row r="2007" spans="1:16" ht="17.25" customHeight="1">
      <c r="A2007" s="389" t="s">
        <v>2386</v>
      </c>
      <c r="B2007" s="389"/>
      <c r="C2007" s="389"/>
      <c r="D2007" s="389"/>
      <c r="E2007" s="389"/>
      <c r="F2007" s="389"/>
      <c r="G2007" s="389"/>
      <c r="H2007" s="389"/>
      <c r="I2007" s="389"/>
      <c r="J2007" s="389"/>
      <c r="K2007" s="389"/>
      <c r="L2007" s="389"/>
      <c r="M2007" s="389"/>
      <c r="P2007" s="77"/>
    </row>
    <row r="2008" spans="1:16" ht="17.25" customHeight="1">
      <c r="A2008" s="77" t="s">
        <v>2182</v>
      </c>
      <c r="F2008" s="77" t="s">
        <v>2330</v>
      </c>
      <c r="M2008" s="81" t="s">
        <v>779</v>
      </c>
    </row>
    <row r="2009" spans="1:16" ht="17.25" customHeight="1">
      <c r="A2009" s="424"/>
      <c r="B2009" s="425"/>
      <c r="C2009" s="132"/>
      <c r="D2009" s="133"/>
      <c r="E2009" s="132"/>
      <c r="F2009" s="426" t="s">
        <v>780</v>
      </c>
      <c r="G2009" s="404"/>
      <c r="H2009" s="404"/>
      <c r="I2009" s="405"/>
      <c r="J2009" s="85" t="s">
        <v>128</v>
      </c>
      <c r="K2009" s="85"/>
      <c r="L2009" s="87"/>
      <c r="M2009" s="88"/>
      <c r="P2009" s="77"/>
    </row>
    <row r="2010" spans="1:16" ht="17.25" customHeight="1">
      <c r="A2010" s="414" t="s">
        <v>129</v>
      </c>
      <c r="B2010" s="427"/>
      <c r="C2010" s="134" t="s">
        <v>781</v>
      </c>
      <c r="D2010" s="135" t="s">
        <v>782</v>
      </c>
      <c r="E2010" s="134" t="s">
        <v>111</v>
      </c>
      <c r="F2010" s="428" t="s">
        <v>783</v>
      </c>
      <c r="G2010" s="428"/>
      <c r="H2010" s="428"/>
      <c r="I2010" s="136" t="s">
        <v>784</v>
      </c>
      <c r="J2010" s="429" t="s">
        <v>785</v>
      </c>
      <c r="K2010" s="430"/>
      <c r="L2010" s="433" t="s">
        <v>786</v>
      </c>
      <c r="M2010" s="137" t="s">
        <v>787</v>
      </c>
      <c r="P2010" s="77"/>
    </row>
    <row r="2011" spans="1:16" ht="17.25" customHeight="1">
      <c r="A2011" s="435"/>
      <c r="B2011" s="436"/>
      <c r="C2011" s="138"/>
      <c r="D2011" s="139"/>
      <c r="E2011" s="138"/>
      <c r="F2011" s="140" t="s">
        <v>119</v>
      </c>
      <c r="G2011" s="141" t="s">
        <v>120</v>
      </c>
      <c r="H2011" s="140" t="s">
        <v>121</v>
      </c>
      <c r="I2011" s="142" t="s">
        <v>122</v>
      </c>
      <c r="J2011" s="431"/>
      <c r="K2011" s="432"/>
      <c r="L2011" s="434"/>
      <c r="M2011" s="95"/>
      <c r="P2011" s="77"/>
    </row>
    <row r="2012" spans="1:16" ht="17.25" customHeight="1">
      <c r="A2012" s="119"/>
      <c r="C2012" s="121"/>
      <c r="D2012" s="121"/>
      <c r="E2012" s="121"/>
      <c r="F2012" s="121"/>
      <c r="G2012" s="121"/>
      <c r="H2012" s="121"/>
      <c r="I2012" s="121"/>
      <c r="J2012" s="121"/>
      <c r="L2012" s="121"/>
      <c r="M2012" s="112" t="s">
        <v>2387</v>
      </c>
    </row>
    <row r="2013" spans="1:16" ht="17.25" customHeight="1">
      <c r="A2013" s="119"/>
      <c r="C2013" s="121"/>
      <c r="D2013" s="121"/>
      <c r="E2013" s="121"/>
      <c r="F2013" s="121"/>
      <c r="G2013" s="121"/>
      <c r="H2013" s="121"/>
      <c r="I2013" s="121"/>
      <c r="J2013" s="113"/>
      <c r="K2013" s="104"/>
      <c r="L2013" s="113"/>
      <c r="M2013" s="103" t="s">
        <v>2388</v>
      </c>
    </row>
    <row r="2014" spans="1:16" ht="17.25" customHeight="1">
      <c r="A2014" s="119"/>
      <c r="C2014" s="121"/>
      <c r="D2014" s="121"/>
      <c r="E2014" s="121"/>
      <c r="F2014" s="121"/>
      <c r="G2014" s="121"/>
      <c r="H2014" s="121"/>
      <c r="I2014" s="121"/>
      <c r="J2014" s="111">
        <v>21</v>
      </c>
      <c r="K2014" s="97" t="s">
        <v>890</v>
      </c>
      <c r="L2014" s="98">
        <v>400</v>
      </c>
      <c r="M2014" s="112" t="s">
        <v>2389</v>
      </c>
    </row>
    <row r="2015" spans="1:16" ht="17.25" customHeight="1">
      <c r="A2015" s="92"/>
      <c r="B2015" s="104"/>
      <c r="C2015" s="113"/>
      <c r="D2015" s="113"/>
      <c r="E2015" s="113"/>
      <c r="F2015" s="113"/>
      <c r="G2015" s="113"/>
      <c r="H2015" s="113"/>
      <c r="I2015" s="113"/>
      <c r="J2015" s="113"/>
      <c r="K2015" s="101" t="s">
        <v>892</v>
      </c>
      <c r="L2015" s="113"/>
      <c r="M2015" s="95"/>
    </row>
    <row r="2016" spans="1:16" ht="17.25" customHeight="1">
      <c r="A2016" s="96">
        <v>2</v>
      </c>
      <c r="B2016" s="97" t="s">
        <v>2390</v>
      </c>
      <c r="C2016" s="98">
        <v>4577</v>
      </c>
      <c r="D2016" s="98">
        <v>7882</v>
      </c>
      <c r="E2016" s="143">
        <f>C2016-D2016</f>
        <v>-3305</v>
      </c>
      <c r="F2016" s="144">
        <v>0</v>
      </c>
      <c r="G2016" s="144">
        <v>0</v>
      </c>
      <c r="H2016" s="144">
        <v>4577</v>
      </c>
      <c r="I2016" s="145">
        <v>0</v>
      </c>
      <c r="J2016" s="100">
        <v>7</v>
      </c>
      <c r="K2016" s="101" t="s">
        <v>800</v>
      </c>
      <c r="L2016" s="102">
        <v>100</v>
      </c>
      <c r="M2016" s="103" t="s">
        <v>2391</v>
      </c>
    </row>
    <row r="2017" spans="1:16" ht="17.25" customHeight="1">
      <c r="A2017" s="119"/>
      <c r="B2017" s="97" t="s">
        <v>2392</v>
      </c>
      <c r="C2017" s="121"/>
      <c r="D2017" s="121"/>
      <c r="E2017" s="121"/>
      <c r="F2017" s="121"/>
      <c r="G2017" s="121"/>
      <c r="H2017" s="121"/>
      <c r="I2017" s="121"/>
      <c r="J2017" s="111">
        <v>10</v>
      </c>
      <c r="K2017" s="97" t="s">
        <v>807</v>
      </c>
      <c r="L2017" s="98">
        <v>148</v>
      </c>
      <c r="M2017" s="112" t="s">
        <v>2393</v>
      </c>
    </row>
    <row r="2018" spans="1:16" ht="17.25" customHeight="1">
      <c r="A2018" s="119"/>
      <c r="C2018" s="121"/>
      <c r="D2018" s="121"/>
      <c r="E2018" s="121"/>
      <c r="F2018" s="121"/>
      <c r="G2018" s="121"/>
      <c r="H2018" s="121"/>
      <c r="I2018" s="121"/>
      <c r="J2018" s="113"/>
      <c r="K2018" s="104"/>
      <c r="L2018" s="113"/>
      <c r="M2018" s="103" t="s">
        <v>2394</v>
      </c>
    </row>
    <row r="2019" spans="1:16" ht="17.25" customHeight="1">
      <c r="A2019" s="119"/>
      <c r="C2019" s="121"/>
      <c r="D2019" s="121"/>
      <c r="E2019" s="121"/>
      <c r="F2019" s="121"/>
      <c r="G2019" s="121"/>
      <c r="H2019" s="121"/>
      <c r="I2019" s="121"/>
      <c r="J2019" s="111">
        <v>11</v>
      </c>
      <c r="K2019" s="97" t="s">
        <v>811</v>
      </c>
      <c r="L2019" s="98">
        <v>542</v>
      </c>
      <c r="M2019" s="112" t="s">
        <v>2395</v>
      </c>
    </row>
    <row r="2020" spans="1:16" ht="17.25" customHeight="1">
      <c r="A2020" s="119"/>
      <c r="C2020" s="121"/>
      <c r="D2020" s="121"/>
      <c r="E2020" s="121"/>
      <c r="F2020" s="121"/>
      <c r="G2020" s="121"/>
      <c r="H2020" s="121"/>
      <c r="I2020" s="121"/>
      <c r="J2020" s="113"/>
      <c r="K2020" s="104"/>
      <c r="L2020" s="113"/>
      <c r="M2020" s="103" t="s">
        <v>2396</v>
      </c>
    </row>
    <row r="2021" spans="1:16" ht="17.25" customHeight="1">
      <c r="A2021" s="119"/>
      <c r="C2021" s="121"/>
      <c r="D2021" s="121"/>
      <c r="E2021" s="121"/>
      <c r="F2021" s="121"/>
      <c r="G2021" s="121"/>
      <c r="H2021" s="121"/>
      <c r="I2021" s="121"/>
      <c r="J2021" s="100">
        <v>12</v>
      </c>
      <c r="K2021" s="101" t="s">
        <v>816</v>
      </c>
      <c r="L2021" s="102">
        <v>308</v>
      </c>
      <c r="M2021" s="103" t="s">
        <v>2397</v>
      </c>
    </row>
    <row r="2022" spans="1:16" ht="17.25" customHeight="1">
      <c r="A2022" s="119"/>
      <c r="C2022" s="121"/>
      <c r="D2022" s="121"/>
      <c r="E2022" s="121"/>
      <c r="F2022" s="121"/>
      <c r="G2022" s="121"/>
      <c r="H2022" s="121"/>
      <c r="I2022" s="121"/>
      <c r="J2022" s="100">
        <v>14</v>
      </c>
      <c r="K2022" s="101" t="s">
        <v>964</v>
      </c>
      <c r="L2022" s="102">
        <v>253</v>
      </c>
      <c r="M2022" s="103" t="s">
        <v>2398</v>
      </c>
    </row>
    <row r="2023" spans="1:16" ht="17.25" customHeight="1">
      <c r="A2023" s="119"/>
      <c r="C2023" s="121"/>
      <c r="D2023" s="121"/>
      <c r="E2023" s="121"/>
      <c r="F2023" s="121"/>
      <c r="G2023" s="121"/>
      <c r="H2023" s="121"/>
      <c r="I2023" s="121"/>
      <c r="J2023" s="111">
        <v>18</v>
      </c>
      <c r="K2023" s="97" t="s">
        <v>822</v>
      </c>
      <c r="L2023" s="98">
        <v>3226</v>
      </c>
      <c r="M2023" s="112" t="s">
        <v>2399</v>
      </c>
    </row>
    <row r="2024" spans="1:16" ht="17.25" customHeight="1">
      <c r="A2024" s="119"/>
      <c r="C2024" s="121"/>
      <c r="D2024" s="121"/>
      <c r="E2024" s="121"/>
      <c r="F2024" s="121"/>
      <c r="G2024" s="121"/>
      <c r="H2024" s="121"/>
      <c r="I2024" s="121"/>
      <c r="J2024" s="121"/>
      <c r="K2024" s="97" t="s">
        <v>824</v>
      </c>
      <c r="L2024" s="121"/>
      <c r="M2024" s="112" t="s">
        <v>2400</v>
      </c>
    </row>
    <row r="2025" spans="1:16" ht="17.25" customHeight="1">
      <c r="A2025" s="92"/>
      <c r="B2025" s="104"/>
      <c r="C2025" s="113"/>
      <c r="D2025" s="113"/>
      <c r="E2025" s="113"/>
      <c r="F2025" s="113"/>
      <c r="G2025" s="113"/>
      <c r="H2025" s="113"/>
      <c r="I2025" s="113"/>
      <c r="J2025" s="113"/>
      <c r="K2025" s="104"/>
      <c r="L2025" s="113"/>
      <c r="M2025" s="103" t="s">
        <v>2401</v>
      </c>
    </row>
    <row r="2026" spans="1:16" ht="17.25" customHeight="1">
      <c r="A2026" s="422" t="s">
        <v>142</v>
      </c>
      <c r="B2026" s="423"/>
      <c r="C2026" s="106">
        <v>161355</v>
      </c>
      <c r="D2026" s="106">
        <v>174705</v>
      </c>
      <c r="E2026" s="146">
        <f>C2026-D2026</f>
        <v>-13350</v>
      </c>
      <c r="F2026" s="147">
        <v>24030</v>
      </c>
      <c r="G2026" s="147">
        <v>0</v>
      </c>
      <c r="H2026" s="147">
        <v>100959</v>
      </c>
      <c r="I2026" s="148">
        <v>36366</v>
      </c>
      <c r="J2026" s="108"/>
      <c r="K2026" s="128"/>
      <c r="L2026" s="146"/>
      <c r="M2026" s="110"/>
      <c r="P2026" s="77"/>
    </row>
    <row r="2028" spans="1:16" ht="17.25" customHeight="1">
      <c r="A2028" s="77" t="s">
        <v>2402</v>
      </c>
      <c r="B2028" s="79"/>
      <c r="C2028" s="78"/>
      <c r="D2028" s="78"/>
      <c r="E2028" s="78"/>
      <c r="F2028" s="78" t="s">
        <v>2403</v>
      </c>
      <c r="G2028" s="78"/>
      <c r="H2028" s="78"/>
      <c r="I2028" s="78"/>
      <c r="K2028" s="78"/>
      <c r="L2028" s="78"/>
      <c r="M2028" s="81" t="s">
        <v>779</v>
      </c>
      <c r="P2028" s="77"/>
    </row>
    <row r="2029" spans="1:16" ht="17.25" customHeight="1">
      <c r="A2029" s="424"/>
      <c r="B2029" s="425"/>
      <c r="C2029" s="132"/>
      <c r="D2029" s="133"/>
      <c r="E2029" s="132"/>
      <c r="F2029" s="426" t="s">
        <v>780</v>
      </c>
      <c r="G2029" s="404"/>
      <c r="H2029" s="404"/>
      <c r="I2029" s="405"/>
      <c r="J2029" s="85" t="s">
        <v>128</v>
      </c>
      <c r="K2029" s="85"/>
      <c r="L2029" s="87"/>
      <c r="M2029" s="88"/>
      <c r="P2029" s="77"/>
    </row>
    <row r="2030" spans="1:16" ht="17.25" customHeight="1">
      <c r="A2030" s="414" t="s">
        <v>129</v>
      </c>
      <c r="B2030" s="427"/>
      <c r="C2030" s="134" t="s">
        <v>781</v>
      </c>
      <c r="D2030" s="135" t="s">
        <v>782</v>
      </c>
      <c r="E2030" s="134" t="s">
        <v>111</v>
      </c>
      <c r="F2030" s="428" t="s">
        <v>783</v>
      </c>
      <c r="G2030" s="428"/>
      <c r="H2030" s="428"/>
      <c r="I2030" s="136" t="s">
        <v>784</v>
      </c>
      <c r="J2030" s="429" t="s">
        <v>785</v>
      </c>
      <c r="K2030" s="430"/>
      <c r="L2030" s="433" t="s">
        <v>786</v>
      </c>
      <c r="M2030" s="137" t="s">
        <v>787</v>
      </c>
      <c r="P2030" s="77"/>
    </row>
    <row r="2031" spans="1:16" ht="17.25" customHeight="1">
      <c r="A2031" s="435"/>
      <c r="B2031" s="436"/>
      <c r="C2031" s="138"/>
      <c r="D2031" s="139"/>
      <c r="E2031" s="138"/>
      <c r="F2031" s="140" t="s">
        <v>119</v>
      </c>
      <c r="G2031" s="141" t="s">
        <v>120</v>
      </c>
      <c r="H2031" s="140" t="s">
        <v>121</v>
      </c>
      <c r="I2031" s="142" t="s">
        <v>122</v>
      </c>
      <c r="J2031" s="431"/>
      <c r="K2031" s="432"/>
      <c r="L2031" s="434"/>
      <c r="M2031" s="95"/>
      <c r="P2031" s="77"/>
    </row>
    <row r="2032" spans="1:16" ht="17.25" customHeight="1">
      <c r="A2032" s="96">
        <v>1</v>
      </c>
      <c r="B2032" s="97" t="s">
        <v>2404</v>
      </c>
      <c r="C2032" s="98">
        <v>540710</v>
      </c>
      <c r="D2032" s="98">
        <v>513843</v>
      </c>
      <c r="E2032" s="143">
        <f>C2032-D2032</f>
        <v>26867</v>
      </c>
      <c r="F2032" s="121"/>
      <c r="G2032" s="121"/>
      <c r="H2032" s="121"/>
      <c r="I2032" s="145">
        <v>540710</v>
      </c>
      <c r="J2032" s="111">
        <v>18</v>
      </c>
      <c r="K2032" s="97" t="s">
        <v>822</v>
      </c>
      <c r="L2032" s="98">
        <v>540710</v>
      </c>
      <c r="M2032" s="112" t="s">
        <v>2405</v>
      </c>
    </row>
    <row r="2033" spans="1:13" ht="17.25" customHeight="1">
      <c r="A2033" s="92"/>
      <c r="B2033" s="104"/>
      <c r="C2033" s="113"/>
      <c r="D2033" s="113"/>
      <c r="E2033" s="113"/>
      <c r="F2033" s="113"/>
      <c r="G2033" s="113"/>
      <c r="H2033" s="113"/>
      <c r="I2033" s="113"/>
      <c r="J2033" s="113"/>
      <c r="K2033" s="101" t="s">
        <v>824</v>
      </c>
      <c r="L2033" s="113"/>
      <c r="M2033" s="95"/>
    </row>
    <row r="2034" spans="1:13" ht="17.25" customHeight="1">
      <c r="A2034" s="96">
        <v>2</v>
      </c>
      <c r="B2034" s="97" t="s">
        <v>2406</v>
      </c>
      <c r="C2034" s="98">
        <v>21038</v>
      </c>
      <c r="D2034" s="98">
        <v>16721</v>
      </c>
      <c r="E2034" s="143">
        <f>C2034-D2034</f>
        <v>4317</v>
      </c>
      <c r="F2034" s="144">
        <v>1575</v>
      </c>
      <c r="G2034" s="144">
        <v>0</v>
      </c>
      <c r="H2034" s="144">
        <v>7003</v>
      </c>
      <c r="I2034" s="145">
        <v>12460</v>
      </c>
      <c r="J2034" s="100">
        <v>7</v>
      </c>
      <c r="K2034" s="101" t="s">
        <v>800</v>
      </c>
      <c r="L2034" s="102">
        <v>50</v>
      </c>
      <c r="M2034" s="103" t="s">
        <v>2407</v>
      </c>
    </row>
    <row r="2035" spans="1:13" ht="17.25" customHeight="1">
      <c r="A2035" s="119"/>
      <c r="B2035" s="97" t="s">
        <v>1492</v>
      </c>
      <c r="C2035" s="121"/>
      <c r="D2035" s="121"/>
      <c r="E2035" s="121"/>
      <c r="F2035" s="121"/>
      <c r="G2035" s="121"/>
      <c r="H2035" s="121"/>
      <c r="I2035" s="121"/>
      <c r="J2035" s="111">
        <v>10</v>
      </c>
      <c r="K2035" s="97" t="s">
        <v>807</v>
      </c>
      <c r="L2035" s="98">
        <v>4001</v>
      </c>
      <c r="M2035" s="112" t="s">
        <v>2408</v>
      </c>
    </row>
    <row r="2036" spans="1:13" ht="17.25" customHeight="1">
      <c r="A2036" s="119"/>
      <c r="C2036" s="121"/>
      <c r="D2036" s="121"/>
      <c r="E2036" s="121"/>
      <c r="F2036" s="121"/>
      <c r="G2036" s="121"/>
      <c r="H2036" s="121"/>
      <c r="I2036" s="121"/>
      <c r="J2036" s="121"/>
      <c r="L2036" s="121"/>
      <c r="M2036" s="112" t="s">
        <v>2409</v>
      </c>
    </row>
    <row r="2037" spans="1:13" ht="17.25" customHeight="1">
      <c r="A2037" s="119"/>
      <c r="C2037" s="121"/>
      <c r="D2037" s="121"/>
      <c r="E2037" s="121"/>
      <c r="F2037" s="121"/>
      <c r="G2037" s="121"/>
      <c r="H2037" s="121"/>
      <c r="I2037" s="121"/>
      <c r="J2037" s="121"/>
      <c r="L2037" s="121"/>
      <c r="M2037" s="112" t="s">
        <v>2410</v>
      </c>
    </row>
    <row r="2038" spans="1:13" ht="17.25" customHeight="1">
      <c r="A2038" s="130"/>
      <c r="B2038" s="128"/>
      <c r="C2038" s="108"/>
      <c r="D2038" s="108"/>
      <c r="E2038" s="108"/>
      <c r="F2038" s="108"/>
      <c r="G2038" s="108"/>
      <c r="H2038" s="108"/>
      <c r="I2038" s="108"/>
      <c r="J2038" s="108"/>
      <c r="K2038" s="128"/>
      <c r="L2038" s="108"/>
      <c r="M2038" s="127" t="s">
        <v>2411</v>
      </c>
    </row>
    <row r="2042" spans="1:13" ht="17.25" customHeight="1">
      <c r="A2042" s="128"/>
      <c r="B2042" s="128"/>
      <c r="C2042" s="128"/>
      <c r="D2042" s="128"/>
      <c r="E2042" s="128"/>
      <c r="F2042" s="128"/>
      <c r="G2042" s="128"/>
      <c r="H2042" s="128"/>
      <c r="I2042" s="128"/>
      <c r="J2042" s="128"/>
      <c r="K2042" s="128"/>
      <c r="L2042" s="128"/>
      <c r="M2042" s="128"/>
    </row>
    <row r="2043" spans="1:13" ht="17.25" customHeight="1">
      <c r="A2043" s="119"/>
      <c r="C2043" s="121"/>
      <c r="D2043" s="121"/>
      <c r="E2043" s="121"/>
      <c r="F2043" s="121"/>
      <c r="G2043" s="121"/>
      <c r="H2043" s="121"/>
      <c r="I2043" s="121"/>
      <c r="J2043" s="111">
        <v>11</v>
      </c>
      <c r="K2043" s="97" t="s">
        <v>811</v>
      </c>
      <c r="L2043" s="98">
        <v>3545</v>
      </c>
      <c r="M2043" s="112" t="s">
        <v>2412</v>
      </c>
    </row>
    <row r="2044" spans="1:13" ht="17.25" customHeight="1">
      <c r="A2044" s="119"/>
      <c r="C2044" s="121"/>
      <c r="D2044" s="121"/>
      <c r="E2044" s="121"/>
      <c r="F2044" s="121"/>
      <c r="G2044" s="121"/>
      <c r="H2044" s="121"/>
      <c r="I2044" s="121"/>
      <c r="J2044" s="121"/>
      <c r="L2044" s="121"/>
      <c r="M2044" s="112" t="s">
        <v>2413</v>
      </c>
    </row>
    <row r="2045" spans="1:13" ht="17.25" customHeight="1">
      <c r="A2045" s="119"/>
      <c r="C2045" s="121"/>
      <c r="D2045" s="121"/>
      <c r="E2045" s="121"/>
      <c r="F2045" s="121"/>
      <c r="G2045" s="121"/>
      <c r="H2045" s="121"/>
      <c r="I2045" s="121"/>
      <c r="J2045" s="113"/>
      <c r="K2045" s="104"/>
      <c r="L2045" s="113"/>
      <c r="M2045" s="103" t="s">
        <v>2414</v>
      </c>
    </row>
    <row r="2046" spans="1:13" ht="17.25" customHeight="1">
      <c r="A2046" s="119"/>
      <c r="C2046" s="121"/>
      <c r="D2046" s="121"/>
      <c r="E2046" s="121"/>
      <c r="F2046" s="121"/>
      <c r="G2046" s="121"/>
      <c r="H2046" s="121"/>
      <c r="I2046" s="121"/>
      <c r="J2046" s="100">
        <v>12</v>
      </c>
      <c r="K2046" s="101" t="s">
        <v>816</v>
      </c>
      <c r="L2046" s="102">
        <v>8400</v>
      </c>
      <c r="M2046" s="103" t="s">
        <v>2415</v>
      </c>
    </row>
    <row r="2047" spans="1:13" ht="17.25" customHeight="1">
      <c r="A2047" s="119"/>
      <c r="C2047" s="121"/>
      <c r="D2047" s="121"/>
      <c r="E2047" s="121"/>
      <c r="F2047" s="121"/>
      <c r="G2047" s="121"/>
      <c r="H2047" s="121"/>
      <c r="I2047" s="121"/>
      <c r="J2047" s="111">
        <v>13</v>
      </c>
      <c r="K2047" s="97" t="s">
        <v>818</v>
      </c>
      <c r="L2047" s="98">
        <v>275</v>
      </c>
      <c r="M2047" s="112" t="s">
        <v>2416</v>
      </c>
    </row>
    <row r="2048" spans="1:13" ht="17.25" customHeight="1">
      <c r="A2048" s="119"/>
      <c r="C2048" s="121"/>
      <c r="D2048" s="121"/>
      <c r="E2048" s="121"/>
      <c r="F2048" s="121"/>
      <c r="G2048" s="121"/>
      <c r="H2048" s="121"/>
      <c r="I2048" s="121"/>
      <c r="J2048" s="113"/>
      <c r="K2048" s="101" t="s">
        <v>820</v>
      </c>
      <c r="L2048" s="113"/>
      <c r="M2048" s="103" t="s">
        <v>2417</v>
      </c>
    </row>
    <row r="2049" spans="1:13" ht="17.25" customHeight="1">
      <c r="A2049" s="119"/>
      <c r="C2049" s="121"/>
      <c r="D2049" s="121"/>
      <c r="E2049" s="121"/>
      <c r="F2049" s="121"/>
      <c r="G2049" s="121"/>
      <c r="H2049" s="121"/>
      <c r="I2049" s="121"/>
      <c r="J2049" s="111">
        <v>18</v>
      </c>
      <c r="K2049" s="97" t="s">
        <v>822</v>
      </c>
      <c r="L2049" s="98">
        <v>4767</v>
      </c>
      <c r="M2049" s="112" t="s">
        <v>2418</v>
      </c>
    </row>
    <row r="2050" spans="1:13" ht="17.25" customHeight="1">
      <c r="A2050" s="119"/>
      <c r="C2050" s="121"/>
      <c r="D2050" s="121"/>
      <c r="E2050" s="121"/>
      <c r="F2050" s="121"/>
      <c r="G2050" s="121"/>
      <c r="H2050" s="121"/>
      <c r="I2050" s="121"/>
      <c r="J2050" s="121"/>
      <c r="K2050" s="97" t="s">
        <v>824</v>
      </c>
      <c r="L2050" s="121"/>
      <c r="M2050" s="112" t="s">
        <v>2419</v>
      </c>
    </row>
    <row r="2051" spans="1:13" ht="17.25" customHeight="1">
      <c r="A2051" s="92"/>
      <c r="B2051" s="104"/>
      <c r="C2051" s="113"/>
      <c r="D2051" s="113"/>
      <c r="E2051" s="113"/>
      <c r="F2051" s="113"/>
      <c r="G2051" s="113"/>
      <c r="H2051" s="113"/>
      <c r="I2051" s="113"/>
      <c r="J2051" s="113"/>
      <c r="K2051" s="104"/>
      <c r="L2051" s="113"/>
      <c r="M2051" s="103" t="s">
        <v>2420</v>
      </c>
    </row>
    <row r="2052" spans="1:13" ht="17.25" customHeight="1">
      <c r="A2052" s="96">
        <v>3</v>
      </c>
      <c r="B2052" s="97" t="s">
        <v>2421</v>
      </c>
      <c r="C2052" s="98">
        <v>19294</v>
      </c>
      <c r="D2052" s="98">
        <v>15558</v>
      </c>
      <c r="E2052" s="143">
        <f>C2052-D2052</f>
        <v>3736</v>
      </c>
      <c r="F2052" s="144">
        <v>3800</v>
      </c>
      <c r="G2052" s="144">
        <v>0</v>
      </c>
      <c r="H2052" s="144">
        <v>6801</v>
      </c>
      <c r="I2052" s="145">
        <v>8693</v>
      </c>
      <c r="J2052" s="100">
        <v>1</v>
      </c>
      <c r="K2052" s="101" t="s">
        <v>789</v>
      </c>
      <c r="L2052" s="102">
        <v>66</v>
      </c>
      <c r="M2052" s="103" t="s">
        <v>2422</v>
      </c>
    </row>
    <row r="2053" spans="1:13" ht="17.25" customHeight="1">
      <c r="A2053" s="119"/>
      <c r="C2053" s="121"/>
      <c r="D2053" s="121"/>
      <c r="E2053" s="121"/>
      <c r="F2053" s="121"/>
      <c r="G2053" s="121"/>
      <c r="H2053" s="121"/>
      <c r="I2053" s="121"/>
      <c r="J2053" s="100">
        <v>3</v>
      </c>
      <c r="K2053" s="101" t="s">
        <v>793</v>
      </c>
      <c r="L2053" s="102">
        <v>1764</v>
      </c>
      <c r="M2053" s="103" t="s">
        <v>1295</v>
      </c>
    </row>
    <row r="2054" spans="1:13" ht="17.25" customHeight="1">
      <c r="A2054" s="119"/>
      <c r="C2054" s="121"/>
      <c r="D2054" s="121"/>
      <c r="E2054" s="121"/>
      <c r="F2054" s="121"/>
      <c r="G2054" s="121"/>
      <c r="H2054" s="121"/>
      <c r="I2054" s="121"/>
      <c r="J2054" s="100">
        <v>7</v>
      </c>
      <c r="K2054" s="101" t="s">
        <v>800</v>
      </c>
      <c r="L2054" s="102">
        <v>60</v>
      </c>
      <c r="M2054" s="103" t="s">
        <v>2423</v>
      </c>
    </row>
    <row r="2055" spans="1:13" ht="17.25" customHeight="1">
      <c r="A2055" s="119"/>
      <c r="C2055" s="121"/>
      <c r="D2055" s="121"/>
      <c r="E2055" s="121"/>
      <c r="F2055" s="121"/>
      <c r="G2055" s="121"/>
      <c r="H2055" s="121"/>
      <c r="I2055" s="121"/>
      <c r="J2055" s="100">
        <v>8</v>
      </c>
      <c r="K2055" s="101" t="s">
        <v>802</v>
      </c>
      <c r="L2055" s="102">
        <v>96</v>
      </c>
      <c r="M2055" s="103" t="s">
        <v>915</v>
      </c>
    </row>
    <row r="2056" spans="1:13" ht="17.25" customHeight="1">
      <c r="A2056" s="119"/>
      <c r="C2056" s="121"/>
      <c r="D2056" s="121"/>
      <c r="E2056" s="121"/>
      <c r="F2056" s="121"/>
      <c r="G2056" s="121"/>
      <c r="H2056" s="121"/>
      <c r="I2056" s="121"/>
      <c r="J2056" s="111">
        <v>10</v>
      </c>
      <c r="K2056" s="97" t="s">
        <v>807</v>
      </c>
      <c r="L2056" s="98">
        <v>1924</v>
      </c>
      <c r="M2056" s="112" t="s">
        <v>2424</v>
      </c>
    </row>
    <row r="2057" spans="1:13" ht="17.25" customHeight="1">
      <c r="A2057" s="119"/>
      <c r="C2057" s="121"/>
      <c r="D2057" s="121"/>
      <c r="E2057" s="121"/>
      <c r="F2057" s="121"/>
      <c r="G2057" s="121"/>
      <c r="H2057" s="121"/>
      <c r="I2057" s="121"/>
      <c r="J2057" s="121"/>
      <c r="L2057" s="121"/>
      <c r="M2057" s="112" t="s">
        <v>2425</v>
      </c>
    </row>
    <row r="2058" spans="1:13" ht="17.25" customHeight="1">
      <c r="A2058" s="119"/>
      <c r="C2058" s="121"/>
      <c r="D2058" s="121"/>
      <c r="E2058" s="121"/>
      <c r="F2058" s="121"/>
      <c r="G2058" s="121"/>
      <c r="H2058" s="121"/>
      <c r="I2058" s="121"/>
      <c r="J2058" s="121"/>
      <c r="L2058" s="121"/>
      <c r="M2058" s="112" t="s">
        <v>2426</v>
      </c>
    </row>
    <row r="2059" spans="1:13" ht="17.25" customHeight="1">
      <c r="A2059" s="119"/>
      <c r="C2059" s="121"/>
      <c r="D2059" s="121"/>
      <c r="E2059" s="121"/>
      <c r="F2059" s="121"/>
      <c r="G2059" s="121"/>
      <c r="H2059" s="121"/>
      <c r="I2059" s="121"/>
      <c r="J2059" s="113"/>
      <c r="K2059" s="104"/>
      <c r="L2059" s="113"/>
      <c r="M2059" s="103" t="s">
        <v>2427</v>
      </c>
    </row>
    <row r="2060" spans="1:13" ht="17.25" customHeight="1">
      <c r="A2060" s="119"/>
      <c r="C2060" s="121"/>
      <c r="D2060" s="121"/>
      <c r="E2060" s="121"/>
      <c r="F2060" s="121"/>
      <c r="G2060" s="121"/>
      <c r="H2060" s="121"/>
      <c r="I2060" s="121"/>
      <c r="J2060" s="111">
        <v>11</v>
      </c>
      <c r="K2060" s="97" t="s">
        <v>811</v>
      </c>
      <c r="L2060" s="98">
        <v>1056</v>
      </c>
      <c r="M2060" s="112" t="s">
        <v>1837</v>
      </c>
    </row>
    <row r="2061" spans="1:13" ht="17.25" customHeight="1">
      <c r="A2061" s="119"/>
      <c r="C2061" s="121"/>
      <c r="D2061" s="121"/>
      <c r="E2061" s="121"/>
      <c r="F2061" s="121"/>
      <c r="G2061" s="121"/>
      <c r="H2061" s="121"/>
      <c r="I2061" s="121"/>
      <c r="J2061" s="121"/>
      <c r="L2061" s="121"/>
      <c r="M2061" s="112" t="s">
        <v>2428</v>
      </c>
    </row>
    <row r="2062" spans="1:13" ht="17.25" customHeight="1">
      <c r="A2062" s="119"/>
      <c r="C2062" s="121"/>
      <c r="D2062" s="121"/>
      <c r="E2062" s="121"/>
      <c r="F2062" s="121"/>
      <c r="G2062" s="121"/>
      <c r="H2062" s="121"/>
      <c r="I2062" s="121"/>
      <c r="J2062" s="113"/>
      <c r="K2062" s="104"/>
      <c r="L2062" s="113"/>
      <c r="M2062" s="103" t="s">
        <v>2429</v>
      </c>
    </row>
    <row r="2063" spans="1:13" ht="17.25" customHeight="1">
      <c r="A2063" s="119"/>
      <c r="C2063" s="121"/>
      <c r="D2063" s="121"/>
      <c r="E2063" s="121"/>
      <c r="F2063" s="121"/>
      <c r="G2063" s="121"/>
      <c r="H2063" s="121"/>
      <c r="I2063" s="121"/>
      <c r="J2063" s="111">
        <v>12</v>
      </c>
      <c r="K2063" s="97" t="s">
        <v>816</v>
      </c>
      <c r="L2063" s="98">
        <v>8096</v>
      </c>
      <c r="M2063" s="112" t="s">
        <v>2430</v>
      </c>
    </row>
    <row r="2064" spans="1:13" ht="17.25" customHeight="1">
      <c r="A2064" s="119"/>
      <c r="C2064" s="121"/>
      <c r="D2064" s="121"/>
      <c r="E2064" s="121"/>
      <c r="F2064" s="121"/>
      <c r="G2064" s="121"/>
      <c r="H2064" s="121"/>
      <c r="I2064" s="121"/>
      <c r="J2064" s="121"/>
      <c r="L2064" s="121"/>
      <c r="M2064" s="112" t="s">
        <v>2431</v>
      </c>
    </row>
    <row r="2065" spans="1:16" ht="17.25" customHeight="1">
      <c r="A2065" s="119"/>
      <c r="C2065" s="121"/>
      <c r="D2065" s="121"/>
      <c r="E2065" s="121"/>
      <c r="F2065" s="121"/>
      <c r="G2065" s="121"/>
      <c r="H2065" s="121"/>
      <c r="I2065" s="121"/>
      <c r="J2065" s="113"/>
      <c r="K2065" s="104"/>
      <c r="L2065" s="113"/>
      <c r="M2065" s="103" t="s">
        <v>2432</v>
      </c>
    </row>
    <row r="2066" spans="1:16" ht="17.25" customHeight="1">
      <c r="A2066" s="119"/>
      <c r="C2066" s="121"/>
      <c r="D2066" s="121"/>
      <c r="E2066" s="121"/>
      <c r="F2066" s="121"/>
      <c r="G2066" s="121"/>
      <c r="H2066" s="121"/>
      <c r="I2066" s="121"/>
      <c r="J2066" s="111">
        <v>13</v>
      </c>
      <c r="K2066" s="97" t="s">
        <v>818</v>
      </c>
      <c r="L2066" s="98">
        <v>170</v>
      </c>
      <c r="M2066" s="112" t="s">
        <v>2433</v>
      </c>
    </row>
    <row r="2067" spans="1:16" ht="17.25" customHeight="1">
      <c r="A2067" s="119"/>
      <c r="C2067" s="121"/>
      <c r="D2067" s="121"/>
      <c r="E2067" s="121"/>
      <c r="F2067" s="121"/>
      <c r="G2067" s="121"/>
      <c r="H2067" s="121"/>
      <c r="I2067" s="121"/>
      <c r="J2067" s="113"/>
      <c r="K2067" s="101" t="s">
        <v>820</v>
      </c>
      <c r="L2067" s="113"/>
      <c r="M2067" s="103" t="s">
        <v>2434</v>
      </c>
    </row>
    <row r="2068" spans="1:16" ht="17.25" customHeight="1">
      <c r="A2068" s="119"/>
      <c r="C2068" s="121"/>
      <c r="D2068" s="121"/>
      <c r="E2068" s="121"/>
      <c r="F2068" s="121"/>
      <c r="G2068" s="121"/>
      <c r="H2068" s="121"/>
      <c r="I2068" s="121"/>
      <c r="J2068" s="100">
        <v>14</v>
      </c>
      <c r="K2068" s="101" t="s">
        <v>964</v>
      </c>
      <c r="L2068" s="102">
        <v>1000</v>
      </c>
      <c r="M2068" s="103" t="s">
        <v>2435</v>
      </c>
    </row>
    <row r="2069" spans="1:16" ht="17.25" customHeight="1">
      <c r="A2069" s="119"/>
      <c r="C2069" s="121"/>
      <c r="D2069" s="121"/>
      <c r="E2069" s="121"/>
      <c r="F2069" s="121"/>
      <c r="G2069" s="121"/>
      <c r="H2069" s="121"/>
      <c r="I2069" s="121"/>
      <c r="J2069" s="111">
        <v>17</v>
      </c>
      <c r="K2069" s="97" t="s">
        <v>966</v>
      </c>
      <c r="L2069" s="98">
        <v>2907</v>
      </c>
      <c r="M2069" s="112" t="s">
        <v>2436</v>
      </c>
    </row>
    <row r="2070" spans="1:16" ht="17.25" customHeight="1">
      <c r="A2070" s="119"/>
      <c r="C2070" s="121"/>
      <c r="D2070" s="121"/>
      <c r="E2070" s="121"/>
      <c r="F2070" s="121"/>
      <c r="G2070" s="121"/>
      <c r="H2070" s="121"/>
      <c r="I2070" s="121"/>
      <c r="J2070" s="121"/>
      <c r="L2070" s="121"/>
      <c r="M2070" s="112" t="s">
        <v>2437</v>
      </c>
    </row>
    <row r="2071" spans="1:16" ht="17.25" customHeight="1">
      <c r="A2071" s="130"/>
      <c r="B2071" s="128"/>
      <c r="C2071" s="108"/>
      <c r="D2071" s="108"/>
      <c r="E2071" s="108"/>
      <c r="F2071" s="108"/>
      <c r="G2071" s="108"/>
      <c r="H2071" s="108"/>
      <c r="I2071" s="108"/>
      <c r="J2071" s="108"/>
      <c r="K2071" s="128"/>
      <c r="L2071" s="108"/>
      <c r="M2071" s="127" t="s">
        <v>2438</v>
      </c>
    </row>
    <row r="2074" spans="1:16" ht="17.25" customHeight="1">
      <c r="A2074" s="389" t="s">
        <v>2439</v>
      </c>
      <c r="B2074" s="389"/>
      <c r="C2074" s="389"/>
      <c r="D2074" s="389"/>
      <c r="E2074" s="389"/>
      <c r="F2074" s="389"/>
      <c r="G2074" s="389"/>
      <c r="H2074" s="389"/>
      <c r="I2074" s="389"/>
      <c r="J2074" s="389"/>
      <c r="K2074" s="389"/>
      <c r="L2074" s="389"/>
      <c r="M2074" s="389"/>
      <c r="P2074" s="77"/>
    </row>
    <row r="2075" spans="1:16" ht="17.25" customHeight="1">
      <c r="A2075" s="389" t="s">
        <v>2440</v>
      </c>
      <c r="B2075" s="389"/>
      <c r="C2075" s="389"/>
      <c r="D2075" s="389"/>
      <c r="E2075" s="389"/>
      <c r="F2075" s="389"/>
      <c r="G2075" s="389"/>
      <c r="H2075" s="389"/>
      <c r="I2075" s="389"/>
      <c r="J2075" s="389"/>
      <c r="K2075" s="389"/>
      <c r="L2075" s="389"/>
      <c r="M2075" s="389"/>
      <c r="P2075" s="77"/>
    </row>
    <row r="2076" spans="1:16" ht="17.25" customHeight="1">
      <c r="A2076" s="77" t="s">
        <v>2441</v>
      </c>
      <c r="F2076" s="77" t="s">
        <v>2442</v>
      </c>
      <c r="M2076" s="81" t="s">
        <v>779</v>
      </c>
    </row>
    <row r="2077" spans="1:16" ht="17.25" customHeight="1">
      <c r="A2077" s="424"/>
      <c r="B2077" s="425"/>
      <c r="C2077" s="132"/>
      <c r="D2077" s="133"/>
      <c r="E2077" s="132"/>
      <c r="F2077" s="426" t="s">
        <v>780</v>
      </c>
      <c r="G2077" s="404"/>
      <c r="H2077" s="404"/>
      <c r="I2077" s="405"/>
      <c r="J2077" s="85" t="s">
        <v>128</v>
      </c>
      <c r="K2077" s="85"/>
      <c r="L2077" s="87"/>
      <c r="M2077" s="88"/>
      <c r="P2077" s="77"/>
    </row>
    <row r="2078" spans="1:16" ht="17.25" customHeight="1">
      <c r="A2078" s="414" t="s">
        <v>129</v>
      </c>
      <c r="B2078" s="427"/>
      <c r="C2078" s="134" t="s">
        <v>781</v>
      </c>
      <c r="D2078" s="135" t="s">
        <v>782</v>
      </c>
      <c r="E2078" s="134" t="s">
        <v>111</v>
      </c>
      <c r="F2078" s="428" t="s">
        <v>783</v>
      </c>
      <c r="G2078" s="428"/>
      <c r="H2078" s="428"/>
      <c r="I2078" s="136" t="s">
        <v>784</v>
      </c>
      <c r="J2078" s="429" t="s">
        <v>785</v>
      </c>
      <c r="K2078" s="430"/>
      <c r="L2078" s="433" t="s">
        <v>786</v>
      </c>
      <c r="M2078" s="137" t="s">
        <v>787</v>
      </c>
      <c r="P2078" s="77"/>
    </row>
    <row r="2079" spans="1:16" ht="17.25" customHeight="1">
      <c r="A2079" s="435"/>
      <c r="B2079" s="436"/>
      <c r="C2079" s="138"/>
      <c r="D2079" s="139"/>
      <c r="E2079" s="138"/>
      <c r="F2079" s="140" t="s">
        <v>119</v>
      </c>
      <c r="G2079" s="141" t="s">
        <v>120</v>
      </c>
      <c r="H2079" s="140" t="s">
        <v>121</v>
      </c>
      <c r="I2079" s="142" t="s">
        <v>122</v>
      </c>
      <c r="J2079" s="431"/>
      <c r="K2079" s="432"/>
      <c r="L2079" s="434"/>
      <c r="M2079" s="95"/>
      <c r="P2079" s="77"/>
    </row>
    <row r="2080" spans="1:16" ht="17.25" customHeight="1">
      <c r="A2080" s="119"/>
      <c r="C2080" s="121"/>
      <c r="D2080" s="121"/>
      <c r="E2080" s="121"/>
      <c r="F2080" s="121"/>
      <c r="G2080" s="121"/>
      <c r="H2080" s="121"/>
      <c r="I2080" s="121"/>
      <c r="J2080" s="111">
        <v>18</v>
      </c>
      <c r="K2080" s="97" t="s">
        <v>822</v>
      </c>
      <c r="L2080" s="98">
        <v>2155</v>
      </c>
      <c r="M2080" s="112" t="s">
        <v>2443</v>
      </c>
    </row>
    <row r="2081" spans="1:16" ht="17.25" customHeight="1">
      <c r="A2081" s="119"/>
      <c r="C2081" s="121"/>
      <c r="D2081" s="121"/>
      <c r="E2081" s="121"/>
      <c r="F2081" s="121"/>
      <c r="G2081" s="121"/>
      <c r="H2081" s="121"/>
      <c r="I2081" s="121"/>
      <c r="J2081" s="121"/>
      <c r="K2081" s="97" t="s">
        <v>824</v>
      </c>
      <c r="L2081" s="121"/>
      <c r="M2081" s="112" t="s">
        <v>2444</v>
      </c>
    </row>
    <row r="2082" spans="1:16" ht="17.25" customHeight="1">
      <c r="A2082" s="119"/>
      <c r="C2082" s="121"/>
      <c r="D2082" s="121"/>
      <c r="E2082" s="121"/>
      <c r="F2082" s="121"/>
      <c r="G2082" s="121"/>
      <c r="H2082" s="121"/>
      <c r="I2082" s="121"/>
      <c r="J2082" s="121"/>
      <c r="L2082" s="121"/>
      <c r="M2082" s="112" t="s">
        <v>2445</v>
      </c>
    </row>
    <row r="2083" spans="1:16" ht="17.25" customHeight="1">
      <c r="A2083" s="92"/>
      <c r="B2083" s="104"/>
      <c r="C2083" s="113"/>
      <c r="D2083" s="113"/>
      <c r="E2083" s="113"/>
      <c r="F2083" s="113"/>
      <c r="G2083" s="113"/>
      <c r="H2083" s="113"/>
      <c r="I2083" s="113"/>
      <c r="J2083" s="113"/>
      <c r="K2083" s="104"/>
      <c r="L2083" s="113"/>
      <c r="M2083" s="103" t="s">
        <v>2446</v>
      </c>
    </row>
    <row r="2084" spans="1:16" ht="17.25" customHeight="1">
      <c r="A2084" s="422" t="s">
        <v>142</v>
      </c>
      <c r="B2084" s="423"/>
      <c r="C2084" s="106">
        <v>581042</v>
      </c>
      <c r="D2084" s="106">
        <v>546122</v>
      </c>
      <c r="E2084" s="146">
        <f>C2084-D2084</f>
        <v>34920</v>
      </c>
      <c r="F2084" s="147">
        <v>5375</v>
      </c>
      <c r="G2084" s="147">
        <v>0</v>
      </c>
      <c r="H2084" s="147">
        <v>13804</v>
      </c>
      <c r="I2084" s="148">
        <v>561863</v>
      </c>
      <c r="J2084" s="108"/>
      <c r="K2084" s="128"/>
      <c r="L2084" s="146"/>
      <c r="M2084" s="110"/>
      <c r="P2084" s="77"/>
    </row>
    <row r="2086" spans="1:16" ht="17.25" customHeight="1">
      <c r="A2086" s="77" t="s">
        <v>2447</v>
      </c>
      <c r="B2086" s="79"/>
      <c r="C2086" s="78"/>
      <c r="D2086" s="78"/>
      <c r="E2086" s="78"/>
      <c r="F2086" s="78" t="s">
        <v>2448</v>
      </c>
      <c r="G2086" s="78"/>
      <c r="H2086" s="78"/>
      <c r="I2086" s="78"/>
      <c r="K2086" s="78"/>
      <c r="L2086" s="78"/>
      <c r="M2086" s="81" t="s">
        <v>779</v>
      </c>
      <c r="P2086" s="77"/>
    </row>
    <row r="2087" spans="1:16" ht="17.25" customHeight="1">
      <c r="A2087" s="424"/>
      <c r="B2087" s="425"/>
      <c r="C2087" s="132"/>
      <c r="D2087" s="133"/>
      <c r="E2087" s="132"/>
      <c r="F2087" s="426" t="s">
        <v>780</v>
      </c>
      <c r="G2087" s="404"/>
      <c r="H2087" s="404"/>
      <c r="I2087" s="405"/>
      <c r="J2087" s="85" t="s">
        <v>128</v>
      </c>
      <c r="K2087" s="85"/>
      <c r="L2087" s="87"/>
      <c r="M2087" s="88"/>
      <c r="P2087" s="77"/>
    </row>
    <row r="2088" spans="1:16" ht="17.25" customHeight="1">
      <c r="A2088" s="414" t="s">
        <v>129</v>
      </c>
      <c r="B2088" s="427"/>
      <c r="C2088" s="134" t="s">
        <v>781</v>
      </c>
      <c r="D2088" s="135" t="s">
        <v>782</v>
      </c>
      <c r="E2088" s="134" t="s">
        <v>111</v>
      </c>
      <c r="F2088" s="428" t="s">
        <v>783</v>
      </c>
      <c r="G2088" s="428"/>
      <c r="H2088" s="428"/>
      <c r="I2088" s="136" t="s">
        <v>784</v>
      </c>
      <c r="J2088" s="429" t="s">
        <v>785</v>
      </c>
      <c r="K2088" s="430"/>
      <c r="L2088" s="433" t="s">
        <v>786</v>
      </c>
      <c r="M2088" s="137" t="s">
        <v>787</v>
      </c>
      <c r="P2088" s="77"/>
    </row>
    <row r="2089" spans="1:16" ht="17.25" customHeight="1">
      <c r="A2089" s="435"/>
      <c r="B2089" s="436"/>
      <c r="C2089" s="138"/>
      <c r="D2089" s="139"/>
      <c r="E2089" s="138"/>
      <c r="F2089" s="140" t="s">
        <v>119</v>
      </c>
      <c r="G2089" s="141" t="s">
        <v>120</v>
      </c>
      <c r="H2089" s="140" t="s">
        <v>121</v>
      </c>
      <c r="I2089" s="142" t="s">
        <v>122</v>
      </c>
      <c r="J2089" s="431"/>
      <c r="K2089" s="432"/>
      <c r="L2089" s="434"/>
      <c r="M2089" s="95"/>
      <c r="P2089" s="77"/>
    </row>
    <row r="2090" spans="1:16" ht="17.25" customHeight="1">
      <c r="A2090" s="96">
        <v>1</v>
      </c>
      <c r="B2090" s="97" t="s">
        <v>2449</v>
      </c>
      <c r="C2090" s="98">
        <v>1318</v>
      </c>
      <c r="D2090" s="98">
        <v>1428</v>
      </c>
      <c r="E2090" s="143">
        <f>C2090-D2090</f>
        <v>-110</v>
      </c>
      <c r="F2090" s="121"/>
      <c r="G2090" s="121"/>
      <c r="H2090" s="121"/>
      <c r="I2090" s="145">
        <v>1318</v>
      </c>
      <c r="J2090" s="100">
        <v>1</v>
      </c>
      <c r="K2090" s="101" t="s">
        <v>789</v>
      </c>
      <c r="L2090" s="102">
        <v>600</v>
      </c>
      <c r="M2090" s="103" t="s">
        <v>2450</v>
      </c>
    </row>
    <row r="2091" spans="1:16" ht="17.25" customHeight="1">
      <c r="A2091" s="119"/>
      <c r="B2091" s="97" t="s">
        <v>1141</v>
      </c>
      <c r="C2091" s="121"/>
      <c r="D2091" s="121"/>
      <c r="E2091" s="121"/>
      <c r="F2091" s="121"/>
      <c r="G2091" s="121"/>
      <c r="H2091" s="121"/>
      <c r="I2091" s="121"/>
      <c r="J2091" s="100">
        <v>8</v>
      </c>
      <c r="K2091" s="101" t="s">
        <v>802</v>
      </c>
      <c r="L2091" s="102">
        <v>35</v>
      </c>
      <c r="M2091" s="103" t="s">
        <v>915</v>
      </c>
    </row>
    <row r="2092" spans="1:16" ht="17.25" customHeight="1">
      <c r="A2092" s="119"/>
      <c r="C2092" s="121"/>
      <c r="D2092" s="121"/>
      <c r="E2092" s="121"/>
      <c r="F2092" s="121"/>
      <c r="G2092" s="121"/>
      <c r="H2092" s="121"/>
      <c r="I2092" s="121"/>
      <c r="J2092" s="111">
        <v>10</v>
      </c>
      <c r="K2092" s="97" t="s">
        <v>807</v>
      </c>
      <c r="L2092" s="98">
        <v>88</v>
      </c>
      <c r="M2092" s="112" t="s">
        <v>2451</v>
      </c>
    </row>
    <row r="2093" spans="1:16" ht="17.25" customHeight="1">
      <c r="A2093" s="119"/>
      <c r="C2093" s="121"/>
      <c r="D2093" s="121"/>
      <c r="E2093" s="121"/>
      <c r="F2093" s="121"/>
      <c r="G2093" s="121"/>
      <c r="H2093" s="121"/>
      <c r="I2093" s="121"/>
      <c r="J2093" s="113"/>
      <c r="K2093" s="104"/>
      <c r="L2093" s="113"/>
      <c r="M2093" s="103" t="s">
        <v>1443</v>
      </c>
    </row>
    <row r="2094" spans="1:16" ht="17.25" customHeight="1">
      <c r="A2094" s="119"/>
      <c r="C2094" s="121"/>
      <c r="D2094" s="121"/>
      <c r="E2094" s="121"/>
      <c r="F2094" s="121"/>
      <c r="G2094" s="121"/>
      <c r="H2094" s="121"/>
      <c r="I2094" s="121"/>
      <c r="J2094" s="111">
        <v>13</v>
      </c>
      <c r="K2094" s="97" t="s">
        <v>818</v>
      </c>
      <c r="L2094" s="98">
        <v>20</v>
      </c>
      <c r="M2094" s="112" t="s">
        <v>2452</v>
      </c>
    </row>
    <row r="2095" spans="1:16" ht="17.25" customHeight="1">
      <c r="A2095" s="119"/>
      <c r="C2095" s="121"/>
      <c r="D2095" s="121"/>
      <c r="E2095" s="121"/>
      <c r="F2095" s="121"/>
      <c r="G2095" s="121"/>
      <c r="H2095" s="121"/>
      <c r="I2095" s="121"/>
      <c r="J2095" s="113"/>
      <c r="K2095" s="101" t="s">
        <v>820</v>
      </c>
      <c r="L2095" s="113"/>
      <c r="M2095" s="103" t="s">
        <v>2453</v>
      </c>
    </row>
    <row r="2096" spans="1:16" ht="17.25" customHeight="1">
      <c r="A2096" s="119"/>
      <c r="C2096" s="121"/>
      <c r="D2096" s="121"/>
      <c r="E2096" s="121"/>
      <c r="F2096" s="121"/>
      <c r="G2096" s="121"/>
      <c r="H2096" s="121"/>
      <c r="I2096" s="121"/>
      <c r="J2096" s="111">
        <v>18</v>
      </c>
      <c r="K2096" s="97" t="s">
        <v>822</v>
      </c>
      <c r="L2096" s="98">
        <v>575</v>
      </c>
      <c r="M2096" s="112" t="s">
        <v>2454</v>
      </c>
    </row>
    <row r="2097" spans="1:13" ht="17.25" customHeight="1">
      <c r="A2097" s="119"/>
      <c r="C2097" s="121"/>
      <c r="D2097" s="121"/>
      <c r="E2097" s="121"/>
      <c r="F2097" s="121"/>
      <c r="G2097" s="121"/>
      <c r="H2097" s="121"/>
      <c r="I2097" s="121"/>
      <c r="J2097" s="121"/>
      <c r="K2097" s="97" t="s">
        <v>824</v>
      </c>
      <c r="L2097" s="121"/>
      <c r="M2097" s="112" t="s">
        <v>2455</v>
      </c>
    </row>
    <row r="2098" spans="1:13" ht="17.25" customHeight="1">
      <c r="A2098" s="119"/>
      <c r="C2098" s="121"/>
      <c r="D2098" s="121"/>
      <c r="E2098" s="121"/>
      <c r="F2098" s="121"/>
      <c r="G2098" s="121"/>
      <c r="H2098" s="121"/>
      <c r="I2098" s="121"/>
      <c r="J2098" s="121"/>
      <c r="L2098" s="121"/>
      <c r="M2098" s="112" t="s">
        <v>2456</v>
      </c>
    </row>
    <row r="2099" spans="1:13" ht="17.25" customHeight="1">
      <c r="A2099" s="119"/>
      <c r="C2099" s="121"/>
      <c r="D2099" s="121"/>
      <c r="E2099" s="121"/>
      <c r="F2099" s="121"/>
      <c r="G2099" s="121"/>
      <c r="H2099" s="121"/>
      <c r="I2099" s="121"/>
      <c r="J2099" s="121"/>
      <c r="L2099" s="121"/>
      <c r="M2099" s="112" t="s">
        <v>2457</v>
      </c>
    </row>
    <row r="2100" spans="1:13" ht="17.25" customHeight="1">
      <c r="A2100" s="119"/>
      <c r="C2100" s="121"/>
      <c r="D2100" s="121"/>
      <c r="E2100" s="121"/>
      <c r="F2100" s="121"/>
      <c r="G2100" s="121"/>
      <c r="H2100" s="121"/>
      <c r="I2100" s="121"/>
      <c r="J2100" s="121"/>
      <c r="L2100" s="121"/>
      <c r="M2100" s="112" t="s">
        <v>2458</v>
      </c>
    </row>
    <row r="2101" spans="1:13" ht="17.25" customHeight="1">
      <c r="A2101" s="92"/>
      <c r="B2101" s="104"/>
      <c r="C2101" s="113"/>
      <c r="D2101" s="113"/>
      <c r="E2101" s="113"/>
      <c r="F2101" s="113"/>
      <c r="G2101" s="113"/>
      <c r="H2101" s="113"/>
      <c r="I2101" s="113"/>
      <c r="J2101" s="113"/>
      <c r="K2101" s="104"/>
      <c r="L2101" s="113"/>
      <c r="M2101" s="103" t="s">
        <v>2459</v>
      </c>
    </row>
    <row r="2102" spans="1:13" ht="17.25" customHeight="1">
      <c r="A2102" s="96">
        <v>2</v>
      </c>
      <c r="B2102" s="97" t="s">
        <v>2460</v>
      </c>
      <c r="C2102" s="98">
        <v>320799</v>
      </c>
      <c r="D2102" s="98">
        <v>287713</v>
      </c>
      <c r="E2102" s="143">
        <f>C2102-D2102</f>
        <v>33086</v>
      </c>
      <c r="F2102" s="144">
        <v>929</v>
      </c>
      <c r="G2102" s="144">
        <v>0</v>
      </c>
      <c r="H2102" s="144">
        <v>151460</v>
      </c>
      <c r="I2102" s="145">
        <v>168410</v>
      </c>
      <c r="J2102" s="111">
        <v>1</v>
      </c>
      <c r="K2102" s="97" t="s">
        <v>789</v>
      </c>
      <c r="L2102" s="98">
        <v>8889</v>
      </c>
      <c r="M2102" s="112" t="s">
        <v>2461</v>
      </c>
    </row>
    <row r="2103" spans="1:13" ht="17.25" customHeight="1">
      <c r="A2103" s="119"/>
      <c r="C2103" s="121"/>
      <c r="D2103" s="121"/>
      <c r="E2103" s="121"/>
      <c r="F2103" s="121"/>
      <c r="G2103" s="121"/>
      <c r="H2103" s="121"/>
      <c r="I2103" s="121"/>
      <c r="J2103" s="113"/>
      <c r="K2103" s="104"/>
      <c r="L2103" s="113"/>
      <c r="M2103" s="103" t="s">
        <v>2462</v>
      </c>
    </row>
    <row r="2104" spans="1:13" ht="17.25" customHeight="1">
      <c r="A2104" s="119"/>
      <c r="C2104" s="121"/>
      <c r="D2104" s="121"/>
      <c r="E2104" s="121"/>
      <c r="F2104" s="121"/>
      <c r="G2104" s="121"/>
      <c r="H2104" s="121"/>
      <c r="I2104" s="121"/>
      <c r="J2104" s="111">
        <v>2</v>
      </c>
      <c r="K2104" s="97" t="s">
        <v>791</v>
      </c>
      <c r="L2104" s="98">
        <v>53788</v>
      </c>
      <c r="M2104" s="112" t="s">
        <v>2463</v>
      </c>
    </row>
    <row r="2105" spans="1:13" ht="17.25" customHeight="1">
      <c r="A2105" s="119"/>
      <c r="C2105" s="121"/>
      <c r="D2105" s="121"/>
      <c r="E2105" s="121"/>
      <c r="F2105" s="121"/>
      <c r="G2105" s="121"/>
      <c r="H2105" s="121"/>
      <c r="I2105" s="121"/>
      <c r="J2105" s="113"/>
      <c r="K2105" s="104"/>
      <c r="L2105" s="113"/>
      <c r="M2105" s="103" t="s">
        <v>2464</v>
      </c>
    </row>
    <row r="2106" spans="1:13" ht="17.25" customHeight="1">
      <c r="A2106" s="130"/>
      <c r="B2106" s="128"/>
      <c r="C2106" s="108"/>
      <c r="D2106" s="108"/>
      <c r="E2106" s="108"/>
      <c r="F2106" s="108"/>
      <c r="G2106" s="108"/>
      <c r="H2106" s="108"/>
      <c r="I2106" s="108"/>
      <c r="J2106" s="126">
        <v>3</v>
      </c>
      <c r="K2106" s="124" t="s">
        <v>793</v>
      </c>
      <c r="L2106" s="106">
        <v>41157</v>
      </c>
      <c r="M2106" s="127" t="s">
        <v>2465</v>
      </c>
    </row>
    <row r="2110" spans="1:13" ht="17.25" customHeight="1">
      <c r="A2110" s="128"/>
      <c r="B2110" s="128"/>
      <c r="C2110" s="128"/>
      <c r="D2110" s="128"/>
      <c r="E2110" s="128"/>
      <c r="F2110" s="128"/>
      <c r="G2110" s="128"/>
      <c r="H2110" s="128"/>
      <c r="I2110" s="128"/>
      <c r="J2110" s="128"/>
      <c r="K2110" s="128"/>
      <c r="L2110" s="128"/>
      <c r="M2110" s="128"/>
    </row>
    <row r="2111" spans="1:13" ht="17.25" customHeight="1">
      <c r="A2111" s="119"/>
      <c r="C2111" s="121"/>
      <c r="D2111" s="121"/>
      <c r="E2111" s="121"/>
      <c r="F2111" s="121"/>
      <c r="G2111" s="121"/>
      <c r="H2111" s="121"/>
      <c r="I2111" s="121"/>
      <c r="J2111" s="121"/>
      <c r="L2111" s="121"/>
      <c r="M2111" s="112" t="s">
        <v>2466</v>
      </c>
    </row>
    <row r="2112" spans="1:13" ht="17.25" customHeight="1">
      <c r="A2112" s="119"/>
      <c r="C2112" s="121"/>
      <c r="D2112" s="121"/>
      <c r="E2112" s="121"/>
      <c r="F2112" s="121"/>
      <c r="G2112" s="121"/>
      <c r="H2112" s="121"/>
      <c r="I2112" s="121"/>
      <c r="J2112" s="121"/>
      <c r="L2112" s="121"/>
      <c r="M2112" s="112" t="s">
        <v>2467</v>
      </c>
    </row>
    <row r="2113" spans="1:13" ht="17.25" customHeight="1">
      <c r="A2113" s="119"/>
      <c r="C2113" s="121"/>
      <c r="D2113" s="121"/>
      <c r="E2113" s="121"/>
      <c r="F2113" s="121"/>
      <c r="G2113" s="121"/>
      <c r="H2113" s="121"/>
      <c r="I2113" s="121"/>
      <c r="J2113" s="113"/>
      <c r="K2113" s="104"/>
      <c r="L2113" s="113"/>
      <c r="M2113" s="103" t="s">
        <v>2468</v>
      </c>
    </row>
    <row r="2114" spans="1:13" ht="17.25" customHeight="1">
      <c r="A2114" s="119"/>
      <c r="C2114" s="121"/>
      <c r="D2114" s="121"/>
      <c r="E2114" s="121"/>
      <c r="F2114" s="121"/>
      <c r="G2114" s="121"/>
      <c r="H2114" s="121"/>
      <c r="I2114" s="121"/>
      <c r="J2114" s="111">
        <v>4</v>
      </c>
      <c r="K2114" s="97" t="s">
        <v>797</v>
      </c>
      <c r="L2114" s="98">
        <v>17998</v>
      </c>
      <c r="M2114" s="112" t="s">
        <v>2469</v>
      </c>
    </row>
    <row r="2115" spans="1:13" ht="17.25" customHeight="1">
      <c r="A2115" s="119"/>
      <c r="C2115" s="121"/>
      <c r="D2115" s="121"/>
      <c r="E2115" s="121"/>
      <c r="F2115" s="121"/>
      <c r="G2115" s="121"/>
      <c r="H2115" s="121"/>
      <c r="I2115" s="121"/>
      <c r="J2115" s="121"/>
      <c r="L2115" s="121"/>
      <c r="M2115" s="112" t="s">
        <v>2470</v>
      </c>
    </row>
    <row r="2116" spans="1:13" ht="17.25" customHeight="1">
      <c r="A2116" s="119"/>
      <c r="C2116" s="121"/>
      <c r="D2116" s="121"/>
      <c r="E2116" s="121"/>
      <c r="F2116" s="121"/>
      <c r="G2116" s="121"/>
      <c r="H2116" s="121"/>
      <c r="I2116" s="121"/>
      <c r="J2116" s="113"/>
      <c r="K2116" s="104"/>
      <c r="L2116" s="113"/>
      <c r="M2116" s="103" t="s">
        <v>2471</v>
      </c>
    </row>
    <row r="2117" spans="1:13" ht="17.25" customHeight="1">
      <c r="A2117" s="119"/>
      <c r="C2117" s="121"/>
      <c r="D2117" s="121"/>
      <c r="E2117" s="121"/>
      <c r="F2117" s="121"/>
      <c r="G2117" s="121"/>
      <c r="H2117" s="121"/>
      <c r="I2117" s="121"/>
      <c r="J2117" s="111">
        <v>7</v>
      </c>
      <c r="K2117" s="97" t="s">
        <v>800</v>
      </c>
      <c r="L2117" s="98">
        <v>2673</v>
      </c>
      <c r="M2117" s="112" t="s">
        <v>2472</v>
      </c>
    </row>
    <row r="2118" spans="1:13" ht="17.25" customHeight="1">
      <c r="A2118" s="119"/>
      <c r="C2118" s="121"/>
      <c r="D2118" s="121"/>
      <c r="E2118" s="121"/>
      <c r="F2118" s="121"/>
      <c r="G2118" s="121"/>
      <c r="H2118" s="121"/>
      <c r="I2118" s="121"/>
      <c r="J2118" s="121"/>
      <c r="L2118" s="121"/>
      <c r="M2118" s="112" t="s">
        <v>2473</v>
      </c>
    </row>
    <row r="2119" spans="1:13" ht="17.25" customHeight="1">
      <c r="A2119" s="119"/>
      <c r="C2119" s="121"/>
      <c r="D2119" s="121"/>
      <c r="E2119" s="121"/>
      <c r="F2119" s="121"/>
      <c r="G2119" s="121"/>
      <c r="H2119" s="121"/>
      <c r="I2119" s="121"/>
      <c r="J2119" s="121"/>
      <c r="L2119" s="121"/>
      <c r="M2119" s="112" t="s">
        <v>2474</v>
      </c>
    </row>
    <row r="2120" spans="1:13" ht="17.25" customHeight="1">
      <c r="A2120" s="119"/>
      <c r="C2120" s="121"/>
      <c r="D2120" s="121"/>
      <c r="E2120" s="121"/>
      <c r="F2120" s="121"/>
      <c r="G2120" s="121"/>
      <c r="H2120" s="121"/>
      <c r="I2120" s="121"/>
      <c r="J2120" s="121"/>
      <c r="L2120" s="121"/>
      <c r="M2120" s="112" t="s">
        <v>2475</v>
      </c>
    </row>
    <row r="2121" spans="1:13" ht="17.25" customHeight="1">
      <c r="A2121" s="119"/>
      <c r="C2121" s="121"/>
      <c r="D2121" s="121"/>
      <c r="E2121" s="121"/>
      <c r="F2121" s="121"/>
      <c r="G2121" s="121"/>
      <c r="H2121" s="121"/>
      <c r="I2121" s="121"/>
      <c r="J2121" s="121"/>
      <c r="L2121" s="121"/>
      <c r="M2121" s="112" t="s">
        <v>2476</v>
      </c>
    </row>
    <row r="2122" spans="1:13" ht="17.25" customHeight="1">
      <c r="A2122" s="119"/>
      <c r="C2122" s="121"/>
      <c r="D2122" s="121"/>
      <c r="E2122" s="121"/>
      <c r="F2122" s="121"/>
      <c r="G2122" s="121"/>
      <c r="H2122" s="121"/>
      <c r="I2122" s="121"/>
      <c r="J2122" s="121"/>
      <c r="L2122" s="121"/>
      <c r="M2122" s="112" t="s">
        <v>2477</v>
      </c>
    </row>
    <row r="2123" spans="1:13" ht="17.25" customHeight="1">
      <c r="A2123" s="119"/>
      <c r="C2123" s="121"/>
      <c r="D2123" s="121"/>
      <c r="E2123" s="121"/>
      <c r="F2123" s="121"/>
      <c r="G2123" s="121"/>
      <c r="H2123" s="121"/>
      <c r="I2123" s="121"/>
      <c r="J2123" s="113"/>
      <c r="K2123" s="104"/>
      <c r="L2123" s="113"/>
      <c r="M2123" s="103" t="s">
        <v>2478</v>
      </c>
    </row>
    <row r="2124" spans="1:13" ht="17.25" customHeight="1">
      <c r="A2124" s="119"/>
      <c r="C2124" s="121"/>
      <c r="D2124" s="121"/>
      <c r="E2124" s="121"/>
      <c r="F2124" s="121"/>
      <c r="G2124" s="121"/>
      <c r="H2124" s="121"/>
      <c r="I2124" s="121"/>
      <c r="J2124" s="111">
        <v>8</v>
      </c>
      <c r="K2124" s="97" t="s">
        <v>802</v>
      </c>
      <c r="L2124" s="98">
        <v>1034</v>
      </c>
      <c r="M2124" s="112" t="s">
        <v>2479</v>
      </c>
    </row>
    <row r="2125" spans="1:13" ht="17.25" customHeight="1">
      <c r="A2125" s="119"/>
      <c r="C2125" s="121"/>
      <c r="D2125" s="121"/>
      <c r="E2125" s="121"/>
      <c r="F2125" s="121"/>
      <c r="G2125" s="121"/>
      <c r="H2125" s="121"/>
      <c r="I2125" s="121"/>
      <c r="J2125" s="121"/>
      <c r="L2125" s="121"/>
      <c r="M2125" s="112" t="s">
        <v>2480</v>
      </c>
    </row>
    <row r="2126" spans="1:13" ht="17.25" customHeight="1">
      <c r="A2126" s="119"/>
      <c r="C2126" s="121"/>
      <c r="D2126" s="121"/>
      <c r="E2126" s="121"/>
      <c r="F2126" s="121"/>
      <c r="G2126" s="121"/>
      <c r="H2126" s="121"/>
      <c r="I2126" s="121"/>
      <c r="J2126" s="113"/>
      <c r="K2126" s="104"/>
      <c r="L2126" s="113"/>
      <c r="M2126" s="103" t="s">
        <v>2481</v>
      </c>
    </row>
    <row r="2127" spans="1:13" ht="17.25" customHeight="1">
      <c r="A2127" s="119"/>
      <c r="C2127" s="121"/>
      <c r="D2127" s="121"/>
      <c r="E2127" s="121"/>
      <c r="F2127" s="121"/>
      <c r="G2127" s="121"/>
      <c r="H2127" s="121"/>
      <c r="I2127" s="121"/>
      <c r="J2127" s="100">
        <v>9</v>
      </c>
      <c r="K2127" s="101" t="s">
        <v>805</v>
      </c>
      <c r="L2127" s="102">
        <v>200</v>
      </c>
      <c r="M2127" s="103" t="s">
        <v>2482</v>
      </c>
    </row>
    <row r="2128" spans="1:13" ht="17.25" customHeight="1">
      <c r="A2128" s="119"/>
      <c r="C2128" s="121"/>
      <c r="D2128" s="121"/>
      <c r="E2128" s="121"/>
      <c r="F2128" s="121"/>
      <c r="G2128" s="121"/>
      <c r="H2128" s="121"/>
      <c r="I2128" s="121"/>
      <c r="J2128" s="111">
        <v>10</v>
      </c>
      <c r="K2128" s="97" t="s">
        <v>807</v>
      </c>
      <c r="L2128" s="98">
        <v>779</v>
      </c>
      <c r="M2128" s="112" t="s">
        <v>2483</v>
      </c>
    </row>
    <row r="2129" spans="1:16" ht="17.25" customHeight="1">
      <c r="A2129" s="119"/>
      <c r="C2129" s="121"/>
      <c r="D2129" s="121"/>
      <c r="E2129" s="121"/>
      <c r="F2129" s="121"/>
      <c r="G2129" s="121"/>
      <c r="H2129" s="121"/>
      <c r="I2129" s="121"/>
      <c r="J2129" s="121"/>
      <c r="L2129" s="121"/>
      <c r="M2129" s="112" t="s">
        <v>2484</v>
      </c>
    </row>
    <row r="2130" spans="1:16" ht="17.25" customHeight="1">
      <c r="A2130" s="119"/>
      <c r="C2130" s="121"/>
      <c r="D2130" s="121"/>
      <c r="E2130" s="121"/>
      <c r="F2130" s="121"/>
      <c r="G2130" s="121"/>
      <c r="H2130" s="121"/>
      <c r="I2130" s="121"/>
      <c r="J2130" s="113"/>
      <c r="K2130" s="104"/>
      <c r="L2130" s="113"/>
      <c r="M2130" s="103" t="s">
        <v>2485</v>
      </c>
    </row>
    <row r="2131" spans="1:16" ht="17.25" customHeight="1">
      <c r="A2131" s="119"/>
      <c r="C2131" s="121"/>
      <c r="D2131" s="121"/>
      <c r="E2131" s="121"/>
      <c r="F2131" s="121"/>
      <c r="G2131" s="121"/>
      <c r="H2131" s="121"/>
      <c r="I2131" s="121"/>
      <c r="J2131" s="100">
        <v>11</v>
      </c>
      <c r="K2131" s="101" t="s">
        <v>811</v>
      </c>
      <c r="L2131" s="102">
        <v>916</v>
      </c>
      <c r="M2131" s="103" t="s">
        <v>896</v>
      </c>
    </row>
    <row r="2132" spans="1:16" ht="17.25" customHeight="1">
      <c r="A2132" s="119"/>
      <c r="C2132" s="121"/>
      <c r="D2132" s="121"/>
      <c r="E2132" s="121"/>
      <c r="F2132" s="121"/>
      <c r="G2132" s="121"/>
      <c r="H2132" s="121"/>
      <c r="I2132" s="121"/>
      <c r="J2132" s="111">
        <v>12</v>
      </c>
      <c r="K2132" s="97" t="s">
        <v>816</v>
      </c>
      <c r="L2132" s="98">
        <v>159768</v>
      </c>
      <c r="M2132" s="112" t="s">
        <v>2486</v>
      </c>
    </row>
    <row r="2133" spans="1:16" ht="17.25" customHeight="1">
      <c r="A2133" s="119"/>
      <c r="C2133" s="121"/>
      <c r="D2133" s="121"/>
      <c r="E2133" s="121"/>
      <c r="F2133" s="121"/>
      <c r="G2133" s="121"/>
      <c r="H2133" s="121"/>
      <c r="I2133" s="121"/>
      <c r="J2133" s="121"/>
      <c r="L2133" s="121"/>
      <c r="M2133" s="112" t="s">
        <v>2487</v>
      </c>
    </row>
    <row r="2134" spans="1:16" ht="17.25" customHeight="1">
      <c r="A2134" s="119"/>
      <c r="C2134" s="121"/>
      <c r="D2134" s="121"/>
      <c r="E2134" s="121"/>
      <c r="F2134" s="121"/>
      <c r="G2134" s="121"/>
      <c r="H2134" s="121"/>
      <c r="I2134" s="121"/>
      <c r="J2134" s="121"/>
      <c r="L2134" s="121"/>
      <c r="M2134" s="112" t="s">
        <v>2488</v>
      </c>
    </row>
    <row r="2135" spans="1:16" ht="17.25" customHeight="1">
      <c r="A2135" s="119"/>
      <c r="C2135" s="121"/>
      <c r="D2135" s="121"/>
      <c r="E2135" s="121"/>
      <c r="F2135" s="121"/>
      <c r="G2135" s="121"/>
      <c r="H2135" s="121"/>
      <c r="I2135" s="121"/>
      <c r="J2135" s="121"/>
      <c r="L2135" s="121"/>
      <c r="M2135" s="112" t="s">
        <v>1067</v>
      </c>
    </row>
    <row r="2136" spans="1:16" ht="17.25" customHeight="1">
      <c r="A2136" s="119"/>
      <c r="C2136" s="121"/>
      <c r="D2136" s="121"/>
      <c r="E2136" s="121"/>
      <c r="F2136" s="121"/>
      <c r="G2136" s="121"/>
      <c r="H2136" s="121"/>
      <c r="I2136" s="121"/>
      <c r="J2136" s="121"/>
      <c r="L2136" s="121"/>
      <c r="M2136" s="112" t="s">
        <v>2489</v>
      </c>
    </row>
    <row r="2137" spans="1:16" ht="17.25" customHeight="1">
      <c r="A2137" s="119"/>
      <c r="C2137" s="121"/>
      <c r="D2137" s="121"/>
      <c r="E2137" s="121"/>
      <c r="F2137" s="121"/>
      <c r="G2137" s="121"/>
      <c r="H2137" s="121"/>
      <c r="I2137" s="121"/>
      <c r="J2137" s="121"/>
      <c r="L2137" s="121"/>
      <c r="M2137" s="112" t="s">
        <v>2490</v>
      </c>
    </row>
    <row r="2138" spans="1:16" ht="17.25" customHeight="1">
      <c r="A2138" s="119"/>
      <c r="C2138" s="121"/>
      <c r="D2138" s="121"/>
      <c r="E2138" s="121"/>
      <c r="F2138" s="121"/>
      <c r="G2138" s="121"/>
      <c r="H2138" s="121"/>
      <c r="I2138" s="121"/>
      <c r="J2138" s="113"/>
      <c r="K2138" s="104"/>
      <c r="L2138" s="113"/>
      <c r="M2138" s="103" t="s">
        <v>2491</v>
      </c>
    </row>
    <row r="2139" spans="1:16" ht="17.25" customHeight="1">
      <c r="A2139" s="119"/>
      <c r="C2139" s="121"/>
      <c r="D2139" s="121"/>
      <c r="E2139" s="121"/>
      <c r="F2139" s="121"/>
      <c r="G2139" s="121"/>
      <c r="H2139" s="121"/>
      <c r="I2139" s="121"/>
      <c r="J2139" s="111">
        <v>13</v>
      </c>
      <c r="K2139" s="97" t="s">
        <v>818</v>
      </c>
      <c r="L2139" s="98">
        <v>22627</v>
      </c>
      <c r="M2139" s="112" t="s">
        <v>2492</v>
      </c>
    </row>
    <row r="2140" spans="1:16" ht="17.25" customHeight="1">
      <c r="A2140" s="130"/>
      <c r="B2140" s="128"/>
      <c r="C2140" s="108"/>
      <c r="D2140" s="108"/>
      <c r="E2140" s="108"/>
      <c r="F2140" s="108"/>
      <c r="G2140" s="108"/>
      <c r="H2140" s="108"/>
      <c r="I2140" s="108"/>
      <c r="J2140" s="108"/>
      <c r="K2140" s="124" t="s">
        <v>820</v>
      </c>
      <c r="L2140" s="108"/>
      <c r="M2140" s="127" t="s">
        <v>2493</v>
      </c>
    </row>
    <row r="2142" spans="1:16" ht="17.25" customHeight="1">
      <c r="A2142" s="389" t="s">
        <v>2494</v>
      </c>
      <c r="B2142" s="389"/>
      <c r="C2142" s="389"/>
      <c r="D2142" s="389"/>
      <c r="E2142" s="389"/>
      <c r="F2142" s="389"/>
      <c r="G2142" s="389"/>
      <c r="H2142" s="389"/>
      <c r="I2142" s="389"/>
      <c r="J2142" s="389"/>
      <c r="K2142" s="389"/>
      <c r="L2142" s="389"/>
      <c r="M2142" s="389"/>
      <c r="P2142" s="77"/>
    </row>
    <row r="2143" spans="1:16" ht="17.25" customHeight="1">
      <c r="A2143" s="389" t="s">
        <v>2495</v>
      </c>
      <c r="B2143" s="389"/>
      <c r="C2143" s="389"/>
      <c r="D2143" s="389"/>
      <c r="E2143" s="389"/>
      <c r="F2143" s="389"/>
      <c r="G2143" s="389"/>
      <c r="H2143" s="389"/>
      <c r="I2143" s="389"/>
      <c r="J2143" s="389"/>
      <c r="K2143" s="389"/>
      <c r="L2143" s="389"/>
      <c r="M2143" s="389"/>
      <c r="P2143" s="77"/>
    </row>
    <row r="2144" spans="1:16" ht="17.25" customHeight="1">
      <c r="A2144" s="77" t="s">
        <v>2496</v>
      </c>
      <c r="F2144" s="77" t="s">
        <v>2497</v>
      </c>
      <c r="M2144" s="81" t="s">
        <v>779</v>
      </c>
    </row>
    <row r="2145" spans="1:16" ht="17.25" customHeight="1">
      <c r="A2145" s="424"/>
      <c r="B2145" s="425"/>
      <c r="C2145" s="132"/>
      <c r="D2145" s="133"/>
      <c r="E2145" s="132"/>
      <c r="F2145" s="426" t="s">
        <v>780</v>
      </c>
      <c r="G2145" s="404"/>
      <c r="H2145" s="404"/>
      <c r="I2145" s="405"/>
      <c r="J2145" s="85" t="s">
        <v>128</v>
      </c>
      <c r="K2145" s="85"/>
      <c r="L2145" s="87"/>
      <c r="M2145" s="88"/>
      <c r="P2145" s="77"/>
    </row>
    <row r="2146" spans="1:16" ht="17.25" customHeight="1">
      <c r="A2146" s="414" t="s">
        <v>129</v>
      </c>
      <c r="B2146" s="427"/>
      <c r="C2146" s="134" t="s">
        <v>781</v>
      </c>
      <c r="D2146" s="135" t="s">
        <v>782</v>
      </c>
      <c r="E2146" s="134" t="s">
        <v>111</v>
      </c>
      <c r="F2146" s="428" t="s">
        <v>783</v>
      </c>
      <c r="G2146" s="428"/>
      <c r="H2146" s="428"/>
      <c r="I2146" s="136" t="s">
        <v>784</v>
      </c>
      <c r="J2146" s="429" t="s">
        <v>785</v>
      </c>
      <c r="K2146" s="430"/>
      <c r="L2146" s="433" t="s">
        <v>786</v>
      </c>
      <c r="M2146" s="137" t="s">
        <v>787</v>
      </c>
      <c r="P2146" s="77"/>
    </row>
    <row r="2147" spans="1:16" ht="17.25" customHeight="1">
      <c r="A2147" s="435"/>
      <c r="B2147" s="436"/>
      <c r="C2147" s="138"/>
      <c r="D2147" s="139"/>
      <c r="E2147" s="138"/>
      <c r="F2147" s="140" t="s">
        <v>119</v>
      </c>
      <c r="G2147" s="141" t="s">
        <v>120</v>
      </c>
      <c r="H2147" s="140" t="s">
        <v>121</v>
      </c>
      <c r="I2147" s="142" t="s">
        <v>122</v>
      </c>
      <c r="J2147" s="431"/>
      <c r="K2147" s="432"/>
      <c r="L2147" s="434"/>
      <c r="M2147" s="95"/>
      <c r="P2147" s="77"/>
    </row>
    <row r="2148" spans="1:16" ht="17.25" customHeight="1">
      <c r="A2148" s="119"/>
      <c r="C2148" s="121"/>
      <c r="D2148" s="121"/>
      <c r="E2148" s="121"/>
      <c r="F2148" s="121"/>
      <c r="G2148" s="121"/>
      <c r="H2148" s="121"/>
      <c r="I2148" s="121"/>
      <c r="J2148" s="121"/>
      <c r="L2148" s="121"/>
      <c r="M2148" s="112" t="s">
        <v>2498</v>
      </c>
    </row>
    <row r="2149" spans="1:16" ht="17.25" customHeight="1">
      <c r="A2149" s="119"/>
      <c r="C2149" s="121"/>
      <c r="D2149" s="121"/>
      <c r="E2149" s="121"/>
      <c r="F2149" s="121"/>
      <c r="G2149" s="121"/>
      <c r="H2149" s="121"/>
      <c r="I2149" s="121"/>
      <c r="J2149" s="121"/>
      <c r="L2149" s="121"/>
      <c r="M2149" s="112" t="s">
        <v>2499</v>
      </c>
    </row>
    <row r="2150" spans="1:16" ht="17.25" customHeight="1">
      <c r="A2150" s="119"/>
      <c r="C2150" s="121"/>
      <c r="D2150" s="121"/>
      <c r="E2150" s="121"/>
      <c r="F2150" s="121"/>
      <c r="G2150" s="121"/>
      <c r="H2150" s="121"/>
      <c r="I2150" s="121"/>
      <c r="J2150" s="121"/>
      <c r="L2150" s="121"/>
      <c r="M2150" s="112" t="s">
        <v>2500</v>
      </c>
    </row>
    <row r="2151" spans="1:16" ht="17.25" customHeight="1">
      <c r="A2151" s="119"/>
      <c r="C2151" s="121"/>
      <c r="D2151" s="121"/>
      <c r="E2151" s="121"/>
      <c r="F2151" s="121"/>
      <c r="G2151" s="121"/>
      <c r="H2151" s="121"/>
      <c r="I2151" s="121"/>
      <c r="J2151" s="121"/>
      <c r="L2151" s="121"/>
      <c r="M2151" s="112" t="s">
        <v>2501</v>
      </c>
    </row>
    <row r="2152" spans="1:16" ht="17.25" customHeight="1">
      <c r="A2152" s="119"/>
      <c r="C2152" s="121"/>
      <c r="D2152" s="121"/>
      <c r="E2152" s="121"/>
      <c r="F2152" s="121"/>
      <c r="G2152" s="121"/>
      <c r="H2152" s="121"/>
      <c r="I2152" s="121"/>
      <c r="J2152" s="113"/>
      <c r="K2152" s="104"/>
      <c r="L2152" s="113"/>
      <c r="M2152" s="103" t="s">
        <v>2502</v>
      </c>
    </row>
    <row r="2153" spans="1:16" ht="17.25" customHeight="1">
      <c r="A2153" s="119"/>
      <c r="C2153" s="121"/>
      <c r="D2153" s="121"/>
      <c r="E2153" s="121"/>
      <c r="F2153" s="121"/>
      <c r="G2153" s="121"/>
      <c r="H2153" s="121"/>
      <c r="I2153" s="121"/>
      <c r="J2153" s="111">
        <v>18</v>
      </c>
      <c r="K2153" s="97" t="s">
        <v>822</v>
      </c>
      <c r="L2153" s="98">
        <v>10754</v>
      </c>
      <c r="M2153" s="112" t="s">
        <v>2503</v>
      </c>
    </row>
    <row r="2154" spans="1:16" ht="17.25" customHeight="1">
      <c r="A2154" s="119"/>
      <c r="C2154" s="121"/>
      <c r="D2154" s="121"/>
      <c r="E2154" s="121"/>
      <c r="F2154" s="121"/>
      <c r="G2154" s="121"/>
      <c r="H2154" s="121"/>
      <c r="I2154" s="121"/>
      <c r="J2154" s="121"/>
      <c r="K2154" s="97" t="s">
        <v>824</v>
      </c>
      <c r="L2154" s="121"/>
      <c r="M2154" s="112" t="s">
        <v>2504</v>
      </c>
    </row>
    <row r="2155" spans="1:16" ht="17.25" customHeight="1">
      <c r="A2155" s="119"/>
      <c r="C2155" s="121"/>
      <c r="D2155" s="121"/>
      <c r="E2155" s="121"/>
      <c r="F2155" s="121"/>
      <c r="G2155" s="121"/>
      <c r="H2155" s="121"/>
      <c r="I2155" s="121"/>
      <c r="J2155" s="121"/>
      <c r="L2155" s="121"/>
      <c r="M2155" s="112" t="s">
        <v>2505</v>
      </c>
    </row>
    <row r="2156" spans="1:16" ht="17.25" customHeight="1">
      <c r="A2156" s="119"/>
      <c r="C2156" s="121"/>
      <c r="D2156" s="121"/>
      <c r="E2156" s="121"/>
      <c r="F2156" s="121"/>
      <c r="G2156" s="121"/>
      <c r="H2156" s="121"/>
      <c r="I2156" s="121"/>
      <c r="J2156" s="121"/>
      <c r="L2156" s="121"/>
      <c r="M2156" s="112" t="s">
        <v>2506</v>
      </c>
    </row>
    <row r="2157" spans="1:16" ht="17.25" customHeight="1">
      <c r="A2157" s="119"/>
      <c r="C2157" s="121"/>
      <c r="D2157" s="121"/>
      <c r="E2157" s="121"/>
      <c r="F2157" s="121"/>
      <c r="G2157" s="121"/>
      <c r="H2157" s="121"/>
      <c r="I2157" s="121"/>
      <c r="J2157" s="121"/>
      <c r="L2157" s="121"/>
      <c r="M2157" s="112" t="s">
        <v>2507</v>
      </c>
    </row>
    <row r="2158" spans="1:16" ht="17.25" customHeight="1">
      <c r="A2158" s="119"/>
      <c r="C2158" s="121"/>
      <c r="D2158" s="121"/>
      <c r="E2158" s="121"/>
      <c r="F2158" s="121"/>
      <c r="G2158" s="121"/>
      <c r="H2158" s="121"/>
      <c r="I2158" s="121"/>
      <c r="J2158" s="121"/>
      <c r="L2158" s="121"/>
      <c r="M2158" s="112" t="s">
        <v>2508</v>
      </c>
    </row>
    <row r="2159" spans="1:16" ht="17.25" customHeight="1">
      <c r="A2159" s="119"/>
      <c r="C2159" s="121"/>
      <c r="D2159" s="121"/>
      <c r="E2159" s="121"/>
      <c r="F2159" s="121"/>
      <c r="G2159" s="121"/>
      <c r="H2159" s="121"/>
      <c r="I2159" s="121"/>
      <c r="J2159" s="121"/>
      <c r="L2159" s="121"/>
      <c r="M2159" s="112" t="s">
        <v>2509</v>
      </c>
    </row>
    <row r="2160" spans="1:16" ht="17.25" customHeight="1">
      <c r="A2160" s="119"/>
      <c r="C2160" s="121"/>
      <c r="D2160" s="121"/>
      <c r="E2160" s="121"/>
      <c r="F2160" s="121"/>
      <c r="G2160" s="121"/>
      <c r="H2160" s="121"/>
      <c r="I2160" s="121"/>
      <c r="J2160" s="121"/>
      <c r="L2160" s="121"/>
      <c r="M2160" s="112" t="s">
        <v>2510</v>
      </c>
    </row>
    <row r="2161" spans="1:16" ht="17.25" customHeight="1">
      <c r="A2161" s="119"/>
      <c r="C2161" s="121"/>
      <c r="D2161" s="121"/>
      <c r="E2161" s="121"/>
      <c r="F2161" s="121"/>
      <c r="G2161" s="121"/>
      <c r="H2161" s="121"/>
      <c r="I2161" s="121"/>
      <c r="J2161" s="121"/>
      <c r="L2161" s="121"/>
      <c r="M2161" s="112" t="s">
        <v>2511</v>
      </c>
    </row>
    <row r="2162" spans="1:16" ht="17.25" customHeight="1">
      <c r="A2162" s="119"/>
      <c r="C2162" s="121"/>
      <c r="D2162" s="121"/>
      <c r="E2162" s="121"/>
      <c r="F2162" s="121"/>
      <c r="G2162" s="121"/>
      <c r="H2162" s="121"/>
      <c r="I2162" s="121"/>
      <c r="J2162" s="121"/>
      <c r="L2162" s="121"/>
      <c r="M2162" s="112" t="s">
        <v>2512</v>
      </c>
    </row>
    <row r="2163" spans="1:16" ht="17.25" customHeight="1">
      <c r="A2163" s="119"/>
      <c r="C2163" s="121"/>
      <c r="D2163" s="121"/>
      <c r="E2163" s="121"/>
      <c r="F2163" s="121"/>
      <c r="G2163" s="121"/>
      <c r="H2163" s="121"/>
      <c r="I2163" s="121"/>
      <c r="J2163" s="121"/>
      <c r="L2163" s="121"/>
      <c r="M2163" s="112" t="s">
        <v>2513</v>
      </c>
    </row>
    <row r="2164" spans="1:16" ht="17.25" customHeight="1">
      <c r="A2164" s="119"/>
      <c r="C2164" s="121"/>
      <c r="D2164" s="121"/>
      <c r="E2164" s="121"/>
      <c r="F2164" s="121"/>
      <c r="G2164" s="121"/>
      <c r="H2164" s="121"/>
      <c r="I2164" s="121"/>
      <c r="J2164" s="121"/>
      <c r="L2164" s="121"/>
      <c r="M2164" s="112" t="s">
        <v>2514</v>
      </c>
    </row>
    <row r="2165" spans="1:16" ht="17.25" customHeight="1">
      <c r="A2165" s="119"/>
      <c r="C2165" s="121"/>
      <c r="D2165" s="121"/>
      <c r="E2165" s="121"/>
      <c r="F2165" s="121"/>
      <c r="G2165" s="121"/>
      <c r="H2165" s="121"/>
      <c r="I2165" s="121"/>
      <c r="J2165" s="121"/>
      <c r="L2165" s="121"/>
      <c r="M2165" s="112" t="s">
        <v>2515</v>
      </c>
    </row>
    <row r="2166" spans="1:16" ht="17.25" customHeight="1">
      <c r="A2166" s="119"/>
      <c r="C2166" s="121"/>
      <c r="D2166" s="121"/>
      <c r="E2166" s="121"/>
      <c r="F2166" s="121"/>
      <c r="G2166" s="121"/>
      <c r="H2166" s="121"/>
      <c r="I2166" s="121"/>
      <c r="J2166" s="113"/>
      <c r="K2166" s="104"/>
      <c r="L2166" s="113"/>
      <c r="M2166" s="103" t="s">
        <v>2516</v>
      </c>
    </row>
    <row r="2167" spans="1:16" ht="17.25" customHeight="1">
      <c r="A2167" s="119"/>
      <c r="C2167" s="121"/>
      <c r="D2167" s="121"/>
      <c r="E2167" s="121"/>
      <c r="F2167" s="121"/>
      <c r="G2167" s="121"/>
      <c r="H2167" s="121"/>
      <c r="I2167" s="121"/>
      <c r="J2167" s="111">
        <v>21</v>
      </c>
      <c r="K2167" s="97" t="s">
        <v>890</v>
      </c>
      <c r="L2167" s="98">
        <v>216</v>
      </c>
      <c r="M2167" s="112" t="s">
        <v>2517</v>
      </c>
    </row>
    <row r="2168" spans="1:16" ht="17.25" customHeight="1">
      <c r="A2168" s="92"/>
      <c r="B2168" s="104"/>
      <c r="C2168" s="113"/>
      <c r="D2168" s="113"/>
      <c r="E2168" s="113"/>
      <c r="F2168" s="113"/>
      <c r="G2168" s="113"/>
      <c r="H2168" s="113"/>
      <c r="I2168" s="113"/>
      <c r="J2168" s="113"/>
      <c r="K2168" s="101" t="s">
        <v>892</v>
      </c>
      <c r="L2168" s="113"/>
      <c r="M2168" s="95"/>
    </row>
    <row r="2169" spans="1:16" ht="17.25" customHeight="1">
      <c r="A2169" s="422" t="s">
        <v>142</v>
      </c>
      <c r="B2169" s="423"/>
      <c r="C2169" s="106">
        <v>322117</v>
      </c>
      <c r="D2169" s="106">
        <v>289141</v>
      </c>
      <c r="E2169" s="146">
        <f>C2169-D2169</f>
        <v>32976</v>
      </c>
      <c r="F2169" s="147">
        <v>929</v>
      </c>
      <c r="G2169" s="147">
        <v>0</v>
      </c>
      <c r="H2169" s="147">
        <v>151460</v>
      </c>
      <c r="I2169" s="148">
        <v>169728</v>
      </c>
      <c r="J2169" s="108"/>
      <c r="K2169" s="128"/>
      <c r="L2169" s="146"/>
      <c r="M2169" s="110"/>
      <c r="P2169" s="77"/>
    </row>
    <row r="2179" spans="1:16" ht="17.25" customHeight="1">
      <c r="A2179" s="77" t="s">
        <v>2496</v>
      </c>
      <c r="F2179" s="77" t="s">
        <v>2518</v>
      </c>
      <c r="M2179" s="81" t="s">
        <v>779</v>
      </c>
    </row>
    <row r="2180" spans="1:16" ht="17.25" customHeight="1">
      <c r="A2180" s="424"/>
      <c r="B2180" s="425"/>
      <c r="C2180" s="132"/>
      <c r="D2180" s="133"/>
      <c r="E2180" s="132"/>
      <c r="F2180" s="426" t="s">
        <v>780</v>
      </c>
      <c r="G2180" s="404"/>
      <c r="H2180" s="404"/>
      <c r="I2180" s="405"/>
      <c r="J2180" s="85" t="s">
        <v>128</v>
      </c>
      <c r="K2180" s="85"/>
      <c r="L2180" s="87"/>
      <c r="M2180" s="88"/>
      <c r="P2180" s="77"/>
    </row>
    <row r="2181" spans="1:16" ht="17.25" customHeight="1">
      <c r="A2181" s="414" t="s">
        <v>129</v>
      </c>
      <c r="B2181" s="427"/>
      <c r="C2181" s="134" t="s">
        <v>781</v>
      </c>
      <c r="D2181" s="135" t="s">
        <v>782</v>
      </c>
      <c r="E2181" s="134" t="s">
        <v>111</v>
      </c>
      <c r="F2181" s="428" t="s">
        <v>783</v>
      </c>
      <c r="G2181" s="428"/>
      <c r="H2181" s="428"/>
      <c r="I2181" s="136" t="s">
        <v>784</v>
      </c>
      <c r="J2181" s="429" t="s">
        <v>785</v>
      </c>
      <c r="K2181" s="430"/>
      <c r="L2181" s="433" t="s">
        <v>786</v>
      </c>
      <c r="M2181" s="137" t="s">
        <v>787</v>
      </c>
      <c r="P2181" s="77"/>
    </row>
    <row r="2182" spans="1:16" ht="17.25" customHeight="1">
      <c r="A2182" s="435"/>
      <c r="B2182" s="436"/>
      <c r="C2182" s="138"/>
      <c r="D2182" s="139"/>
      <c r="E2182" s="138"/>
      <c r="F2182" s="140" t="s">
        <v>119</v>
      </c>
      <c r="G2182" s="141" t="s">
        <v>120</v>
      </c>
      <c r="H2182" s="140" t="s">
        <v>121</v>
      </c>
      <c r="I2182" s="142" t="s">
        <v>122</v>
      </c>
      <c r="J2182" s="431"/>
      <c r="K2182" s="432"/>
      <c r="L2182" s="434"/>
      <c r="M2182" s="95"/>
      <c r="P2182" s="77"/>
    </row>
    <row r="2183" spans="1:16" ht="17.25" customHeight="1">
      <c r="A2183" s="96">
        <v>1</v>
      </c>
      <c r="B2183" s="97" t="s">
        <v>2519</v>
      </c>
      <c r="C2183" s="98">
        <v>231877</v>
      </c>
      <c r="D2183" s="98">
        <v>188993</v>
      </c>
      <c r="E2183" s="143">
        <f>C2183-D2183</f>
        <v>42884</v>
      </c>
      <c r="F2183" s="144">
        <v>36990</v>
      </c>
      <c r="G2183" s="144">
        <v>0</v>
      </c>
      <c r="H2183" s="144">
        <v>29035</v>
      </c>
      <c r="I2183" s="145">
        <v>165852</v>
      </c>
      <c r="J2183" s="100">
        <v>1</v>
      </c>
      <c r="K2183" s="101" t="s">
        <v>789</v>
      </c>
      <c r="L2183" s="102">
        <v>6701</v>
      </c>
      <c r="M2183" s="103" t="s">
        <v>1081</v>
      </c>
    </row>
    <row r="2184" spans="1:16" ht="17.25" customHeight="1">
      <c r="A2184" s="119"/>
      <c r="C2184" s="121"/>
      <c r="D2184" s="121"/>
      <c r="E2184" s="121"/>
      <c r="F2184" s="121"/>
      <c r="G2184" s="121"/>
      <c r="H2184" s="121"/>
      <c r="I2184" s="121"/>
      <c r="J2184" s="100">
        <v>2</v>
      </c>
      <c r="K2184" s="101" t="s">
        <v>791</v>
      </c>
      <c r="L2184" s="102">
        <v>9512</v>
      </c>
      <c r="M2184" s="103" t="s">
        <v>792</v>
      </c>
    </row>
    <row r="2185" spans="1:16" ht="17.25" customHeight="1">
      <c r="A2185" s="119"/>
      <c r="C2185" s="121"/>
      <c r="D2185" s="121"/>
      <c r="E2185" s="121"/>
      <c r="F2185" s="121"/>
      <c r="G2185" s="121"/>
      <c r="H2185" s="121"/>
      <c r="I2185" s="121"/>
      <c r="J2185" s="111">
        <v>3</v>
      </c>
      <c r="K2185" s="97" t="s">
        <v>793</v>
      </c>
      <c r="L2185" s="98">
        <v>8078</v>
      </c>
      <c r="M2185" s="112" t="s">
        <v>2520</v>
      </c>
    </row>
    <row r="2186" spans="1:16" ht="17.25" customHeight="1">
      <c r="A2186" s="119"/>
      <c r="C2186" s="121"/>
      <c r="D2186" s="121"/>
      <c r="E2186" s="121"/>
      <c r="F2186" s="121"/>
      <c r="G2186" s="121"/>
      <c r="H2186" s="121"/>
      <c r="I2186" s="121"/>
      <c r="J2186" s="121"/>
      <c r="L2186" s="121"/>
      <c r="M2186" s="112" t="s">
        <v>2521</v>
      </c>
    </row>
    <row r="2187" spans="1:16" ht="17.25" customHeight="1">
      <c r="A2187" s="119"/>
      <c r="C2187" s="121"/>
      <c r="D2187" s="121"/>
      <c r="E2187" s="121"/>
      <c r="F2187" s="121"/>
      <c r="G2187" s="121"/>
      <c r="H2187" s="121"/>
      <c r="I2187" s="121"/>
      <c r="J2187" s="113"/>
      <c r="K2187" s="104"/>
      <c r="L2187" s="113"/>
      <c r="M2187" s="103" t="s">
        <v>2522</v>
      </c>
    </row>
    <row r="2188" spans="1:16" ht="17.25" customHeight="1">
      <c r="A2188" s="119"/>
      <c r="C2188" s="121"/>
      <c r="D2188" s="121"/>
      <c r="E2188" s="121"/>
      <c r="F2188" s="121"/>
      <c r="G2188" s="121"/>
      <c r="H2188" s="121"/>
      <c r="I2188" s="121"/>
      <c r="J2188" s="111">
        <v>4</v>
      </c>
      <c r="K2188" s="97" t="s">
        <v>797</v>
      </c>
      <c r="L2188" s="98">
        <v>4796</v>
      </c>
      <c r="M2188" s="112" t="s">
        <v>2523</v>
      </c>
    </row>
    <row r="2189" spans="1:16" ht="17.25" customHeight="1">
      <c r="A2189" s="119"/>
      <c r="C2189" s="121"/>
      <c r="D2189" s="121"/>
      <c r="E2189" s="121"/>
      <c r="F2189" s="121"/>
      <c r="G2189" s="121"/>
      <c r="H2189" s="121"/>
      <c r="I2189" s="121"/>
      <c r="J2189" s="121"/>
      <c r="L2189" s="121"/>
      <c r="M2189" s="112" t="s">
        <v>2524</v>
      </c>
    </row>
    <row r="2190" spans="1:16" ht="17.25" customHeight="1">
      <c r="A2190" s="119"/>
      <c r="C2190" s="121"/>
      <c r="D2190" s="121"/>
      <c r="E2190" s="121"/>
      <c r="F2190" s="121"/>
      <c r="G2190" s="121"/>
      <c r="H2190" s="121"/>
      <c r="I2190" s="121"/>
      <c r="J2190" s="113"/>
      <c r="K2190" s="104"/>
      <c r="L2190" s="113"/>
      <c r="M2190" s="103" t="s">
        <v>1354</v>
      </c>
    </row>
    <row r="2191" spans="1:16" ht="17.25" customHeight="1">
      <c r="A2191" s="119"/>
      <c r="C2191" s="121"/>
      <c r="D2191" s="121"/>
      <c r="E2191" s="121"/>
      <c r="F2191" s="121"/>
      <c r="G2191" s="121"/>
      <c r="H2191" s="121"/>
      <c r="I2191" s="121"/>
      <c r="J2191" s="111">
        <v>7</v>
      </c>
      <c r="K2191" s="97" t="s">
        <v>800</v>
      </c>
      <c r="L2191" s="98">
        <v>864</v>
      </c>
      <c r="M2191" s="112" t="s">
        <v>2525</v>
      </c>
    </row>
    <row r="2192" spans="1:16" ht="17.25" customHeight="1">
      <c r="A2192" s="119"/>
      <c r="C2192" s="121"/>
      <c r="D2192" s="121"/>
      <c r="E2192" s="121"/>
      <c r="F2192" s="121"/>
      <c r="G2192" s="121"/>
      <c r="H2192" s="121"/>
      <c r="I2192" s="121"/>
      <c r="J2192" s="113"/>
      <c r="K2192" s="104"/>
      <c r="L2192" s="113"/>
      <c r="M2192" s="103" t="s">
        <v>2526</v>
      </c>
    </row>
    <row r="2193" spans="1:13" ht="17.25" customHeight="1">
      <c r="A2193" s="119"/>
      <c r="C2193" s="121"/>
      <c r="D2193" s="121"/>
      <c r="E2193" s="121"/>
      <c r="F2193" s="121"/>
      <c r="G2193" s="121"/>
      <c r="H2193" s="121"/>
      <c r="I2193" s="121"/>
      <c r="J2193" s="100">
        <v>8</v>
      </c>
      <c r="K2193" s="101" t="s">
        <v>802</v>
      </c>
      <c r="L2193" s="102">
        <v>360</v>
      </c>
      <c r="M2193" s="103" t="s">
        <v>1084</v>
      </c>
    </row>
    <row r="2194" spans="1:13" ht="17.25" customHeight="1">
      <c r="A2194" s="119"/>
      <c r="C2194" s="121"/>
      <c r="D2194" s="121"/>
      <c r="E2194" s="121"/>
      <c r="F2194" s="121"/>
      <c r="G2194" s="121"/>
      <c r="H2194" s="121"/>
      <c r="I2194" s="121"/>
      <c r="J2194" s="111">
        <v>10</v>
      </c>
      <c r="K2194" s="97" t="s">
        <v>807</v>
      </c>
      <c r="L2194" s="98">
        <v>50233</v>
      </c>
      <c r="M2194" s="112" t="s">
        <v>2527</v>
      </c>
    </row>
    <row r="2195" spans="1:13" ht="17.25" customHeight="1">
      <c r="A2195" s="119"/>
      <c r="C2195" s="121"/>
      <c r="D2195" s="121"/>
      <c r="E2195" s="121"/>
      <c r="F2195" s="121"/>
      <c r="G2195" s="121"/>
      <c r="H2195" s="121"/>
      <c r="I2195" s="121"/>
      <c r="J2195" s="121"/>
      <c r="L2195" s="121"/>
      <c r="M2195" s="112" t="s">
        <v>2528</v>
      </c>
    </row>
    <row r="2196" spans="1:13" ht="17.25" customHeight="1">
      <c r="A2196" s="119"/>
      <c r="C2196" s="121"/>
      <c r="D2196" s="121"/>
      <c r="E2196" s="121"/>
      <c r="F2196" s="121"/>
      <c r="G2196" s="121"/>
      <c r="H2196" s="121"/>
      <c r="I2196" s="121"/>
      <c r="J2196" s="121"/>
      <c r="L2196" s="121"/>
      <c r="M2196" s="112" t="s">
        <v>2529</v>
      </c>
    </row>
    <row r="2197" spans="1:13" ht="17.25" customHeight="1">
      <c r="A2197" s="119"/>
      <c r="C2197" s="121"/>
      <c r="D2197" s="121"/>
      <c r="E2197" s="121"/>
      <c r="F2197" s="121"/>
      <c r="G2197" s="121"/>
      <c r="H2197" s="121"/>
      <c r="I2197" s="121"/>
      <c r="J2197" s="121"/>
      <c r="L2197" s="121"/>
      <c r="M2197" s="112" t="s">
        <v>2530</v>
      </c>
    </row>
    <row r="2198" spans="1:13" ht="17.25" customHeight="1">
      <c r="A2198" s="119"/>
      <c r="C2198" s="121"/>
      <c r="D2198" s="121"/>
      <c r="E2198" s="121"/>
      <c r="F2198" s="121"/>
      <c r="G2198" s="121"/>
      <c r="H2198" s="121"/>
      <c r="I2198" s="121"/>
      <c r="J2198" s="121"/>
      <c r="L2198" s="121"/>
      <c r="M2198" s="112" t="s">
        <v>2531</v>
      </c>
    </row>
    <row r="2199" spans="1:13" ht="17.25" customHeight="1">
      <c r="A2199" s="119"/>
      <c r="C2199" s="121"/>
      <c r="D2199" s="121"/>
      <c r="E2199" s="121"/>
      <c r="F2199" s="121"/>
      <c r="G2199" s="121"/>
      <c r="H2199" s="121"/>
      <c r="I2199" s="121"/>
      <c r="J2199" s="121"/>
      <c r="L2199" s="121"/>
      <c r="M2199" s="112" t="s">
        <v>2532</v>
      </c>
    </row>
    <row r="2200" spans="1:13" ht="17.25" customHeight="1">
      <c r="A2200" s="119"/>
      <c r="C2200" s="121"/>
      <c r="D2200" s="121"/>
      <c r="E2200" s="121"/>
      <c r="F2200" s="121"/>
      <c r="G2200" s="121"/>
      <c r="H2200" s="121"/>
      <c r="I2200" s="121"/>
      <c r="J2200" s="113"/>
      <c r="K2200" s="104"/>
      <c r="L2200" s="113"/>
      <c r="M2200" s="103" t="s">
        <v>2533</v>
      </c>
    </row>
    <row r="2201" spans="1:13" ht="17.25" customHeight="1">
      <c r="A2201" s="119"/>
      <c r="C2201" s="121"/>
      <c r="D2201" s="121"/>
      <c r="E2201" s="121"/>
      <c r="F2201" s="121"/>
      <c r="G2201" s="121"/>
      <c r="H2201" s="121"/>
      <c r="I2201" s="121"/>
      <c r="J2201" s="111">
        <v>11</v>
      </c>
      <c r="K2201" s="97" t="s">
        <v>811</v>
      </c>
      <c r="L2201" s="98">
        <v>6512</v>
      </c>
      <c r="M2201" s="112" t="s">
        <v>2534</v>
      </c>
    </row>
    <row r="2202" spans="1:13" ht="17.25" customHeight="1">
      <c r="A2202" s="119"/>
      <c r="C2202" s="121"/>
      <c r="D2202" s="121"/>
      <c r="E2202" s="121"/>
      <c r="F2202" s="121"/>
      <c r="G2202" s="121"/>
      <c r="H2202" s="121"/>
      <c r="I2202" s="121"/>
      <c r="J2202" s="121"/>
      <c r="L2202" s="121"/>
      <c r="M2202" s="112" t="s">
        <v>2535</v>
      </c>
    </row>
    <row r="2203" spans="1:13" ht="17.25" customHeight="1">
      <c r="A2203" s="119"/>
      <c r="C2203" s="121"/>
      <c r="D2203" s="121"/>
      <c r="E2203" s="121"/>
      <c r="F2203" s="121"/>
      <c r="G2203" s="121"/>
      <c r="H2203" s="121"/>
      <c r="I2203" s="121"/>
      <c r="J2203" s="121"/>
      <c r="L2203" s="121"/>
      <c r="M2203" s="112" t="s">
        <v>2536</v>
      </c>
    </row>
    <row r="2204" spans="1:13" ht="17.25" customHeight="1">
      <c r="A2204" s="119"/>
      <c r="C2204" s="121"/>
      <c r="D2204" s="121"/>
      <c r="E2204" s="121"/>
      <c r="F2204" s="121"/>
      <c r="G2204" s="121"/>
      <c r="H2204" s="121"/>
      <c r="I2204" s="121"/>
      <c r="J2204" s="113"/>
      <c r="K2204" s="104"/>
      <c r="L2204" s="113"/>
      <c r="M2204" s="103" t="s">
        <v>2537</v>
      </c>
    </row>
    <row r="2205" spans="1:13" ht="17.25" customHeight="1">
      <c r="A2205" s="119"/>
      <c r="C2205" s="121"/>
      <c r="D2205" s="121"/>
      <c r="E2205" s="121"/>
      <c r="F2205" s="121"/>
      <c r="G2205" s="121"/>
      <c r="H2205" s="121"/>
      <c r="I2205" s="121"/>
      <c r="J2205" s="111">
        <v>12</v>
      </c>
      <c r="K2205" s="97" t="s">
        <v>816</v>
      </c>
      <c r="L2205" s="98">
        <v>27174</v>
      </c>
      <c r="M2205" s="112" t="s">
        <v>2538</v>
      </c>
    </row>
    <row r="2206" spans="1:13" ht="17.25" customHeight="1">
      <c r="A2206" s="119"/>
      <c r="C2206" s="121"/>
      <c r="D2206" s="121"/>
      <c r="E2206" s="121"/>
      <c r="F2206" s="121"/>
      <c r="G2206" s="121"/>
      <c r="H2206" s="121"/>
      <c r="I2206" s="121"/>
      <c r="J2206" s="121"/>
      <c r="L2206" s="121"/>
      <c r="M2206" s="112" t="s">
        <v>2539</v>
      </c>
    </row>
    <row r="2207" spans="1:13" ht="17.25" customHeight="1">
      <c r="A2207" s="119"/>
      <c r="C2207" s="121"/>
      <c r="D2207" s="121"/>
      <c r="E2207" s="121"/>
      <c r="F2207" s="121"/>
      <c r="G2207" s="121"/>
      <c r="H2207" s="121"/>
      <c r="I2207" s="121"/>
      <c r="J2207" s="121"/>
      <c r="L2207" s="121"/>
      <c r="M2207" s="112" t="s">
        <v>2540</v>
      </c>
    </row>
    <row r="2208" spans="1:13" ht="17.25" customHeight="1">
      <c r="A2208" s="130"/>
      <c r="B2208" s="128"/>
      <c r="C2208" s="108"/>
      <c r="D2208" s="108"/>
      <c r="E2208" s="108"/>
      <c r="F2208" s="108"/>
      <c r="G2208" s="108"/>
      <c r="H2208" s="108"/>
      <c r="I2208" s="108"/>
      <c r="J2208" s="108"/>
      <c r="K2208" s="128"/>
      <c r="L2208" s="108"/>
      <c r="M2208" s="127" t="s">
        <v>2541</v>
      </c>
    </row>
    <row r="2210" spans="1:16" ht="17.25" customHeight="1">
      <c r="A2210" s="389" t="s">
        <v>2542</v>
      </c>
      <c r="B2210" s="389"/>
      <c r="C2210" s="389"/>
      <c r="D2210" s="389"/>
      <c r="E2210" s="389"/>
      <c r="F2210" s="389"/>
      <c r="G2210" s="389"/>
      <c r="H2210" s="389"/>
      <c r="I2210" s="389"/>
      <c r="J2210" s="389"/>
      <c r="K2210" s="389"/>
      <c r="L2210" s="389"/>
      <c r="M2210" s="389"/>
      <c r="P2210" s="77"/>
    </row>
    <row r="2211" spans="1:16" ht="17.25" customHeight="1">
      <c r="A2211" s="389" t="s">
        <v>2543</v>
      </c>
      <c r="B2211" s="389"/>
      <c r="C2211" s="389"/>
      <c r="D2211" s="389"/>
      <c r="E2211" s="389"/>
      <c r="F2211" s="389"/>
      <c r="G2211" s="389"/>
      <c r="H2211" s="389"/>
      <c r="I2211" s="389"/>
      <c r="J2211" s="389"/>
      <c r="K2211" s="389"/>
      <c r="L2211" s="389"/>
      <c r="M2211" s="389"/>
      <c r="P2211" s="77"/>
    </row>
    <row r="2212" spans="1:16" ht="17.25" customHeight="1">
      <c r="A2212" s="77" t="s">
        <v>2496</v>
      </c>
      <c r="F2212" s="77" t="s">
        <v>2518</v>
      </c>
      <c r="M2212" s="81" t="s">
        <v>779</v>
      </c>
    </row>
    <row r="2213" spans="1:16" ht="17.25" customHeight="1">
      <c r="A2213" s="424"/>
      <c r="B2213" s="425"/>
      <c r="C2213" s="132"/>
      <c r="D2213" s="133"/>
      <c r="E2213" s="132"/>
      <c r="F2213" s="426" t="s">
        <v>780</v>
      </c>
      <c r="G2213" s="404"/>
      <c r="H2213" s="404"/>
      <c r="I2213" s="405"/>
      <c r="J2213" s="85" t="s">
        <v>128</v>
      </c>
      <c r="K2213" s="85"/>
      <c r="L2213" s="87"/>
      <c r="M2213" s="88"/>
      <c r="P2213" s="77"/>
    </row>
    <row r="2214" spans="1:16" ht="17.25" customHeight="1">
      <c r="A2214" s="414" t="s">
        <v>129</v>
      </c>
      <c r="B2214" s="427"/>
      <c r="C2214" s="134" t="s">
        <v>781</v>
      </c>
      <c r="D2214" s="135" t="s">
        <v>782</v>
      </c>
      <c r="E2214" s="134" t="s">
        <v>111</v>
      </c>
      <c r="F2214" s="428" t="s">
        <v>783</v>
      </c>
      <c r="G2214" s="428"/>
      <c r="H2214" s="428"/>
      <c r="I2214" s="136" t="s">
        <v>784</v>
      </c>
      <c r="J2214" s="429" t="s">
        <v>785</v>
      </c>
      <c r="K2214" s="430"/>
      <c r="L2214" s="433" t="s">
        <v>786</v>
      </c>
      <c r="M2214" s="137" t="s">
        <v>787</v>
      </c>
      <c r="P2214" s="77"/>
    </row>
    <row r="2215" spans="1:16" ht="17.25" customHeight="1">
      <c r="A2215" s="435"/>
      <c r="B2215" s="436"/>
      <c r="C2215" s="138"/>
      <c r="D2215" s="139"/>
      <c r="E2215" s="138"/>
      <c r="F2215" s="140" t="s">
        <v>119</v>
      </c>
      <c r="G2215" s="141" t="s">
        <v>120</v>
      </c>
      <c r="H2215" s="140" t="s">
        <v>121</v>
      </c>
      <c r="I2215" s="142" t="s">
        <v>122</v>
      </c>
      <c r="J2215" s="431"/>
      <c r="K2215" s="432"/>
      <c r="L2215" s="434"/>
      <c r="M2215" s="95"/>
      <c r="P2215" s="77"/>
    </row>
    <row r="2216" spans="1:16" ht="17.25" customHeight="1">
      <c r="A2216" s="119"/>
      <c r="C2216" s="121"/>
      <c r="D2216" s="121"/>
      <c r="E2216" s="121"/>
      <c r="F2216" s="121"/>
      <c r="G2216" s="121"/>
      <c r="H2216" s="121"/>
      <c r="I2216" s="121"/>
      <c r="J2216" s="121"/>
      <c r="L2216" s="121"/>
      <c r="M2216" s="112" t="s">
        <v>2544</v>
      </c>
    </row>
    <row r="2217" spans="1:16" ht="17.25" customHeight="1">
      <c r="A2217" s="119"/>
      <c r="C2217" s="121"/>
      <c r="D2217" s="121"/>
      <c r="E2217" s="121"/>
      <c r="F2217" s="121"/>
      <c r="G2217" s="121"/>
      <c r="H2217" s="121"/>
      <c r="I2217" s="121"/>
      <c r="J2217" s="121"/>
      <c r="L2217" s="121"/>
      <c r="M2217" s="112" t="s">
        <v>2545</v>
      </c>
    </row>
    <row r="2218" spans="1:16" ht="17.25" customHeight="1">
      <c r="A2218" s="119"/>
      <c r="C2218" s="121"/>
      <c r="D2218" s="121"/>
      <c r="E2218" s="121"/>
      <c r="F2218" s="121"/>
      <c r="G2218" s="121"/>
      <c r="H2218" s="121"/>
      <c r="I2218" s="121"/>
      <c r="J2218" s="121"/>
      <c r="L2218" s="121"/>
      <c r="M2218" s="112" t="s">
        <v>2546</v>
      </c>
    </row>
    <row r="2219" spans="1:16" ht="17.25" customHeight="1">
      <c r="A2219" s="119"/>
      <c r="C2219" s="121"/>
      <c r="D2219" s="121"/>
      <c r="E2219" s="121"/>
      <c r="F2219" s="121"/>
      <c r="G2219" s="121"/>
      <c r="H2219" s="121"/>
      <c r="I2219" s="121"/>
      <c r="J2219" s="121"/>
      <c r="L2219" s="121"/>
      <c r="M2219" s="112" t="s">
        <v>2547</v>
      </c>
    </row>
    <row r="2220" spans="1:16" ht="17.25" customHeight="1">
      <c r="A2220" s="119"/>
      <c r="C2220" s="121"/>
      <c r="D2220" s="121"/>
      <c r="E2220" s="121"/>
      <c r="F2220" s="121"/>
      <c r="G2220" s="121"/>
      <c r="H2220" s="121"/>
      <c r="I2220" s="121"/>
      <c r="J2220" s="121"/>
      <c r="L2220" s="121"/>
      <c r="M2220" s="112" t="s">
        <v>2548</v>
      </c>
    </row>
    <row r="2221" spans="1:16" ht="17.25" customHeight="1">
      <c r="A2221" s="119"/>
      <c r="C2221" s="121"/>
      <c r="D2221" s="121"/>
      <c r="E2221" s="121"/>
      <c r="F2221" s="121"/>
      <c r="G2221" s="121"/>
      <c r="H2221" s="121"/>
      <c r="I2221" s="121"/>
      <c r="J2221" s="121"/>
      <c r="L2221" s="121"/>
      <c r="M2221" s="112" t="s">
        <v>2549</v>
      </c>
    </row>
    <row r="2222" spans="1:16" ht="17.25" customHeight="1">
      <c r="A2222" s="119"/>
      <c r="C2222" s="121"/>
      <c r="D2222" s="121"/>
      <c r="E2222" s="121"/>
      <c r="F2222" s="121"/>
      <c r="G2222" s="121"/>
      <c r="H2222" s="121"/>
      <c r="I2222" s="121"/>
      <c r="J2222" s="121"/>
      <c r="L2222" s="121"/>
      <c r="M2222" s="112" t="s">
        <v>2550</v>
      </c>
    </row>
    <row r="2223" spans="1:16" ht="17.25" customHeight="1">
      <c r="A2223" s="119"/>
      <c r="C2223" s="121"/>
      <c r="D2223" s="121"/>
      <c r="E2223" s="121"/>
      <c r="F2223" s="121"/>
      <c r="G2223" s="121"/>
      <c r="H2223" s="121"/>
      <c r="I2223" s="121"/>
      <c r="J2223" s="121"/>
      <c r="L2223" s="121"/>
      <c r="M2223" s="112" t="s">
        <v>2551</v>
      </c>
    </row>
    <row r="2224" spans="1:16" ht="17.25" customHeight="1">
      <c r="A2224" s="119"/>
      <c r="C2224" s="121"/>
      <c r="D2224" s="121"/>
      <c r="E2224" s="121"/>
      <c r="F2224" s="121"/>
      <c r="G2224" s="121"/>
      <c r="H2224" s="121"/>
      <c r="I2224" s="121"/>
      <c r="J2224" s="121"/>
      <c r="L2224" s="121"/>
      <c r="M2224" s="112" t="s">
        <v>2552</v>
      </c>
    </row>
    <row r="2225" spans="1:13" ht="17.25" customHeight="1">
      <c r="A2225" s="119"/>
      <c r="C2225" s="121"/>
      <c r="D2225" s="121"/>
      <c r="E2225" s="121"/>
      <c r="F2225" s="121"/>
      <c r="G2225" s="121"/>
      <c r="H2225" s="121"/>
      <c r="I2225" s="121"/>
      <c r="J2225" s="121"/>
      <c r="L2225" s="121"/>
      <c r="M2225" s="112" t="s">
        <v>2553</v>
      </c>
    </row>
    <row r="2226" spans="1:13" ht="17.25" customHeight="1">
      <c r="A2226" s="119"/>
      <c r="C2226" s="121"/>
      <c r="D2226" s="121"/>
      <c r="E2226" s="121"/>
      <c r="F2226" s="121"/>
      <c r="G2226" s="121"/>
      <c r="H2226" s="121"/>
      <c r="I2226" s="121"/>
      <c r="J2226" s="121"/>
      <c r="L2226" s="121"/>
      <c r="M2226" s="112" t="s">
        <v>2554</v>
      </c>
    </row>
    <row r="2227" spans="1:13" ht="17.25" customHeight="1">
      <c r="A2227" s="119"/>
      <c r="C2227" s="121"/>
      <c r="D2227" s="121"/>
      <c r="E2227" s="121"/>
      <c r="F2227" s="121"/>
      <c r="G2227" s="121"/>
      <c r="H2227" s="121"/>
      <c r="I2227" s="121"/>
      <c r="J2227" s="121"/>
      <c r="L2227" s="121"/>
      <c r="M2227" s="112" t="s">
        <v>2555</v>
      </c>
    </row>
    <row r="2228" spans="1:13" ht="17.25" customHeight="1">
      <c r="A2228" s="119"/>
      <c r="C2228" s="121"/>
      <c r="D2228" s="121"/>
      <c r="E2228" s="121"/>
      <c r="F2228" s="121"/>
      <c r="G2228" s="121"/>
      <c r="H2228" s="121"/>
      <c r="I2228" s="121"/>
      <c r="J2228" s="121"/>
      <c r="L2228" s="121"/>
      <c r="M2228" s="112" t="s">
        <v>2556</v>
      </c>
    </row>
    <row r="2229" spans="1:13" ht="17.25" customHeight="1">
      <c r="A2229" s="119"/>
      <c r="C2229" s="121"/>
      <c r="D2229" s="121"/>
      <c r="E2229" s="121"/>
      <c r="F2229" s="121"/>
      <c r="G2229" s="121"/>
      <c r="H2229" s="121"/>
      <c r="I2229" s="121"/>
      <c r="J2229" s="121"/>
      <c r="L2229" s="121"/>
      <c r="M2229" s="112" t="s">
        <v>2557</v>
      </c>
    </row>
    <row r="2230" spans="1:13" ht="17.25" customHeight="1">
      <c r="A2230" s="119"/>
      <c r="C2230" s="121"/>
      <c r="D2230" s="121"/>
      <c r="E2230" s="121"/>
      <c r="F2230" s="121"/>
      <c r="G2230" s="121"/>
      <c r="H2230" s="121"/>
      <c r="I2230" s="121"/>
      <c r="J2230" s="121"/>
      <c r="L2230" s="121"/>
      <c r="M2230" s="112" t="s">
        <v>2558</v>
      </c>
    </row>
    <row r="2231" spans="1:13" ht="17.25" customHeight="1">
      <c r="A2231" s="119"/>
      <c r="C2231" s="121"/>
      <c r="D2231" s="121"/>
      <c r="E2231" s="121"/>
      <c r="F2231" s="121"/>
      <c r="G2231" s="121"/>
      <c r="H2231" s="121"/>
      <c r="I2231" s="121"/>
      <c r="J2231" s="121"/>
      <c r="L2231" s="121"/>
      <c r="M2231" s="112" t="s">
        <v>2559</v>
      </c>
    </row>
    <row r="2232" spans="1:13" ht="17.25" customHeight="1">
      <c r="A2232" s="119"/>
      <c r="C2232" s="121"/>
      <c r="D2232" s="121"/>
      <c r="E2232" s="121"/>
      <c r="F2232" s="121"/>
      <c r="G2232" s="121"/>
      <c r="H2232" s="121"/>
      <c r="I2232" s="121"/>
      <c r="J2232" s="113"/>
      <c r="K2232" s="104"/>
      <c r="L2232" s="113"/>
      <c r="M2232" s="103" t="s">
        <v>2560</v>
      </c>
    </row>
    <row r="2233" spans="1:13" ht="17.25" customHeight="1">
      <c r="A2233" s="119"/>
      <c r="C2233" s="121"/>
      <c r="D2233" s="121"/>
      <c r="E2233" s="121"/>
      <c r="F2233" s="121"/>
      <c r="G2233" s="121"/>
      <c r="H2233" s="121"/>
      <c r="I2233" s="121"/>
      <c r="J2233" s="111">
        <v>13</v>
      </c>
      <c r="K2233" s="97" t="s">
        <v>818</v>
      </c>
      <c r="L2233" s="98">
        <v>41887</v>
      </c>
      <c r="M2233" s="112" t="s">
        <v>2561</v>
      </c>
    </row>
    <row r="2234" spans="1:13" ht="17.25" customHeight="1">
      <c r="A2234" s="119"/>
      <c r="C2234" s="121"/>
      <c r="D2234" s="121"/>
      <c r="E2234" s="121"/>
      <c r="F2234" s="121"/>
      <c r="G2234" s="121"/>
      <c r="H2234" s="121"/>
      <c r="I2234" s="121"/>
      <c r="J2234" s="121"/>
      <c r="K2234" s="97" t="s">
        <v>820</v>
      </c>
      <c r="L2234" s="121"/>
      <c r="M2234" s="112" t="s">
        <v>2562</v>
      </c>
    </row>
    <row r="2235" spans="1:13" ht="17.25" customHeight="1">
      <c r="A2235" s="119"/>
      <c r="C2235" s="121"/>
      <c r="D2235" s="121"/>
      <c r="E2235" s="121"/>
      <c r="F2235" s="121"/>
      <c r="G2235" s="121"/>
      <c r="H2235" s="121"/>
      <c r="I2235" s="121"/>
      <c r="J2235" s="121"/>
      <c r="L2235" s="121"/>
      <c r="M2235" s="112" t="s">
        <v>2563</v>
      </c>
    </row>
    <row r="2236" spans="1:13" ht="17.25" customHeight="1">
      <c r="A2236" s="119"/>
      <c r="C2236" s="121"/>
      <c r="D2236" s="121"/>
      <c r="E2236" s="121"/>
      <c r="F2236" s="121"/>
      <c r="G2236" s="121"/>
      <c r="H2236" s="121"/>
      <c r="I2236" s="121"/>
      <c r="J2236" s="121"/>
      <c r="L2236" s="121"/>
      <c r="M2236" s="112" t="s">
        <v>2564</v>
      </c>
    </row>
    <row r="2237" spans="1:13" ht="17.25" customHeight="1">
      <c r="A2237" s="119"/>
      <c r="C2237" s="121"/>
      <c r="D2237" s="121"/>
      <c r="E2237" s="121"/>
      <c r="F2237" s="121"/>
      <c r="G2237" s="121"/>
      <c r="H2237" s="121"/>
      <c r="I2237" s="121"/>
      <c r="J2237" s="121"/>
      <c r="L2237" s="121"/>
      <c r="M2237" s="112" t="s">
        <v>2565</v>
      </c>
    </row>
    <row r="2238" spans="1:13" ht="17.25" customHeight="1">
      <c r="A2238" s="119"/>
      <c r="C2238" s="121"/>
      <c r="D2238" s="121"/>
      <c r="E2238" s="121"/>
      <c r="F2238" s="121"/>
      <c r="G2238" s="121"/>
      <c r="H2238" s="121"/>
      <c r="I2238" s="121"/>
      <c r="J2238" s="121"/>
      <c r="L2238" s="121"/>
      <c r="M2238" s="112" t="s">
        <v>2566</v>
      </c>
    </row>
    <row r="2239" spans="1:13" ht="17.25" customHeight="1">
      <c r="A2239" s="119"/>
      <c r="C2239" s="121"/>
      <c r="D2239" s="121"/>
      <c r="E2239" s="121"/>
      <c r="F2239" s="121"/>
      <c r="G2239" s="121"/>
      <c r="H2239" s="121"/>
      <c r="I2239" s="121"/>
      <c r="J2239" s="121"/>
      <c r="L2239" s="121"/>
      <c r="M2239" s="112" t="s">
        <v>2567</v>
      </c>
    </row>
    <row r="2240" spans="1:13" ht="17.25" customHeight="1">
      <c r="A2240" s="119"/>
      <c r="C2240" s="121"/>
      <c r="D2240" s="121"/>
      <c r="E2240" s="121"/>
      <c r="F2240" s="121"/>
      <c r="G2240" s="121"/>
      <c r="H2240" s="121"/>
      <c r="I2240" s="121"/>
      <c r="J2240" s="113"/>
      <c r="K2240" s="104"/>
      <c r="L2240" s="113"/>
      <c r="M2240" s="103" t="s">
        <v>2568</v>
      </c>
    </row>
    <row r="2241" spans="1:13" ht="17.25" customHeight="1">
      <c r="A2241" s="119"/>
      <c r="C2241" s="121"/>
      <c r="D2241" s="121"/>
      <c r="E2241" s="121"/>
      <c r="F2241" s="121"/>
      <c r="G2241" s="121"/>
      <c r="H2241" s="121"/>
      <c r="I2241" s="121"/>
      <c r="J2241" s="100">
        <v>14</v>
      </c>
      <c r="K2241" s="101" t="s">
        <v>964</v>
      </c>
      <c r="L2241" s="102">
        <v>359</v>
      </c>
      <c r="M2241" s="103" t="s">
        <v>2569</v>
      </c>
    </row>
    <row r="2242" spans="1:13" ht="17.25" customHeight="1">
      <c r="A2242" s="130"/>
      <c r="B2242" s="128"/>
      <c r="C2242" s="108"/>
      <c r="D2242" s="108"/>
      <c r="E2242" s="108"/>
      <c r="F2242" s="108"/>
      <c r="G2242" s="108"/>
      <c r="H2242" s="108"/>
      <c r="I2242" s="108"/>
      <c r="J2242" s="126">
        <v>15</v>
      </c>
      <c r="K2242" s="124" t="s">
        <v>1585</v>
      </c>
      <c r="L2242" s="106">
        <v>117</v>
      </c>
      <c r="M2242" s="127" t="s">
        <v>2570</v>
      </c>
    </row>
    <row r="2246" spans="1:13" ht="17.25" customHeight="1">
      <c r="A2246" s="128"/>
      <c r="B2246" s="128"/>
      <c r="C2246" s="128"/>
      <c r="D2246" s="128"/>
      <c r="E2246" s="128"/>
      <c r="F2246" s="128"/>
      <c r="G2246" s="128"/>
      <c r="H2246" s="128"/>
      <c r="I2246" s="128"/>
      <c r="J2246" s="128"/>
      <c r="K2246" s="128"/>
      <c r="L2246" s="128"/>
      <c r="M2246" s="128"/>
    </row>
    <row r="2247" spans="1:13" ht="17.25" customHeight="1">
      <c r="A2247" s="119"/>
      <c r="C2247" s="121"/>
      <c r="D2247" s="121"/>
      <c r="E2247" s="121"/>
      <c r="F2247" s="121"/>
      <c r="G2247" s="121"/>
      <c r="H2247" s="121"/>
      <c r="I2247" s="121"/>
      <c r="J2247" s="111">
        <v>17</v>
      </c>
      <c r="K2247" s="97" t="s">
        <v>966</v>
      </c>
      <c r="L2247" s="98">
        <v>74584</v>
      </c>
      <c r="M2247" s="112" t="s">
        <v>2571</v>
      </c>
    </row>
    <row r="2248" spans="1:13" ht="17.25" customHeight="1">
      <c r="A2248" s="119"/>
      <c r="C2248" s="121"/>
      <c r="D2248" s="121"/>
      <c r="E2248" s="121"/>
      <c r="F2248" s="121"/>
      <c r="G2248" s="121"/>
      <c r="H2248" s="121"/>
      <c r="I2248" s="121"/>
      <c r="J2248" s="113"/>
      <c r="K2248" s="104"/>
      <c r="L2248" s="113"/>
      <c r="M2248" s="103" t="s">
        <v>2572</v>
      </c>
    </row>
    <row r="2249" spans="1:13" ht="17.25" customHeight="1">
      <c r="A2249" s="119"/>
      <c r="C2249" s="121"/>
      <c r="D2249" s="121"/>
      <c r="E2249" s="121"/>
      <c r="F2249" s="121"/>
      <c r="G2249" s="121"/>
      <c r="H2249" s="121"/>
      <c r="I2249" s="121"/>
      <c r="J2249" s="111">
        <v>18</v>
      </c>
      <c r="K2249" s="97" t="s">
        <v>822</v>
      </c>
      <c r="L2249" s="98">
        <v>700</v>
      </c>
      <c r="M2249" s="112" t="s">
        <v>2573</v>
      </c>
    </row>
    <row r="2250" spans="1:13" ht="17.25" customHeight="1">
      <c r="A2250" s="92"/>
      <c r="B2250" s="104"/>
      <c r="C2250" s="113"/>
      <c r="D2250" s="113"/>
      <c r="E2250" s="113"/>
      <c r="F2250" s="113"/>
      <c r="G2250" s="113"/>
      <c r="H2250" s="113"/>
      <c r="I2250" s="113"/>
      <c r="J2250" s="113"/>
      <c r="K2250" s="101" t="s">
        <v>824</v>
      </c>
      <c r="L2250" s="113"/>
      <c r="M2250" s="95"/>
    </row>
    <row r="2251" spans="1:13" ht="17.25" customHeight="1">
      <c r="A2251" s="96">
        <v>2</v>
      </c>
      <c r="B2251" s="97" t="s">
        <v>2574</v>
      </c>
      <c r="C2251" s="98">
        <v>151656</v>
      </c>
      <c r="D2251" s="98">
        <v>164897</v>
      </c>
      <c r="E2251" s="143">
        <f>C2251-D2251</f>
        <v>-13241</v>
      </c>
      <c r="F2251" s="144">
        <v>4344</v>
      </c>
      <c r="G2251" s="144">
        <v>0</v>
      </c>
      <c r="H2251" s="144">
        <v>121800</v>
      </c>
      <c r="I2251" s="145">
        <v>25512</v>
      </c>
      <c r="J2251" s="100">
        <v>1</v>
      </c>
      <c r="K2251" s="101" t="s">
        <v>789</v>
      </c>
      <c r="L2251" s="102">
        <v>74021</v>
      </c>
      <c r="M2251" s="103" t="s">
        <v>1081</v>
      </c>
    </row>
    <row r="2252" spans="1:13" ht="17.25" customHeight="1">
      <c r="A2252" s="119"/>
      <c r="C2252" s="121"/>
      <c r="D2252" s="121"/>
      <c r="E2252" s="121"/>
      <c r="F2252" s="121"/>
      <c r="G2252" s="121"/>
      <c r="H2252" s="121"/>
      <c r="I2252" s="121"/>
      <c r="J2252" s="100">
        <v>3</v>
      </c>
      <c r="K2252" s="101" t="s">
        <v>793</v>
      </c>
      <c r="L2252" s="102">
        <v>31102</v>
      </c>
      <c r="M2252" s="103" t="s">
        <v>977</v>
      </c>
    </row>
    <row r="2253" spans="1:13" ht="17.25" customHeight="1">
      <c r="A2253" s="119"/>
      <c r="C2253" s="121"/>
      <c r="D2253" s="121"/>
      <c r="E2253" s="121"/>
      <c r="F2253" s="121"/>
      <c r="G2253" s="121"/>
      <c r="H2253" s="121"/>
      <c r="I2253" s="121"/>
      <c r="J2253" s="111">
        <v>4</v>
      </c>
      <c r="K2253" s="97" t="s">
        <v>797</v>
      </c>
      <c r="L2253" s="98">
        <v>20418</v>
      </c>
      <c r="M2253" s="112" t="s">
        <v>2575</v>
      </c>
    </row>
    <row r="2254" spans="1:13" ht="17.25" customHeight="1">
      <c r="A2254" s="119"/>
      <c r="C2254" s="121"/>
      <c r="D2254" s="121"/>
      <c r="E2254" s="121"/>
      <c r="F2254" s="121"/>
      <c r="G2254" s="121"/>
      <c r="H2254" s="121"/>
      <c r="I2254" s="121"/>
      <c r="J2254" s="113"/>
      <c r="K2254" s="104"/>
      <c r="L2254" s="113"/>
      <c r="M2254" s="103" t="s">
        <v>2576</v>
      </c>
    </row>
    <row r="2255" spans="1:13" ht="17.25" customHeight="1">
      <c r="A2255" s="119"/>
      <c r="C2255" s="121"/>
      <c r="D2255" s="121"/>
      <c r="E2255" s="121"/>
      <c r="F2255" s="121"/>
      <c r="G2255" s="121"/>
      <c r="H2255" s="121"/>
      <c r="I2255" s="121"/>
      <c r="J2255" s="111">
        <v>7</v>
      </c>
      <c r="K2255" s="97" t="s">
        <v>800</v>
      </c>
      <c r="L2255" s="98">
        <v>1733</v>
      </c>
      <c r="M2255" s="112" t="s">
        <v>2577</v>
      </c>
    </row>
    <row r="2256" spans="1:13" ht="17.25" customHeight="1">
      <c r="A2256" s="119"/>
      <c r="C2256" s="121"/>
      <c r="D2256" s="121"/>
      <c r="E2256" s="121"/>
      <c r="F2256" s="121"/>
      <c r="G2256" s="121"/>
      <c r="H2256" s="121"/>
      <c r="I2256" s="121"/>
      <c r="J2256" s="121"/>
      <c r="L2256" s="121"/>
      <c r="M2256" s="112" t="s">
        <v>2578</v>
      </c>
    </row>
    <row r="2257" spans="1:13" ht="17.25" customHeight="1">
      <c r="A2257" s="119"/>
      <c r="C2257" s="121"/>
      <c r="D2257" s="121"/>
      <c r="E2257" s="121"/>
      <c r="F2257" s="121"/>
      <c r="G2257" s="121"/>
      <c r="H2257" s="121"/>
      <c r="I2257" s="121"/>
      <c r="J2257" s="113"/>
      <c r="K2257" s="104"/>
      <c r="L2257" s="113"/>
      <c r="M2257" s="103" t="s">
        <v>2579</v>
      </c>
    </row>
    <row r="2258" spans="1:13" ht="17.25" customHeight="1">
      <c r="A2258" s="119"/>
      <c r="C2258" s="121"/>
      <c r="D2258" s="121"/>
      <c r="E2258" s="121"/>
      <c r="F2258" s="121"/>
      <c r="G2258" s="121"/>
      <c r="H2258" s="121"/>
      <c r="I2258" s="121"/>
      <c r="J2258" s="100">
        <v>8</v>
      </c>
      <c r="K2258" s="101" t="s">
        <v>802</v>
      </c>
      <c r="L2258" s="102">
        <v>2861</v>
      </c>
      <c r="M2258" s="103" t="s">
        <v>1084</v>
      </c>
    </row>
    <row r="2259" spans="1:13" ht="17.25" customHeight="1">
      <c r="A2259" s="119"/>
      <c r="C2259" s="121"/>
      <c r="D2259" s="121"/>
      <c r="E2259" s="121"/>
      <c r="F2259" s="121"/>
      <c r="G2259" s="121"/>
      <c r="H2259" s="121"/>
      <c r="I2259" s="121"/>
      <c r="J2259" s="111">
        <v>10</v>
      </c>
      <c r="K2259" s="97" t="s">
        <v>807</v>
      </c>
      <c r="L2259" s="98">
        <v>3844</v>
      </c>
      <c r="M2259" s="112" t="s">
        <v>2580</v>
      </c>
    </row>
    <row r="2260" spans="1:13" ht="17.25" customHeight="1">
      <c r="A2260" s="119"/>
      <c r="C2260" s="121"/>
      <c r="D2260" s="121"/>
      <c r="E2260" s="121"/>
      <c r="F2260" s="121"/>
      <c r="G2260" s="121"/>
      <c r="H2260" s="121"/>
      <c r="I2260" s="121"/>
      <c r="J2260" s="113"/>
      <c r="K2260" s="104"/>
      <c r="L2260" s="113"/>
      <c r="M2260" s="103" t="s">
        <v>2581</v>
      </c>
    </row>
    <row r="2261" spans="1:13" ht="17.25" customHeight="1">
      <c r="A2261" s="119"/>
      <c r="C2261" s="121"/>
      <c r="D2261" s="121"/>
      <c r="E2261" s="121"/>
      <c r="F2261" s="121"/>
      <c r="G2261" s="121"/>
      <c r="H2261" s="121"/>
      <c r="I2261" s="121"/>
      <c r="J2261" s="111">
        <v>11</v>
      </c>
      <c r="K2261" s="97" t="s">
        <v>811</v>
      </c>
      <c r="L2261" s="98">
        <v>313</v>
      </c>
      <c r="M2261" s="112" t="s">
        <v>2582</v>
      </c>
    </row>
    <row r="2262" spans="1:13" ht="17.25" customHeight="1">
      <c r="A2262" s="119"/>
      <c r="C2262" s="121"/>
      <c r="D2262" s="121"/>
      <c r="E2262" s="121"/>
      <c r="F2262" s="121"/>
      <c r="G2262" s="121"/>
      <c r="H2262" s="121"/>
      <c r="I2262" s="121"/>
      <c r="J2262" s="121"/>
      <c r="L2262" s="121"/>
      <c r="M2262" s="112" t="s">
        <v>2583</v>
      </c>
    </row>
    <row r="2263" spans="1:13" ht="17.25" customHeight="1">
      <c r="A2263" s="119"/>
      <c r="C2263" s="121"/>
      <c r="D2263" s="121"/>
      <c r="E2263" s="121"/>
      <c r="F2263" s="121"/>
      <c r="G2263" s="121"/>
      <c r="H2263" s="121"/>
      <c r="I2263" s="121"/>
      <c r="J2263" s="121"/>
      <c r="L2263" s="121"/>
      <c r="M2263" s="112" t="s">
        <v>2584</v>
      </c>
    </row>
    <row r="2264" spans="1:13" ht="17.25" customHeight="1">
      <c r="A2264" s="119"/>
      <c r="C2264" s="121"/>
      <c r="D2264" s="121"/>
      <c r="E2264" s="121"/>
      <c r="F2264" s="121"/>
      <c r="G2264" s="121"/>
      <c r="H2264" s="121"/>
      <c r="I2264" s="121"/>
      <c r="J2264" s="113"/>
      <c r="K2264" s="104"/>
      <c r="L2264" s="113"/>
      <c r="M2264" s="103" t="s">
        <v>2585</v>
      </c>
    </row>
    <row r="2265" spans="1:13" ht="17.25" customHeight="1">
      <c r="A2265" s="119"/>
      <c r="C2265" s="121"/>
      <c r="D2265" s="121"/>
      <c r="E2265" s="121"/>
      <c r="F2265" s="121"/>
      <c r="G2265" s="121"/>
      <c r="H2265" s="121"/>
      <c r="I2265" s="121"/>
      <c r="J2265" s="111">
        <v>12</v>
      </c>
      <c r="K2265" s="97" t="s">
        <v>816</v>
      </c>
      <c r="L2265" s="98">
        <v>8114</v>
      </c>
      <c r="M2265" s="112" t="s">
        <v>2586</v>
      </c>
    </row>
    <row r="2266" spans="1:13" ht="17.25" customHeight="1">
      <c r="A2266" s="119"/>
      <c r="C2266" s="121"/>
      <c r="D2266" s="121"/>
      <c r="E2266" s="121"/>
      <c r="F2266" s="121"/>
      <c r="G2266" s="121"/>
      <c r="H2266" s="121"/>
      <c r="I2266" s="121"/>
      <c r="J2266" s="113"/>
      <c r="K2266" s="104"/>
      <c r="L2266" s="113"/>
      <c r="M2266" s="103" t="s">
        <v>2587</v>
      </c>
    </row>
    <row r="2267" spans="1:13" ht="17.25" customHeight="1">
      <c r="A2267" s="119"/>
      <c r="C2267" s="121"/>
      <c r="D2267" s="121"/>
      <c r="E2267" s="121"/>
      <c r="F2267" s="121"/>
      <c r="G2267" s="121"/>
      <c r="H2267" s="121"/>
      <c r="I2267" s="121"/>
      <c r="J2267" s="111">
        <v>13</v>
      </c>
      <c r="K2267" s="97" t="s">
        <v>818</v>
      </c>
      <c r="L2267" s="98">
        <v>1140</v>
      </c>
      <c r="M2267" s="112" t="s">
        <v>2588</v>
      </c>
    </row>
    <row r="2268" spans="1:13" ht="17.25" customHeight="1">
      <c r="A2268" s="119"/>
      <c r="C2268" s="121"/>
      <c r="D2268" s="121"/>
      <c r="E2268" s="121"/>
      <c r="F2268" s="121"/>
      <c r="G2268" s="121"/>
      <c r="H2268" s="121"/>
      <c r="I2268" s="121"/>
      <c r="J2268" s="121"/>
      <c r="K2268" s="97" t="s">
        <v>820</v>
      </c>
      <c r="L2268" s="121"/>
      <c r="M2268" s="112" t="s">
        <v>2589</v>
      </c>
    </row>
    <row r="2269" spans="1:13" ht="17.25" customHeight="1">
      <c r="A2269" s="119"/>
      <c r="C2269" s="121"/>
      <c r="D2269" s="121"/>
      <c r="E2269" s="121"/>
      <c r="F2269" s="121"/>
      <c r="G2269" s="121"/>
      <c r="H2269" s="121"/>
      <c r="I2269" s="121"/>
      <c r="J2269" s="113"/>
      <c r="K2269" s="104"/>
      <c r="L2269" s="113"/>
      <c r="M2269" s="103" t="s">
        <v>2590</v>
      </c>
    </row>
    <row r="2270" spans="1:13" ht="17.25" customHeight="1">
      <c r="A2270" s="119"/>
      <c r="C2270" s="121"/>
      <c r="D2270" s="121"/>
      <c r="E2270" s="121"/>
      <c r="F2270" s="121"/>
      <c r="G2270" s="121"/>
      <c r="H2270" s="121"/>
      <c r="I2270" s="121"/>
      <c r="J2270" s="111">
        <v>17</v>
      </c>
      <c r="K2270" s="97" t="s">
        <v>966</v>
      </c>
      <c r="L2270" s="98">
        <v>3619</v>
      </c>
      <c r="M2270" s="112" t="s">
        <v>2591</v>
      </c>
    </row>
    <row r="2271" spans="1:13" ht="17.25" customHeight="1">
      <c r="A2271" s="119"/>
      <c r="C2271" s="121"/>
      <c r="D2271" s="121"/>
      <c r="E2271" s="121"/>
      <c r="F2271" s="121"/>
      <c r="G2271" s="121"/>
      <c r="H2271" s="121"/>
      <c r="I2271" s="121"/>
      <c r="J2271" s="113"/>
      <c r="K2271" s="104"/>
      <c r="L2271" s="113"/>
      <c r="M2271" s="103" t="s">
        <v>2592</v>
      </c>
    </row>
    <row r="2272" spans="1:13" ht="17.25" customHeight="1">
      <c r="A2272" s="119"/>
      <c r="C2272" s="121"/>
      <c r="D2272" s="121"/>
      <c r="E2272" s="121"/>
      <c r="F2272" s="121"/>
      <c r="G2272" s="121"/>
      <c r="H2272" s="121"/>
      <c r="I2272" s="121"/>
      <c r="J2272" s="111">
        <v>18</v>
      </c>
      <c r="K2272" s="97" t="s">
        <v>822</v>
      </c>
      <c r="L2272" s="98">
        <v>1115</v>
      </c>
      <c r="M2272" s="112" t="s">
        <v>2593</v>
      </c>
    </row>
    <row r="2273" spans="1:16" ht="17.25" customHeight="1">
      <c r="A2273" s="119"/>
      <c r="C2273" s="121"/>
      <c r="D2273" s="121"/>
      <c r="E2273" s="121"/>
      <c r="F2273" s="121"/>
      <c r="G2273" s="121"/>
      <c r="H2273" s="121"/>
      <c r="I2273" s="121"/>
      <c r="J2273" s="121"/>
      <c r="K2273" s="97" t="s">
        <v>824</v>
      </c>
      <c r="L2273" s="121"/>
      <c r="M2273" s="112" t="s">
        <v>2594</v>
      </c>
    </row>
    <row r="2274" spans="1:16" ht="17.25" customHeight="1">
      <c r="A2274" s="119"/>
      <c r="C2274" s="121"/>
      <c r="D2274" s="121"/>
      <c r="E2274" s="121"/>
      <c r="F2274" s="121"/>
      <c r="G2274" s="121"/>
      <c r="H2274" s="121"/>
      <c r="I2274" s="121"/>
      <c r="J2274" s="113"/>
      <c r="K2274" s="104"/>
      <c r="L2274" s="113"/>
      <c r="M2274" s="103" t="s">
        <v>2595</v>
      </c>
    </row>
    <row r="2275" spans="1:16" ht="17.25" customHeight="1">
      <c r="A2275" s="119"/>
      <c r="C2275" s="121"/>
      <c r="D2275" s="121"/>
      <c r="E2275" s="121"/>
      <c r="F2275" s="121"/>
      <c r="G2275" s="121"/>
      <c r="H2275" s="121"/>
      <c r="I2275" s="121"/>
      <c r="J2275" s="111">
        <v>19</v>
      </c>
      <c r="K2275" s="97" t="s">
        <v>1219</v>
      </c>
      <c r="L2275" s="98">
        <v>3376</v>
      </c>
      <c r="M2275" s="112" t="s">
        <v>2596</v>
      </c>
    </row>
    <row r="2276" spans="1:16" ht="17.25" customHeight="1">
      <c r="A2276" s="130"/>
      <c r="B2276" s="128"/>
      <c r="C2276" s="108"/>
      <c r="D2276" s="108"/>
      <c r="E2276" s="108"/>
      <c r="F2276" s="108"/>
      <c r="G2276" s="108"/>
      <c r="H2276" s="108"/>
      <c r="I2276" s="108"/>
      <c r="J2276" s="108"/>
      <c r="K2276" s="128"/>
      <c r="L2276" s="108"/>
      <c r="M2276" s="127" t="s">
        <v>2597</v>
      </c>
    </row>
    <row r="2278" spans="1:16" ht="17.25" customHeight="1">
      <c r="A2278" s="389" t="s">
        <v>2598</v>
      </c>
      <c r="B2278" s="389"/>
      <c r="C2278" s="389"/>
      <c r="D2278" s="389"/>
      <c r="E2278" s="389"/>
      <c r="F2278" s="389"/>
      <c r="G2278" s="389"/>
      <c r="H2278" s="389"/>
      <c r="I2278" s="389"/>
      <c r="J2278" s="389"/>
      <c r="K2278" s="389"/>
      <c r="L2278" s="389"/>
      <c r="M2278" s="389"/>
      <c r="P2278" s="77"/>
    </row>
    <row r="2279" spans="1:16" ht="17.25" customHeight="1">
      <c r="A2279" s="389" t="s">
        <v>2599</v>
      </c>
      <c r="B2279" s="389"/>
      <c r="C2279" s="389"/>
      <c r="D2279" s="389"/>
      <c r="E2279" s="389"/>
      <c r="F2279" s="389"/>
      <c r="G2279" s="389"/>
      <c r="H2279" s="389"/>
      <c r="I2279" s="389"/>
      <c r="J2279" s="389"/>
      <c r="K2279" s="389"/>
      <c r="L2279" s="389"/>
      <c r="M2279" s="389"/>
      <c r="P2279" s="77"/>
    </row>
    <row r="2280" spans="1:16" ht="17.25" customHeight="1">
      <c r="A2280" s="77" t="s">
        <v>2496</v>
      </c>
      <c r="F2280" s="77" t="s">
        <v>2518</v>
      </c>
      <c r="M2280" s="81" t="s">
        <v>779</v>
      </c>
    </row>
    <row r="2281" spans="1:16" ht="17.25" customHeight="1">
      <c r="A2281" s="424"/>
      <c r="B2281" s="425"/>
      <c r="C2281" s="132"/>
      <c r="D2281" s="133"/>
      <c r="E2281" s="132"/>
      <c r="F2281" s="426" t="s">
        <v>780</v>
      </c>
      <c r="G2281" s="404"/>
      <c r="H2281" s="404"/>
      <c r="I2281" s="405"/>
      <c r="J2281" s="85" t="s">
        <v>128</v>
      </c>
      <c r="K2281" s="85"/>
      <c r="L2281" s="87"/>
      <c r="M2281" s="88"/>
      <c r="P2281" s="77"/>
    </row>
    <row r="2282" spans="1:16" ht="17.25" customHeight="1">
      <c r="A2282" s="414" t="s">
        <v>129</v>
      </c>
      <c r="B2282" s="427"/>
      <c r="C2282" s="134" t="s">
        <v>781</v>
      </c>
      <c r="D2282" s="135" t="s">
        <v>782</v>
      </c>
      <c r="E2282" s="134" t="s">
        <v>111</v>
      </c>
      <c r="F2282" s="428" t="s">
        <v>783</v>
      </c>
      <c r="G2282" s="428"/>
      <c r="H2282" s="428"/>
      <c r="I2282" s="136" t="s">
        <v>784</v>
      </c>
      <c r="J2282" s="429" t="s">
        <v>785</v>
      </c>
      <c r="K2282" s="430"/>
      <c r="L2282" s="433" t="s">
        <v>786</v>
      </c>
      <c r="M2282" s="137" t="s">
        <v>787</v>
      </c>
      <c r="P2282" s="77"/>
    </row>
    <row r="2283" spans="1:16" ht="17.25" customHeight="1">
      <c r="A2283" s="435"/>
      <c r="B2283" s="436"/>
      <c r="C2283" s="138"/>
      <c r="D2283" s="139"/>
      <c r="E2283" s="138"/>
      <c r="F2283" s="140" t="s">
        <v>119</v>
      </c>
      <c r="G2283" s="141" t="s">
        <v>120</v>
      </c>
      <c r="H2283" s="140" t="s">
        <v>121</v>
      </c>
      <c r="I2283" s="142" t="s">
        <v>122</v>
      </c>
      <c r="J2283" s="431"/>
      <c r="K2283" s="432"/>
      <c r="L2283" s="434"/>
      <c r="M2283" s="95"/>
      <c r="P2283" s="77"/>
    </row>
    <row r="2284" spans="1:16" ht="17.25" customHeight="1">
      <c r="A2284" s="422" t="s">
        <v>142</v>
      </c>
      <c r="B2284" s="423"/>
      <c r="C2284" s="106">
        <v>383533</v>
      </c>
      <c r="D2284" s="106">
        <v>353890</v>
      </c>
      <c r="E2284" s="146">
        <f>C2284-D2284</f>
        <v>29643</v>
      </c>
      <c r="F2284" s="147">
        <v>41334</v>
      </c>
      <c r="G2284" s="147">
        <v>0</v>
      </c>
      <c r="H2284" s="147">
        <v>150835</v>
      </c>
      <c r="I2284" s="148">
        <v>191364</v>
      </c>
      <c r="J2284" s="108"/>
      <c r="K2284" s="128"/>
      <c r="L2284" s="146"/>
      <c r="M2284" s="110"/>
      <c r="P2284" s="77"/>
    </row>
    <row r="2286" spans="1:16" ht="17.25" customHeight="1">
      <c r="A2286" s="77" t="s">
        <v>2447</v>
      </c>
      <c r="B2286" s="79"/>
      <c r="C2286" s="78"/>
      <c r="D2286" s="78"/>
      <c r="E2286" s="78"/>
      <c r="F2286" s="78" t="s">
        <v>2600</v>
      </c>
      <c r="G2286" s="78"/>
      <c r="H2286" s="78"/>
      <c r="I2286" s="78"/>
      <c r="K2286" s="78"/>
      <c r="L2286" s="78"/>
      <c r="M2286" s="81" t="s">
        <v>779</v>
      </c>
      <c r="P2286" s="77"/>
    </row>
    <row r="2287" spans="1:16" ht="17.25" customHeight="1">
      <c r="A2287" s="424"/>
      <c r="B2287" s="425"/>
      <c r="C2287" s="132"/>
      <c r="D2287" s="133"/>
      <c r="E2287" s="132"/>
      <c r="F2287" s="426" t="s">
        <v>780</v>
      </c>
      <c r="G2287" s="404"/>
      <c r="H2287" s="404"/>
      <c r="I2287" s="405"/>
      <c r="J2287" s="85" t="s">
        <v>128</v>
      </c>
      <c r="K2287" s="85"/>
      <c r="L2287" s="87"/>
      <c r="M2287" s="88"/>
      <c r="P2287" s="77"/>
    </row>
    <row r="2288" spans="1:16" ht="17.25" customHeight="1">
      <c r="A2288" s="414" t="s">
        <v>129</v>
      </c>
      <c r="B2288" s="427"/>
      <c r="C2288" s="134" t="s">
        <v>781</v>
      </c>
      <c r="D2288" s="135" t="s">
        <v>782</v>
      </c>
      <c r="E2288" s="134" t="s">
        <v>111</v>
      </c>
      <c r="F2288" s="428" t="s">
        <v>783</v>
      </c>
      <c r="G2288" s="428"/>
      <c r="H2288" s="428"/>
      <c r="I2288" s="136" t="s">
        <v>784</v>
      </c>
      <c r="J2288" s="429" t="s">
        <v>785</v>
      </c>
      <c r="K2288" s="430"/>
      <c r="L2288" s="433" t="s">
        <v>786</v>
      </c>
      <c r="M2288" s="137" t="s">
        <v>787</v>
      </c>
      <c r="P2288" s="77"/>
    </row>
    <row r="2289" spans="1:16" ht="17.25" customHeight="1">
      <c r="A2289" s="435"/>
      <c r="B2289" s="436"/>
      <c r="C2289" s="138"/>
      <c r="D2289" s="139"/>
      <c r="E2289" s="138"/>
      <c r="F2289" s="140" t="s">
        <v>119</v>
      </c>
      <c r="G2289" s="141" t="s">
        <v>120</v>
      </c>
      <c r="H2289" s="140" t="s">
        <v>121</v>
      </c>
      <c r="I2289" s="142" t="s">
        <v>122</v>
      </c>
      <c r="J2289" s="431"/>
      <c r="K2289" s="432"/>
      <c r="L2289" s="434"/>
      <c r="M2289" s="95"/>
      <c r="P2289" s="77"/>
    </row>
    <row r="2290" spans="1:16" ht="17.25" customHeight="1">
      <c r="A2290" s="96">
        <v>1</v>
      </c>
      <c r="B2290" s="97" t="s">
        <v>2519</v>
      </c>
      <c r="C2290" s="98">
        <v>148384</v>
      </c>
      <c r="D2290" s="98">
        <v>107037</v>
      </c>
      <c r="E2290" s="143">
        <f>C2290-D2290</f>
        <v>41347</v>
      </c>
      <c r="F2290" s="144">
        <v>21410</v>
      </c>
      <c r="G2290" s="144">
        <v>0</v>
      </c>
      <c r="H2290" s="144">
        <v>16000</v>
      </c>
      <c r="I2290" s="145">
        <v>110974</v>
      </c>
      <c r="J2290" s="100">
        <v>1</v>
      </c>
      <c r="K2290" s="101" t="s">
        <v>789</v>
      </c>
      <c r="L2290" s="102">
        <v>7226</v>
      </c>
      <c r="M2290" s="103" t="s">
        <v>1081</v>
      </c>
    </row>
    <row r="2291" spans="1:16" ht="17.25" customHeight="1">
      <c r="A2291" s="119"/>
      <c r="C2291" s="121"/>
      <c r="D2291" s="121"/>
      <c r="E2291" s="121"/>
      <c r="F2291" s="121"/>
      <c r="G2291" s="121"/>
      <c r="H2291" s="121"/>
      <c r="I2291" s="121"/>
      <c r="J2291" s="100">
        <v>2</v>
      </c>
      <c r="K2291" s="101" t="s">
        <v>791</v>
      </c>
      <c r="L2291" s="102">
        <v>3401</v>
      </c>
      <c r="M2291" s="103" t="s">
        <v>792</v>
      </c>
    </row>
    <row r="2292" spans="1:16" ht="17.25" customHeight="1">
      <c r="A2292" s="119"/>
      <c r="C2292" s="121"/>
      <c r="D2292" s="121"/>
      <c r="E2292" s="121"/>
      <c r="F2292" s="121"/>
      <c r="G2292" s="121"/>
      <c r="H2292" s="121"/>
      <c r="I2292" s="121"/>
      <c r="J2292" s="111">
        <v>3</v>
      </c>
      <c r="K2292" s="97" t="s">
        <v>793</v>
      </c>
      <c r="L2292" s="98">
        <v>4717</v>
      </c>
      <c r="M2292" s="112" t="s">
        <v>2601</v>
      </c>
    </row>
    <row r="2293" spans="1:16" ht="17.25" customHeight="1">
      <c r="A2293" s="119"/>
      <c r="C2293" s="121"/>
      <c r="D2293" s="121"/>
      <c r="E2293" s="121"/>
      <c r="F2293" s="121"/>
      <c r="G2293" s="121"/>
      <c r="H2293" s="121"/>
      <c r="I2293" s="121"/>
      <c r="J2293" s="121"/>
      <c r="L2293" s="121"/>
      <c r="M2293" s="112" t="s">
        <v>2602</v>
      </c>
    </row>
    <row r="2294" spans="1:16" ht="17.25" customHeight="1">
      <c r="A2294" s="119"/>
      <c r="C2294" s="121"/>
      <c r="D2294" s="121"/>
      <c r="E2294" s="121"/>
      <c r="F2294" s="121"/>
      <c r="G2294" s="121"/>
      <c r="H2294" s="121"/>
      <c r="I2294" s="121"/>
      <c r="J2294" s="113"/>
      <c r="K2294" s="104"/>
      <c r="L2294" s="113"/>
      <c r="M2294" s="103" t="s">
        <v>2603</v>
      </c>
    </row>
    <row r="2295" spans="1:16" ht="17.25" customHeight="1">
      <c r="A2295" s="119"/>
      <c r="C2295" s="121"/>
      <c r="D2295" s="121"/>
      <c r="E2295" s="121"/>
      <c r="F2295" s="121"/>
      <c r="G2295" s="121"/>
      <c r="H2295" s="121"/>
      <c r="I2295" s="121"/>
      <c r="J2295" s="111">
        <v>4</v>
      </c>
      <c r="K2295" s="97" t="s">
        <v>797</v>
      </c>
      <c r="L2295" s="98">
        <v>2844</v>
      </c>
      <c r="M2295" s="112" t="s">
        <v>2604</v>
      </c>
    </row>
    <row r="2296" spans="1:16" ht="17.25" customHeight="1">
      <c r="A2296" s="119"/>
      <c r="C2296" s="121"/>
      <c r="D2296" s="121"/>
      <c r="E2296" s="121"/>
      <c r="F2296" s="121"/>
      <c r="G2296" s="121"/>
      <c r="H2296" s="121"/>
      <c r="I2296" s="121"/>
      <c r="J2296" s="121"/>
      <c r="L2296" s="121"/>
      <c r="M2296" s="112" t="s">
        <v>2605</v>
      </c>
    </row>
    <row r="2297" spans="1:16" ht="17.25" customHeight="1">
      <c r="A2297" s="119"/>
      <c r="C2297" s="121"/>
      <c r="D2297" s="121"/>
      <c r="E2297" s="121"/>
      <c r="F2297" s="121"/>
      <c r="G2297" s="121"/>
      <c r="H2297" s="121"/>
      <c r="I2297" s="121"/>
      <c r="J2297" s="113"/>
      <c r="K2297" s="104"/>
      <c r="L2297" s="113"/>
      <c r="M2297" s="103" t="s">
        <v>2606</v>
      </c>
    </row>
    <row r="2298" spans="1:16" ht="17.25" customHeight="1">
      <c r="A2298" s="119"/>
      <c r="C2298" s="121"/>
      <c r="D2298" s="121"/>
      <c r="E2298" s="121"/>
      <c r="F2298" s="121"/>
      <c r="G2298" s="121"/>
      <c r="H2298" s="121"/>
      <c r="I2298" s="121"/>
      <c r="J2298" s="100">
        <v>8</v>
      </c>
      <c r="K2298" s="101" t="s">
        <v>802</v>
      </c>
      <c r="L2298" s="102">
        <v>152</v>
      </c>
      <c r="M2298" s="103" t="s">
        <v>1084</v>
      </c>
    </row>
    <row r="2299" spans="1:16" ht="17.25" customHeight="1">
      <c r="A2299" s="119"/>
      <c r="C2299" s="121"/>
      <c r="D2299" s="121"/>
      <c r="E2299" s="121"/>
      <c r="F2299" s="121"/>
      <c r="G2299" s="121"/>
      <c r="H2299" s="121"/>
      <c r="I2299" s="121"/>
      <c r="J2299" s="111">
        <v>10</v>
      </c>
      <c r="K2299" s="97" t="s">
        <v>807</v>
      </c>
      <c r="L2299" s="98">
        <v>39481</v>
      </c>
      <c r="M2299" s="112" t="s">
        <v>2607</v>
      </c>
    </row>
    <row r="2300" spans="1:16" ht="17.25" customHeight="1">
      <c r="A2300" s="119"/>
      <c r="C2300" s="121"/>
      <c r="D2300" s="121"/>
      <c r="E2300" s="121"/>
      <c r="F2300" s="121"/>
      <c r="G2300" s="121"/>
      <c r="H2300" s="121"/>
      <c r="I2300" s="121"/>
      <c r="J2300" s="121"/>
      <c r="L2300" s="121"/>
      <c r="M2300" s="112" t="s">
        <v>2608</v>
      </c>
    </row>
    <row r="2301" spans="1:16" ht="17.25" customHeight="1">
      <c r="A2301" s="119"/>
      <c r="C2301" s="121"/>
      <c r="D2301" s="121"/>
      <c r="E2301" s="121"/>
      <c r="F2301" s="121"/>
      <c r="G2301" s="121"/>
      <c r="H2301" s="121"/>
      <c r="I2301" s="121"/>
      <c r="J2301" s="121"/>
      <c r="L2301" s="121"/>
      <c r="M2301" s="112" t="s">
        <v>1284</v>
      </c>
    </row>
    <row r="2302" spans="1:16" ht="17.25" customHeight="1">
      <c r="A2302" s="119"/>
      <c r="C2302" s="121"/>
      <c r="D2302" s="121"/>
      <c r="E2302" s="121"/>
      <c r="F2302" s="121"/>
      <c r="G2302" s="121"/>
      <c r="H2302" s="121"/>
      <c r="I2302" s="121"/>
      <c r="J2302" s="121"/>
      <c r="L2302" s="121"/>
      <c r="M2302" s="112" t="s">
        <v>2609</v>
      </c>
    </row>
    <row r="2303" spans="1:16" ht="17.25" customHeight="1">
      <c r="A2303" s="119"/>
      <c r="C2303" s="121"/>
      <c r="D2303" s="121"/>
      <c r="E2303" s="121"/>
      <c r="F2303" s="121"/>
      <c r="G2303" s="121"/>
      <c r="H2303" s="121"/>
      <c r="I2303" s="121"/>
      <c r="J2303" s="121"/>
      <c r="L2303" s="121"/>
      <c r="M2303" s="112" t="s">
        <v>2610</v>
      </c>
    </row>
    <row r="2304" spans="1:16" ht="17.25" customHeight="1">
      <c r="A2304" s="119"/>
      <c r="C2304" s="121"/>
      <c r="D2304" s="121"/>
      <c r="E2304" s="121"/>
      <c r="F2304" s="121"/>
      <c r="G2304" s="121"/>
      <c r="H2304" s="121"/>
      <c r="I2304" s="121"/>
      <c r="J2304" s="121"/>
      <c r="L2304" s="121"/>
      <c r="M2304" s="112" t="s">
        <v>2611</v>
      </c>
    </row>
    <row r="2305" spans="1:13" ht="17.25" customHeight="1">
      <c r="A2305" s="119"/>
      <c r="C2305" s="121"/>
      <c r="D2305" s="121"/>
      <c r="E2305" s="121"/>
      <c r="F2305" s="121"/>
      <c r="G2305" s="121"/>
      <c r="H2305" s="121"/>
      <c r="I2305" s="121"/>
      <c r="J2305" s="113"/>
      <c r="K2305" s="104"/>
      <c r="L2305" s="113"/>
      <c r="M2305" s="103" t="s">
        <v>2612</v>
      </c>
    </row>
    <row r="2306" spans="1:13" ht="17.25" customHeight="1">
      <c r="A2306" s="119"/>
      <c r="C2306" s="121"/>
      <c r="D2306" s="121"/>
      <c r="E2306" s="121"/>
      <c r="F2306" s="121"/>
      <c r="G2306" s="121"/>
      <c r="H2306" s="121"/>
      <c r="I2306" s="121"/>
      <c r="J2306" s="111">
        <v>11</v>
      </c>
      <c r="K2306" s="97" t="s">
        <v>811</v>
      </c>
      <c r="L2306" s="98">
        <v>3470</v>
      </c>
      <c r="M2306" s="112" t="s">
        <v>2613</v>
      </c>
    </row>
    <row r="2307" spans="1:13" ht="17.25" customHeight="1">
      <c r="A2307" s="119"/>
      <c r="C2307" s="121"/>
      <c r="D2307" s="121"/>
      <c r="E2307" s="121"/>
      <c r="F2307" s="121"/>
      <c r="G2307" s="121"/>
      <c r="H2307" s="121"/>
      <c r="I2307" s="121"/>
      <c r="J2307" s="121"/>
      <c r="L2307" s="121"/>
      <c r="M2307" s="112" t="s">
        <v>2614</v>
      </c>
    </row>
    <row r="2308" spans="1:13" ht="17.25" customHeight="1">
      <c r="A2308" s="119"/>
      <c r="C2308" s="121"/>
      <c r="D2308" s="121"/>
      <c r="E2308" s="121"/>
      <c r="F2308" s="121"/>
      <c r="G2308" s="121"/>
      <c r="H2308" s="121"/>
      <c r="I2308" s="121"/>
      <c r="J2308" s="121"/>
      <c r="L2308" s="121"/>
      <c r="M2308" s="112" t="s">
        <v>2615</v>
      </c>
    </row>
    <row r="2309" spans="1:13" ht="17.25" customHeight="1">
      <c r="A2309" s="119"/>
      <c r="C2309" s="121"/>
      <c r="D2309" s="121"/>
      <c r="E2309" s="121"/>
      <c r="F2309" s="121"/>
      <c r="G2309" s="121"/>
      <c r="H2309" s="121"/>
      <c r="I2309" s="121"/>
      <c r="J2309" s="113"/>
      <c r="K2309" s="104"/>
      <c r="L2309" s="113"/>
      <c r="M2309" s="103" t="s">
        <v>2616</v>
      </c>
    </row>
    <row r="2310" spans="1:13" ht="17.25" customHeight="1">
      <c r="A2310" s="130"/>
      <c r="B2310" s="128"/>
      <c r="C2310" s="108"/>
      <c r="D2310" s="108"/>
      <c r="E2310" s="108"/>
      <c r="F2310" s="108"/>
      <c r="G2310" s="108"/>
      <c r="H2310" s="108"/>
      <c r="I2310" s="108"/>
      <c r="J2310" s="126">
        <v>12</v>
      </c>
      <c r="K2310" s="124" t="s">
        <v>816</v>
      </c>
      <c r="L2310" s="106">
        <v>16896</v>
      </c>
      <c r="M2310" s="127" t="s">
        <v>2617</v>
      </c>
    </row>
    <row r="2314" spans="1:13" ht="17.25" customHeight="1">
      <c r="A2314" s="128"/>
      <c r="B2314" s="128"/>
      <c r="C2314" s="128"/>
      <c r="D2314" s="128"/>
      <c r="E2314" s="128"/>
      <c r="F2314" s="128"/>
      <c r="G2314" s="128"/>
      <c r="H2314" s="128"/>
      <c r="I2314" s="128"/>
      <c r="J2314" s="128"/>
      <c r="K2314" s="128"/>
      <c r="L2314" s="128"/>
      <c r="M2314" s="128"/>
    </row>
    <row r="2315" spans="1:13" ht="17.25" customHeight="1">
      <c r="A2315" s="119"/>
      <c r="C2315" s="121"/>
      <c r="D2315" s="121"/>
      <c r="E2315" s="121"/>
      <c r="F2315" s="121"/>
      <c r="G2315" s="121"/>
      <c r="H2315" s="121"/>
      <c r="I2315" s="121"/>
      <c r="J2315" s="121"/>
      <c r="L2315" s="121"/>
      <c r="M2315" s="112" t="s">
        <v>2618</v>
      </c>
    </row>
    <row r="2316" spans="1:13" ht="17.25" customHeight="1">
      <c r="A2316" s="119"/>
      <c r="C2316" s="121"/>
      <c r="D2316" s="121"/>
      <c r="E2316" s="121"/>
      <c r="F2316" s="121"/>
      <c r="G2316" s="121"/>
      <c r="H2316" s="121"/>
      <c r="I2316" s="121"/>
      <c r="J2316" s="121"/>
      <c r="L2316" s="121"/>
      <c r="M2316" s="112" t="s">
        <v>2619</v>
      </c>
    </row>
    <row r="2317" spans="1:13" ht="17.25" customHeight="1">
      <c r="A2317" s="119"/>
      <c r="C2317" s="121"/>
      <c r="D2317" s="121"/>
      <c r="E2317" s="121"/>
      <c r="F2317" s="121"/>
      <c r="G2317" s="121"/>
      <c r="H2317" s="121"/>
      <c r="I2317" s="121"/>
      <c r="J2317" s="121"/>
      <c r="L2317" s="121"/>
      <c r="M2317" s="112" t="s">
        <v>2620</v>
      </c>
    </row>
    <row r="2318" spans="1:13" ht="17.25" customHeight="1">
      <c r="A2318" s="119"/>
      <c r="C2318" s="121"/>
      <c r="D2318" s="121"/>
      <c r="E2318" s="121"/>
      <c r="F2318" s="121"/>
      <c r="G2318" s="121"/>
      <c r="H2318" s="121"/>
      <c r="I2318" s="121"/>
      <c r="J2318" s="121"/>
      <c r="L2318" s="121"/>
      <c r="M2318" s="112" t="s">
        <v>2621</v>
      </c>
    </row>
    <row r="2319" spans="1:13" ht="17.25" customHeight="1">
      <c r="A2319" s="119"/>
      <c r="C2319" s="121"/>
      <c r="D2319" s="121"/>
      <c r="E2319" s="121"/>
      <c r="F2319" s="121"/>
      <c r="G2319" s="121"/>
      <c r="H2319" s="121"/>
      <c r="I2319" s="121"/>
      <c r="J2319" s="121"/>
      <c r="L2319" s="121"/>
      <c r="M2319" s="112" t="s">
        <v>2622</v>
      </c>
    </row>
    <row r="2320" spans="1:13" ht="17.25" customHeight="1">
      <c r="A2320" s="119"/>
      <c r="C2320" s="121"/>
      <c r="D2320" s="121"/>
      <c r="E2320" s="121"/>
      <c r="F2320" s="121"/>
      <c r="G2320" s="121"/>
      <c r="H2320" s="121"/>
      <c r="I2320" s="121"/>
      <c r="J2320" s="121"/>
      <c r="L2320" s="121"/>
      <c r="M2320" s="112" t="s">
        <v>2623</v>
      </c>
    </row>
    <row r="2321" spans="1:13" ht="17.25" customHeight="1">
      <c r="A2321" s="119"/>
      <c r="C2321" s="121"/>
      <c r="D2321" s="121"/>
      <c r="E2321" s="121"/>
      <c r="F2321" s="121"/>
      <c r="G2321" s="121"/>
      <c r="H2321" s="121"/>
      <c r="I2321" s="121"/>
      <c r="J2321" s="121"/>
      <c r="L2321" s="121"/>
      <c r="M2321" s="112" t="s">
        <v>2624</v>
      </c>
    </row>
    <row r="2322" spans="1:13" ht="17.25" customHeight="1">
      <c r="A2322" s="119"/>
      <c r="C2322" s="121"/>
      <c r="D2322" s="121"/>
      <c r="E2322" s="121"/>
      <c r="F2322" s="121"/>
      <c r="G2322" s="121"/>
      <c r="H2322" s="121"/>
      <c r="I2322" s="121"/>
      <c r="J2322" s="121"/>
      <c r="L2322" s="121"/>
      <c r="M2322" s="112" t="s">
        <v>2625</v>
      </c>
    </row>
    <row r="2323" spans="1:13" ht="17.25" customHeight="1">
      <c r="A2323" s="119"/>
      <c r="C2323" s="121"/>
      <c r="D2323" s="121"/>
      <c r="E2323" s="121"/>
      <c r="F2323" s="121"/>
      <c r="G2323" s="121"/>
      <c r="H2323" s="121"/>
      <c r="I2323" s="121"/>
      <c r="J2323" s="121"/>
      <c r="L2323" s="121"/>
      <c r="M2323" s="112" t="s">
        <v>2626</v>
      </c>
    </row>
    <row r="2324" spans="1:13" ht="17.25" customHeight="1">
      <c r="A2324" s="119"/>
      <c r="C2324" s="121"/>
      <c r="D2324" s="121"/>
      <c r="E2324" s="121"/>
      <c r="F2324" s="121"/>
      <c r="G2324" s="121"/>
      <c r="H2324" s="121"/>
      <c r="I2324" s="121"/>
      <c r="J2324" s="121"/>
      <c r="L2324" s="121"/>
      <c r="M2324" s="112" t="s">
        <v>2627</v>
      </c>
    </row>
    <row r="2325" spans="1:13" ht="17.25" customHeight="1">
      <c r="A2325" s="119"/>
      <c r="C2325" s="121"/>
      <c r="D2325" s="121"/>
      <c r="E2325" s="121"/>
      <c r="F2325" s="121"/>
      <c r="G2325" s="121"/>
      <c r="H2325" s="121"/>
      <c r="I2325" s="121"/>
      <c r="J2325" s="121"/>
      <c r="L2325" s="121"/>
      <c r="M2325" s="112" t="s">
        <v>2628</v>
      </c>
    </row>
    <row r="2326" spans="1:13" ht="17.25" customHeight="1">
      <c r="A2326" s="119"/>
      <c r="C2326" s="121"/>
      <c r="D2326" s="121"/>
      <c r="E2326" s="121"/>
      <c r="F2326" s="121"/>
      <c r="G2326" s="121"/>
      <c r="H2326" s="121"/>
      <c r="I2326" s="121"/>
      <c r="J2326" s="121"/>
      <c r="L2326" s="121"/>
      <c r="M2326" s="112" t="s">
        <v>2629</v>
      </c>
    </row>
    <row r="2327" spans="1:13" ht="17.25" customHeight="1">
      <c r="A2327" s="119"/>
      <c r="C2327" s="121"/>
      <c r="D2327" s="121"/>
      <c r="E2327" s="121"/>
      <c r="F2327" s="121"/>
      <c r="G2327" s="121"/>
      <c r="H2327" s="121"/>
      <c r="I2327" s="121"/>
      <c r="J2327" s="121"/>
      <c r="L2327" s="121"/>
      <c r="M2327" s="112" t="s">
        <v>2630</v>
      </c>
    </row>
    <row r="2328" spans="1:13" ht="17.25" customHeight="1">
      <c r="A2328" s="119"/>
      <c r="C2328" s="121"/>
      <c r="D2328" s="121"/>
      <c r="E2328" s="121"/>
      <c r="F2328" s="121"/>
      <c r="G2328" s="121"/>
      <c r="H2328" s="121"/>
      <c r="I2328" s="121"/>
      <c r="J2328" s="121"/>
      <c r="L2328" s="121"/>
      <c r="M2328" s="112" t="s">
        <v>2558</v>
      </c>
    </row>
    <row r="2329" spans="1:13" ht="17.25" customHeight="1">
      <c r="A2329" s="119"/>
      <c r="C2329" s="121"/>
      <c r="D2329" s="121"/>
      <c r="E2329" s="121"/>
      <c r="F2329" s="121"/>
      <c r="G2329" s="121"/>
      <c r="H2329" s="121"/>
      <c r="I2329" s="121"/>
      <c r="J2329" s="121"/>
      <c r="L2329" s="121"/>
      <c r="M2329" s="112" t="s">
        <v>2559</v>
      </c>
    </row>
    <row r="2330" spans="1:13" ht="17.25" customHeight="1">
      <c r="A2330" s="119"/>
      <c r="C2330" s="121"/>
      <c r="D2330" s="121"/>
      <c r="E2330" s="121"/>
      <c r="F2330" s="121"/>
      <c r="G2330" s="121"/>
      <c r="H2330" s="121"/>
      <c r="I2330" s="121"/>
      <c r="J2330" s="113"/>
      <c r="K2330" s="104"/>
      <c r="L2330" s="113"/>
      <c r="M2330" s="103" t="s">
        <v>2631</v>
      </c>
    </row>
    <row r="2331" spans="1:13" ht="17.25" customHeight="1">
      <c r="A2331" s="119"/>
      <c r="C2331" s="121"/>
      <c r="D2331" s="121"/>
      <c r="E2331" s="121"/>
      <c r="F2331" s="121"/>
      <c r="G2331" s="121"/>
      <c r="H2331" s="121"/>
      <c r="I2331" s="121"/>
      <c r="J2331" s="111">
        <v>13</v>
      </c>
      <c r="K2331" s="97" t="s">
        <v>818</v>
      </c>
      <c r="L2331" s="98">
        <v>26449</v>
      </c>
      <c r="M2331" s="112" t="s">
        <v>2632</v>
      </c>
    </row>
    <row r="2332" spans="1:13" ht="17.25" customHeight="1">
      <c r="A2332" s="119"/>
      <c r="C2332" s="121"/>
      <c r="D2332" s="121"/>
      <c r="E2332" s="121"/>
      <c r="F2332" s="121"/>
      <c r="G2332" s="121"/>
      <c r="H2332" s="121"/>
      <c r="I2332" s="121"/>
      <c r="J2332" s="121"/>
      <c r="K2332" s="97" t="s">
        <v>820</v>
      </c>
      <c r="L2332" s="121"/>
      <c r="M2332" s="112" t="s">
        <v>2633</v>
      </c>
    </row>
    <row r="2333" spans="1:13" ht="17.25" customHeight="1">
      <c r="A2333" s="119"/>
      <c r="C2333" s="121"/>
      <c r="D2333" s="121"/>
      <c r="E2333" s="121"/>
      <c r="F2333" s="121"/>
      <c r="G2333" s="121"/>
      <c r="H2333" s="121"/>
      <c r="I2333" s="121"/>
      <c r="J2333" s="121"/>
      <c r="L2333" s="121"/>
      <c r="M2333" s="112" t="s">
        <v>2634</v>
      </c>
    </row>
    <row r="2334" spans="1:13" ht="17.25" customHeight="1">
      <c r="A2334" s="119"/>
      <c r="C2334" s="121"/>
      <c r="D2334" s="121"/>
      <c r="E2334" s="121"/>
      <c r="F2334" s="121"/>
      <c r="G2334" s="121"/>
      <c r="H2334" s="121"/>
      <c r="I2334" s="121"/>
      <c r="J2334" s="121"/>
      <c r="L2334" s="121"/>
      <c r="M2334" s="112" t="s">
        <v>2635</v>
      </c>
    </row>
    <row r="2335" spans="1:13" ht="17.25" customHeight="1">
      <c r="A2335" s="119"/>
      <c r="C2335" s="121"/>
      <c r="D2335" s="121"/>
      <c r="E2335" s="121"/>
      <c r="F2335" s="121"/>
      <c r="G2335" s="121"/>
      <c r="H2335" s="121"/>
      <c r="I2335" s="121"/>
      <c r="J2335" s="121"/>
      <c r="L2335" s="121"/>
      <c r="M2335" s="112" t="s">
        <v>2636</v>
      </c>
    </row>
    <row r="2336" spans="1:13" ht="17.25" customHeight="1">
      <c r="A2336" s="119"/>
      <c r="C2336" s="121"/>
      <c r="D2336" s="121"/>
      <c r="E2336" s="121"/>
      <c r="F2336" s="121"/>
      <c r="G2336" s="121"/>
      <c r="H2336" s="121"/>
      <c r="I2336" s="121"/>
      <c r="J2336" s="113"/>
      <c r="K2336" s="104"/>
      <c r="L2336" s="113"/>
      <c r="M2336" s="103" t="s">
        <v>2637</v>
      </c>
    </row>
    <row r="2337" spans="1:16" ht="17.25" customHeight="1">
      <c r="A2337" s="119"/>
      <c r="C2337" s="121"/>
      <c r="D2337" s="121"/>
      <c r="E2337" s="121"/>
      <c r="F2337" s="121"/>
      <c r="G2337" s="121"/>
      <c r="H2337" s="121"/>
      <c r="I2337" s="121"/>
      <c r="J2337" s="100">
        <v>14</v>
      </c>
      <c r="K2337" s="101" t="s">
        <v>964</v>
      </c>
      <c r="L2337" s="102">
        <v>350</v>
      </c>
      <c r="M2337" s="103" t="s">
        <v>2638</v>
      </c>
    </row>
    <row r="2338" spans="1:16" ht="17.25" customHeight="1">
      <c r="A2338" s="119"/>
      <c r="C2338" s="121"/>
      <c r="D2338" s="121"/>
      <c r="E2338" s="121"/>
      <c r="F2338" s="121"/>
      <c r="G2338" s="121"/>
      <c r="H2338" s="121"/>
      <c r="I2338" s="121"/>
      <c r="J2338" s="100">
        <v>15</v>
      </c>
      <c r="K2338" s="101" t="s">
        <v>1585</v>
      </c>
      <c r="L2338" s="102">
        <v>121</v>
      </c>
      <c r="M2338" s="103" t="s">
        <v>2570</v>
      </c>
    </row>
    <row r="2339" spans="1:16" ht="17.25" customHeight="1">
      <c r="A2339" s="119"/>
      <c r="C2339" s="121"/>
      <c r="D2339" s="121"/>
      <c r="E2339" s="121"/>
      <c r="F2339" s="121"/>
      <c r="G2339" s="121"/>
      <c r="H2339" s="121"/>
      <c r="I2339" s="121"/>
      <c r="J2339" s="111">
        <v>17</v>
      </c>
      <c r="K2339" s="97" t="s">
        <v>966</v>
      </c>
      <c r="L2339" s="98">
        <v>43277</v>
      </c>
      <c r="M2339" s="112" t="s">
        <v>2639</v>
      </c>
    </row>
    <row r="2340" spans="1:16" ht="17.25" customHeight="1">
      <c r="A2340" s="92"/>
      <c r="B2340" s="104"/>
      <c r="C2340" s="113"/>
      <c r="D2340" s="113"/>
      <c r="E2340" s="113"/>
      <c r="F2340" s="113"/>
      <c r="G2340" s="113"/>
      <c r="H2340" s="113"/>
      <c r="I2340" s="113"/>
      <c r="J2340" s="113"/>
      <c r="K2340" s="104"/>
      <c r="L2340" s="113"/>
      <c r="M2340" s="103" t="s">
        <v>2640</v>
      </c>
    </row>
    <row r="2341" spans="1:16" ht="17.25" customHeight="1">
      <c r="A2341" s="96">
        <v>2</v>
      </c>
      <c r="B2341" s="97" t="s">
        <v>2574</v>
      </c>
      <c r="C2341" s="98">
        <v>66323</v>
      </c>
      <c r="D2341" s="98">
        <v>74785</v>
      </c>
      <c r="E2341" s="143">
        <f>C2341-D2341</f>
        <v>-8462</v>
      </c>
      <c r="F2341" s="144">
        <v>6539</v>
      </c>
      <c r="G2341" s="144">
        <v>0</v>
      </c>
      <c r="H2341" s="144">
        <v>40000</v>
      </c>
      <c r="I2341" s="145">
        <v>19784</v>
      </c>
      <c r="J2341" s="100">
        <v>1</v>
      </c>
      <c r="K2341" s="101" t="s">
        <v>789</v>
      </c>
      <c r="L2341" s="102">
        <v>28134</v>
      </c>
      <c r="M2341" s="103" t="s">
        <v>1081</v>
      </c>
    </row>
    <row r="2342" spans="1:16" ht="17.25" customHeight="1">
      <c r="A2342" s="119"/>
      <c r="C2342" s="121"/>
      <c r="D2342" s="121"/>
      <c r="E2342" s="121"/>
      <c r="F2342" s="121"/>
      <c r="G2342" s="121"/>
      <c r="H2342" s="121"/>
      <c r="I2342" s="121"/>
      <c r="J2342" s="100">
        <v>3</v>
      </c>
      <c r="K2342" s="101" t="s">
        <v>793</v>
      </c>
      <c r="L2342" s="102">
        <v>10592</v>
      </c>
      <c r="M2342" s="103" t="s">
        <v>977</v>
      </c>
    </row>
    <row r="2343" spans="1:16" ht="17.25" customHeight="1">
      <c r="A2343" s="119"/>
      <c r="C2343" s="121"/>
      <c r="D2343" s="121"/>
      <c r="E2343" s="121"/>
      <c r="F2343" s="121"/>
      <c r="G2343" s="121"/>
      <c r="H2343" s="121"/>
      <c r="I2343" s="121"/>
      <c r="J2343" s="111">
        <v>4</v>
      </c>
      <c r="K2343" s="97" t="s">
        <v>797</v>
      </c>
      <c r="L2343" s="98">
        <v>5744</v>
      </c>
      <c r="M2343" s="112" t="s">
        <v>2641</v>
      </c>
    </row>
    <row r="2344" spans="1:16" ht="17.25" customHeight="1">
      <c r="A2344" s="130"/>
      <c r="B2344" s="128"/>
      <c r="C2344" s="108"/>
      <c r="D2344" s="108"/>
      <c r="E2344" s="108"/>
      <c r="F2344" s="108"/>
      <c r="G2344" s="108"/>
      <c r="H2344" s="108"/>
      <c r="I2344" s="108"/>
      <c r="J2344" s="108"/>
      <c r="K2344" s="128"/>
      <c r="L2344" s="108"/>
      <c r="M2344" s="127" t="s">
        <v>2642</v>
      </c>
    </row>
    <row r="2346" spans="1:16" ht="17.25" customHeight="1">
      <c r="A2346" s="389" t="s">
        <v>2643</v>
      </c>
      <c r="B2346" s="389"/>
      <c r="C2346" s="389"/>
      <c r="D2346" s="389"/>
      <c r="E2346" s="389"/>
      <c r="F2346" s="389"/>
      <c r="G2346" s="389"/>
      <c r="H2346" s="389"/>
      <c r="I2346" s="389"/>
      <c r="J2346" s="389"/>
      <c r="K2346" s="389"/>
      <c r="L2346" s="389"/>
      <c r="M2346" s="389"/>
      <c r="P2346" s="77"/>
    </row>
    <row r="2347" spans="1:16" ht="17.25" customHeight="1">
      <c r="A2347" s="389" t="s">
        <v>2644</v>
      </c>
      <c r="B2347" s="389"/>
      <c r="C2347" s="389"/>
      <c r="D2347" s="389"/>
      <c r="E2347" s="389"/>
      <c r="F2347" s="389"/>
      <c r="G2347" s="389"/>
      <c r="H2347" s="389"/>
      <c r="I2347" s="389"/>
      <c r="J2347" s="389"/>
      <c r="K2347" s="389"/>
      <c r="L2347" s="389"/>
      <c r="M2347" s="389"/>
      <c r="P2347" s="77"/>
    </row>
    <row r="2348" spans="1:16" ht="17.25" customHeight="1">
      <c r="A2348" s="77" t="s">
        <v>2496</v>
      </c>
      <c r="F2348" s="77" t="s">
        <v>2645</v>
      </c>
      <c r="M2348" s="81" t="s">
        <v>779</v>
      </c>
    </row>
    <row r="2349" spans="1:16" ht="17.25" customHeight="1">
      <c r="A2349" s="424"/>
      <c r="B2349" s="425"/>
      <c r="C2349" s="132"/>
      <c r="D2349" s="133"/>
      <c r="E2349" s="132"/>
      <c r="F2349" s="426" t="s">
        <v>780</v>
      </c>
      <c r="G2349" s="404"/>
      <c r="H2349" s="404"/>
      <c r="I2349" s="405"/>
      <c r="J2349" s="85" t="s">
        <v>128</v>
      </c>
      <c r="K2349" s="85"/>
      <c r="L2349" s="87"/>
      <c r="M2349" s="88"/>
      <c r="P2349" s="77"/>
    </row>
    <row r="2350" spans="1:16" ht="17.25" customHeight="1">
      <c r="A2350" s="414" t="s">
        <v>129</v>
      </c>
      <c r="B2350" s="427"/>
      <c r="C2350" s="134" t="s">
        <v>781</v>
      </c>
      <c r="D2350" s="135" t="s">
        <v>782</v>
      </c>
      <c r="E2350" s="134" t="s">
        <v>111</v>
      </c>
      <c r="F2350" s="428" t="s">
        <v>783</v>
      </c>
      <c r="G2350" s="428"/>
      <c r="H2350" s="428"/>
      <c r="I2350" s="136" t="s">
        <v>784</v>
      </c>
      <c r="J2350" s="429" t="s">
        <v>785</v>
      </c>
      <c r="K2350" s="430"/>
      <c r="L2350" s="433" t="s">
        <v>786</v>
      </c>
      <c r="M2350" s="137" t="s">
        <v>787</v>
      </c>
      <c r="P2350" s="77"/>
    </row>
    <row r="2351" spans="1:16" ht="17.25" customHeight="1">
      <c r="A2351" s="435"/>
      <c r="B2351" s="436"/>
      <c r="C2351" s="138"/>
      <c r="D2351" s="139"/>
      <c r="E2351" s="138"/>
      <c r="F2351" s="140" t="s">
        <v>119</v>
      </c>
      <c r="G2351" s="141" t="s">
        <v>120</v>
      </c>
      <c r="H2351" s="140" t="s">
        <v>121</v>
      </c>
      <c r="I2351" s="142" t="s">
        <v>122</v>
      </c>
      <c r="J2351" s="431"/>
      <c r="K2351" s="432"/>
      <c r="L2351" s="434"/>
      <c r="M2351" s="95"/>
      <c r="P2351" s="77"/>
    </row>
    <row r="2352" spans="1:16" ht="17.25" customHeight="1">
      <c r="A2352" s="119"/>
      <c r="C2352" s="121"/>
      <c r="D2352" s="121"/>
      <c r="E2352" s="121"/>
      <c r="F2352" s="121"/>
      <c r="G2352" s="121"/>
      <c r="H2352" s="121"/>
      <c r="I2352" s="121"/>
      <c r="J2352" s="111">
        <v>7</v>
      </c>
      <c r="K2352" s="97" t="s">
        <v>800</v>
      </c>
      <c r="L2352" s="98">
        <v>5015</v>
      </c>
      <c r="M2352" s="112" t="s">
        <v>2646</v>
      </c>
    </row>
    <row r="2353" spans="1:13" ht="17.25" customHeight="1">
      <c r="A2353" s="119"/>
      <c r="C2353" s="121"/>
      <c r="D2353" s="121"/>
      <c r="E2353" s="121"/>
      <c r="F2353" s="121"/>
      <c r="G2353" s="121"/>
      <c r="H2353" s="121"/>
      <c r="I2353" s="121"/>
      <c r="J2353" s="121"/>
      <c r="L2353" s="121"/>
      <c r="M2353" s="112" t="s">
        <v>2647</v>
      </c>
    </row>
    <row r="2354" spans="1:13" ht="17.25" customHeight="1">
      <c r="A2354" s="119"/>
      <c r="C2354" s="121"/>
      <c r="D2354" s="121"/>
      <c r="E2354" s="121"/>
      <c r="F2354" s="121"/>
      <c r="G2354" s="121"/>
      <c r="H2354" s="121"/>
      <c r="I2354" s="121"/>
      <c r="J2354" s="121"/>
      <c r="L2354" s="121"/>
      <c r="M2354" s="112" t="s">
        <v>2648</v>
      </c>
    </row>
    <row r="2355" spans="1:13" ht="17.25" customHeight="1">
      <c r="A2355" s="119"/>
      <c r="C2355" s="121"/>
      <c r="D2355" s="121"/>
      <c r="E2355" s="121"/>
      <c r="F2355" s="121"/>
      <c r="G2355" s="121"/>
      <c r="H2355" s="121"/>
      <c r="I2355" s="121"/>
      <c r="J2355" s="121"/>
      <c r="L2355" s="121"/>
      <c r="M2355" s="112" t="s">
        <v>2649</v>
      </c>
    </row>
    <row r="2356" spans="1:13" ht="17.25" customHeight="1">
      <c r="A2356" s="119"/>
      <c r="C2356" s="121"/>
      <c r="D2356" s="121"/>
      <c r="E2356" s="121"/>
      <c r="F2356" s="121"/>
      <c r="G2356" s="121"/>
      <c r="H2356" s="121"/>
      <c r="I2356" s="121"/>
      <c r="J2356" s="121"/>
      <c r="L2356" s="121"/>
      <c r="M2356" s="112" t="s">
        <v>2650</v>
      </c>
    </row>
    <row r="2357" spans="1:13" ht="17.25" customHeight="1">
      <c r="A2357" s="119"/>
      <c r="C2357" s="121"/>
      <c r="D2357" s="121"/>
      <c r="E2357" s="121"/>
      <c r="F2357" s="121"/>
      <c r="G2357" s="121"/>
      <c r="H2357" s="121"/>
      <c r="I2357" s="121"/>
      <c r="J2357" s="121"/>
      <c r="L2357" s="121"/>
      <c r="M2357" s="112" t="s">
        <v>2651</v>
      </c>
    </row>
    <row r="2358" spans="1:13" ht="17.25" customHeight="1">
      <c r="A2358" s="119"/>
      <c r="C2358" s="121"/>
      <c r="D2358" s="121"/>
      <c r="E2358" s="121"/>
      <c r="F2358" s="121"/>
      <c r="G2358" s="121"/>
      <c r="H2358" s="121"/>
      <c r="I2358" s="121"/>
      <c r="J2358" s="113"/>
      <c r="K2358" s="104"/>
      <c r="L2358" s="113"/>
      <c r="M2358" s="103" t="s">
        <v>2652</v>
      </c>
    </row>
    <row r="2359" spans="1:13" ht="17.25" customHeight="1">
      <c r="A2359" s="119"/>
      <c r="C2359" s="121"/>
      <c r="D2359" s="121"/>
      <c r="E2359" s="121"/>
      <c r="F2359" s="121"/>
      <c r="G2359" s="121"/>
      <c r="H2359" s="121"/>
      <c r="I2359" s="121"/>
      <c r="J2359" s="111">
        <v>8</v>
      </c>
      <c r="K2359" s="97" t="s">
        <v>802</v>
      </c>
      <c r="L2359" s="98">
        <v>1903</v>
      </c>
      <c r="M2359" s="112" t="s">
        <v>2653</v>
      </c>
    </row>
    <row r="2360" spans="1:13" ht="17.25" customHeight="1">
      <c r="A2360" s="119"/>
      <c r="C2360" s="121"/>
      <c r="D2360" s="121"/>
      <c r="E2360" s="121"/>
      <c r="F2360" s="121"/>
      <c r="G2360" s="121"/>
      <c r="H2360" s="121"/>
      <c r="I2360" s="121"/>
      <c r="J2360" s="113"/>
      <c r="K2360" s="104"/>
      <c r="L2360" s="113"/>
      <c r="M2360" s="103" t="s">
        <v>2654</v>
      </c>
    </row>
    <row r="2361" spans="1:13" ht="17.25" customHeight="1">
      <c r="A2361" s="119"/>
      <c r="C2361" s="121"/>
      <c r="D2361" s="121"/>
      <c r="E2361" s="121"/>
      <c r="F2361" s="121"/>
      <c r="G2361" s="121"/>
      <c r="H2361" s="121"/>
      <c r="I2361" s="121"/>
      <c r="J2361" s="111">
        <v>10</v>
      </c>
      <c r="K2361" s="97" t="s">
        <v>807</v>
      </c>
      <c r="L2361" s="98">
        <v>2037</v>
      </c>
      <c r="M2361" s="112" t="s">
        <v>2655</v>
      </c>
    </row>
    <row r="2362" spans="1:13" ht="17.25" customHeight="1">
      <c r="A2362" s="119"/>
      <c r="C2362" s="121"/>
      <c r="D2362" s="121"/>
      <c r="E2362" s="121"/>
      <c r="F2362" s="121"/>
      <c r="G2362" s="121"/>
      <c r="H2362" s="121"/>
      <c r="I2362" s="121"/>
      <c r="J2362" s="113"/>
      <c r="K2362" s="104"/>
      <c r="L2362" s="113"/>
      <c r="M2362" s="103" t="s">
        <v>2656</v>
      </c>
    </row>
    <row r="2363" spans="1:13" ht="17.25" customHeight="1">
      <c r="A2363" s="119"/>
      <c r="C2363" s="121"/>
      <c r="D2363" s="121"/>
      <c r="E2363" s="121"/>
      <c r="F2363" s="121"/>
      <c r="G2363" s="121"/>
      <c r="H2363" s="121"/>
      <c r="I2363" s="121"/>
      <c r="J2363" s="111">
        <v>11</v>
      </c>
      <c r="K2363" s="97" t="s">
        <v>811</v>
      </c>
      <c r="L2363" s="98">
        <v>909</v>
      </c>
      <c r="M2363" s="112" t="s">
        <v>2657</v>
      </c>
    </row>
    <row r="2364" spans="1:13" ht="17.25" customHeight="1">
      <c r="A2364" s="119"/>
      <c r="C2364" s="121"/>
      <c r="D2364" s="121"/>
      <c r="E2364" s="121"/>
      <c r="F2364" s="121"/>
      <c r="G2364" s="121"/>
      <c r="H2364" s="121"/>
      <c r="I2364" s="121"/>
      <c r="J2364" s="121"/>
      <c r="L2364" s="121"/>
      <c r="M2364" s="112" t="s">
        <v>2658</v>
      </c>
    </row>
    <row r="2365" spans="1:13" ht="17.25" customHeight="1">
      <c r="A2365" s="119"/>
      <c r="C2365" s="121"/>
      <c r="D2365" s="121"/>
      <c r="E2365" s="121"/>
      <c r="F2365" s="121"/>
      <c r="G2365" s="121"/>
      <c r="H2365" s="121"/>
      <c r="I2365" s="121"/>
      <c r="J2365" s="121"/>
      <c r="L2365" s="121"/>
      <c r="M2365" s="112" t="s">
        <v>2659</v>
      </c>
    </row>
    <row r="2366" spans="1:13" ht="17.25" customHeight="1">
      <c r="A2366" s="119"/>
      <c r="C2366" s="121"/>
      <c r="D2366" s="121"/>
      <c r="E2366" s="121"/>
      <c r="F2366" s="121"/>
      <c r="G2366" s="121"/>
      <c r="H2366" s="121"/>
      <c r="I2366" s="121"/>
      <c r="J2366" s="113"/>
      <c r="K2366" s="104"/>
      <c r="L2366" s="113"/>
      <c r="M2366" s="103" t="s">
        <v>2660</v>
      </c>
    </row>
    <row r="2367" spans="1:13" ht="17.25" customHeight="1">
      <c r="A2367" s="119"/>
      <c r="C2367" s="121"/>
      <c r="D2367" s="121"/>
      <c r="E2367" s="121"/>
      <c r="F2367" s="121"/>
      <c r="G2367" s="121"/>
      <c r="H2367" s="121"/>
      <c r="I2367" s="121"/>
      <c r="J2367" s="111">
        <v>13</v>
      </c>
      <c r="K2367" s="97" t="s">
        <v>818</v>
      </c>
      <c r="L2367" s="98">
        <v>2353</v>
      </c>
      <c r="M2367" s="112" t="s">
        <v>2661</v>
      </c>
    </row>
    <row r="2368" spans="1:13" ht="17.25" customHeight="1">
      <c r="A2368" s="119"/>
      <c r="C2368" s="121"/>
      <c r="D2368" s="121"/>
      <c r="E2368" s="121"/>
      <c r="F2368" s="121"/>
      <c r="G2368" s="121"/>
      <c r="H2368" s="121"/>
      <c r="I2368" s="121"/>
      <c r="J2368" s="121"/>
      <c r="K2368" s="97" t="s">
        <v>820</v>
      </c>
      <c r="L2368" s="121"/>
      <c r="M2368" s="112" t="s">
        <v>2662</v>
      </c>
    </row>
    <row r="2369" spans="1:16" ht="17.25" customHeight="1">
      <c r="A2369" s="119"/>
      <c r="C2369" s="121"/>
      <c r="D2369" s="121"/>
      <c r="E2369" s="121"/>
      <c r="F2369" s="121"/>
      <c r="G2369" s="121"/>
      <c r="H2369" s="121"/>
      <c r="I2369" s="121"/>
      <c r="J2369" s="121"/>
      <c r="L2369" s="121"/>
      <c r="M2369" s="112" t="s">
        <v>2663</v>
      </c>
    </row>
    <row r="2370" spans="1:16" ht="17.25" customHeight="1">
      <c r="A2370" s="119"/>
      <c r="C2370" s="121"/>
      <c r="D2370" s="121"/>
      <c r="E2370" s="121"/>
      <c r="F2370" s="121"/>
      <c r="G2370" s="121"/>
      <c r="H2370" s="121"/>
      <c r="I2370" s="121"/>
      <c r="J2370" s="121"/>
      <c r="L2370" s="121"/>
      <c r="M2370" s="112" t="s">
        <v>2664</v>
      </c>
    </row>
    <row r="2371" spans="1:16" ht="17.25" customHeight="1">
      <c r="A2371" s="119"/>
      <c r="C2371" s="121"/>
      <c r="D2371" s="121"/>
      <c r="E2371" s="121"/>
      <c r="F2371" s="121"/>
      <c r="G2371" s="121"/>
      <c r="H2371" s="121"/>
      <c r="I2371" s="121"/>
      <c r="J2371" s="113"/>
      <c r="K2371" s="104"/>
      <c r="L2371" s="113"/>
      <c r="M2371" s="103" t="s">
        <v>2665</v>
      </c>
    </row>
    <row r="2372" spans="1:16" ht="17.25" customHeight="1">
      <c r="A2372" s="119"/>
      <c r="C2372" s="121"/>
      <c r="D2372" s="121"/>
      <c r="E2372" s="121"/>
      <c r="F2372" s="121"/>
      <c r="G2372" s="121"/>
      <c r="H2372" s="121"/>
      <c r="I2372" s="121"/>
      <c r="J2372" s="111">
        <v>17</v>
      </c>
      <c r="K2372" s="97" t="s">
        <v>966</v>
      </c>
      <c r="L2372" s="98">
        <v>2846</v>
      </c>
      <c r="M2372" s="112" t="s">
        <v>2666</v>
      </c>
    </row>
    <row r="2373" spans="1:16" ht="17.25" customHeight="1">
      <c r="A2373" s="119"/>
      <c r="C2373" s="121"/>
      <c r="D2373" s="121"/>
      <c r="E2373" s="121"/>
      <c r="F2373" s="121"/>
      <c r="G2373" s="121"/>
      <c r="H2373" s="121"/>
      <c r="I2373" s="121"/>
      <c r="J2373" s="113"/>
      <c r="K2373" s="104"/>
      <c r="L2373" s="113"/>
      <c r="M2373" s="103" t="s">
        <v>2667</v>
      </c>
    </row>
    <row r="2374" spans="1:16" ht="17.25" customHeight="1">
      <c r="A2374" s="119"/>
      <c r="C2374" s="121"/>
      <c r="D2374" s="121"/>
      <c r="E2374" s="121"/>
      <c r="F2374" s="121"/>
      <c r="G2374" s="121"/>
      <c r="H2374" s="121"/>
      <c r="I2374" s="121"/>
      <c r="J2374" s="111">
        <v>18</v>
      </c>
      <c r="K2374" s="97" t="s">
        <v>822</v>
      </c>
      <c r="L2374" s="98">
        <v>1179</v>
      </c>
      <c r="M2374" s="112" t="s">
        <v>2668</v>
      </c>
    </row>
    <row r="2375" spans="1:16" ht="17.25" customHeight="1">
      <c r="A2375" s="119"/>
      <c r="C2375" s="121"/>
      <c r="D2375" s="121"/>
      <c r="E2375" s="121"/>
      <c r="F2375" s="121"/>
      <c r="G2375" s="121"/>
      <c r="H2375" s="121"/>
      <c r="I2375" s="121"/>
      <c r="J2375" s="121"/>
      <c r="K2375" s="97" t="s">
        <v>824</v>
      </c>
      <c r="L2375" s="121"/>
      <c r="M2375" s="112" t="s">
        <v>2669</v>
      </c>
    </row>
    <row r="2376" spans="1:16" ht="17.25" customHeight="1">
      <c r="A2376" s="119"/>
      <c r="C2376" s="121"/>
      <c r="D2376" s="121"/>
      <c r="E2376" s="121"/>
      <c r="F2376" s="121"/>
      <c r="G2376" s="121"/>
      <c r="H2376" s="121"/>
      <c r="I2376" s="121"/>
      <c r="J2376" s="121"/>
      <c r="L2376" s="121"/>
      <c r="M2376" s="112" t="s">
        <v>2670</v>
      </c>
    </row>
    <row r="2377" spans="1:16" ht="17.25" customHeight="1">
      <c r="A2377" s="119"/>
      <c r="C2377" s="121"/>
      <c r="D2377" s="121"/>
      <c r="E2377" s="121"/>
      <c r="F2377" s="121"/>
      <c r="G2377" s="121"/>
      <c r="H2377" s="121"/>
      <c r="I2377" s="121"/>
      <c r="J2377" s="113"/>
      <c r="K2377" s="104"/>
      <c r="L2377" s="113"/>
      <c r="M2377" s="103" t="s">
        <v>2671</v>
      </c>
    </row>
    <row r="2378" spans="1:16" ht="17.25" customHeight="1">
      <c r="A2378" s="130"/>
      <c r="B2378" s="128"/>
      <c r="C2378" s="108"/>
      <c r="D2378" s="108"/>
      <c r="E2378" s="108"/>
      <c r="F2378" s="108"/>
      <c r="G2378" s="108"/>
      <c r="H2378" s="108"/>
      <c r="I2378" s="108"/>
      <c r="J2378" s="126">
        <v>19</v>
      </c>
      <c r="K2378" s="124" t="s">
        <v>1219</v>
      </c>
      <c r="L2378" s="106">
        <v>5611</v>
      </c>
      <c r="M2378" s="127" t="s">
        <v>2672</v>
      </c>
    </row>
    <row r="2382" spans="1:16" ht="17.25" customHeight="1">
      <c r="A2382" s="128"/>
      <c r="B2382" s="128"/>
      <c r="C2382" s="128"/>
      <c r="D2382" s="128"/>
      <c r="E2382" s="128"/>
      <c r="F2382" s="128"/>
      <c r="G2382" s="128"/>
      <c r="H2382" s="128"/>
      <c r="I2382" s="128"/>
      <c r="J2382" s="128"/>
      <c r="K2382" s="128"/>
      <c r="L2382" s="128"/>
      <c r="M2382" s="128"/>
    </row>
    <row r="2383" spans="1:16" ht="17.25" customHeight="1">
      <c r="A2383" s="92"/>
      <c r="B2383" s="104"/>
      <c r="C2383" s="113"/>
      <c r="D2383" s="113"/>
      <c r="E2383" s="113"/>
      <c r="F2383" s="113"/>
      <c r="G2383" s="113"/>
      <c r="H2383" s="113"/>
      <c r="I2383" s="113"/>
      <c r="J2383" s="113"/>
      <c r="K2383" s="104"/>
      <c r="L2383" s="113"/>
      <c r="M2383" s="103" t="s">
        <v>2673</v>
      </c>
    </row>
    <row r="2384" spans="1:16" ht="17.25" customHeight="1">
      <c r="A2384" s="422" t="s">
        <v>142</v>
      </c>
      <c r="B2384" s="423"/>
      <c r="C2384" s="106">
        <v>214707</v>
      </c>
      <c r="D2384" s="106">
        <v>181822</v>
      </c>
      <c r="E2384" s="146">
        <f>C2384-D2384</f>
        <v>32885</v>
      </c>
      <c r="F2384" s="147">
        <v>27949</v>
      </c>
      <c r="G2384" s="147">
        <v>0</v>
      </c>
      <c r="H2384" s="147">
        <v>56000</v>
      </c>
      <c r="I2384" s="148">
        <v>130758</v>
      </c>
      <c r="J2384" s="108"/>
      <c r="K2384" s="128"/>
      <c r="L2384" s="146"/>
      <c r="M2384" s="110"/>
      <c r="P2384" s="77"/>
    </row>
    <row r="2386" spans="1:16" ht="17.25" customHeight="1">
      <c r="A2386" s="77" t="s">
        <v>2447</v>
      </c>
      <c r="B2386" s="79"/>
      <c r="C2386" s="78"/>
      <c r="D2386" s="78"/>
      <c r="E2386" s="78"/>
      <c r="F2386" s="78" t="s">
        <v>2674</v>
      </c>
      <c r="G2386" s="78"/>
      <c r="H2386" s="78"/>
      <c r="I2386" s="78"/>
      <c r="K2386" s="78"/>
      <c r="L2386" s="78"/>
      <c r="M2386" s="81" t="s">
        <v>779</v>
      </c>
      <c r="P2386" s="77"/>
    </row>
    <row r="2387" spans="1:16" ht="17.25" customHeight="1">
      <c r="A2387" s="424"/>
      <c r="B2387" s="425"/>
      <c r="C2387" s="132"/>
      <c r="D2387" s="133"/>
      <c r="E2387" s="132"/>
      <c r="F2387" s="426" t="s">
        <v>780</v>
      </c>
      <c r="G2387" s="404"/>
      <c r="H2387" s="404"/>
      <c r="I2387" s="405"/>
      <c r="J2387" s="85" t="s">
        <v>128</v>
      </c>
      <c r="K2387" s="85"/>
      <c r="L2387" s="87"/>
      <c r="M2387" s="88"/>
      <c r="P2387" s="77"/>
    </row>
    <row r="2388" spans="1:16" ht="17.25" customHeight="1">
      <c r="A2388" s="414" t="s">
        <v>129</v>
      </c>
      <c r="B2388" s="427"/>
      <c r="C2388" s="134" t="s">
        <v>781</v>
      </c>
      <c r="D2388" s="135" t="s">
        <v>782</v>
      </c>
      <c r="E2388" s="134" t="s">
        <v>111</v>
      </c>
      <c r="F2388" s="428" t="s">
        <v>783</v>
      </c>
      <c r="G2388" s="428"/>
      <c r="H2388" s="428"/>
      <c r="I2388" s="136" t="s">
        <v>784</v>
      </c>
      <c r="J2388" s="429" t="s">
        <v>785</v>
      </c>
      <c r="K2388" s="430"/>
      <c r="L2388" s="433" t="s">
        <v>786</v>
      </c>
      <c r="M2388" s="137" t="s">
        <v>787</v>
      </c>
      <c r="P2388" s="77"/>
    </row>
    <row r="2389" spans="1:16" ht="17.25" customHeight="1">
      <c r="A2389" s="435"/>
      <c r="B2389" s="436"/>
      <c r="C2389" s="138"/>
      <c r="D2389" s="139"/>
      <c r="E2389" s="138"/>
      <c r="F2389" s="140" t="s">
        <v>119</v>
      </c>
      <c r="G2389" s="141" t="s">
        <v>120</v>
      </c>
      <c r="H2389" s="140" t="s">
        <v>121</v>
      </c>
      <c r="I2389" s="142" t="s">
        <v>122</v>
      </c>
      <c r="J2389" s="431"/>
      <c r="K2389" s="432"/>
      <c r="L2389" s="434"/>
      <c r="M2389" s="95"/>
      <c r="P2389" s="77"/>
    </row>
    <row r="2390" spans="1:16" ht="17.25" customHeight="1">
      <c r="A2390" s="96">
        <v>1</v>
      </c>
      <c r="B2390" s="97" t="s">
        <v>2675</v>
      </c>
      <c r="C2390" s="98">
        <v>66394</v>
      </c>
      <c r="D2390" s="98">
        <v>62789</v>
      </c>
      <c r="E2390" s="143">
        <f>C2390-D2390</f>
        <v>3605</v>
      </c>
      <c r="F2390" s="144">
        <v>115</v>
      </c>
      <c r="G2390" s="144">
        <v>4200</v>
      </c>
      <c r="H2390" s="144">
        <v>0</v>
      </c>
      <c r="I2390" s="145">
        <v>62079</v>
      </c>
      <c r="J2390" s="100">
        <v>1</v>
      </c>
      <c r="K2390" s="101" t="s">
        <v>789</v>
      </c>
      <c r="L2390" s="102">
        <v>330</v>
      </c>
      <c r="M2390" s="103" t="s">
        <v>2676</v>
      </c>
    </row>
    <row r="2391" spans="1:16" ht="17.25" customHeight="1">
      <c r="A2391" s="119"/>
      <c r="B2391" s="97" t="s">
        <v>1317</v>
      </c>
      <c r="C2391" s="121"/>
      <c r="D2391" s="121"/>
      <c r="E2391" s="121"/>
      <c r="F2391" s="121"/>
      <c r="G2391" s="121"/>
      <c r="H2391" s="121"/>
      <c r="I2391" s="121"/>
      <c r="J2391" s="100">
        <v>2</v>
      </c>
      <c r="K2391" s="101" t="s">
        <v>791</v>
      </c>
      <c r="L2391" s="102">
        <v>25112</v>
      </c>
      <c r="M2391" s="103" t="s">
        <v>792</v>
      </c>
    </row>
    <row r="2392" spans="1:16" ht="17.25" customHeight="1">
      <c r="A2392" s="119"/>
      <c r="C2392" s="121"/>
      <c r="D2392" s="121"/>
      <c r="E2392" s="121"/>
      <c r="F2392" s="121"/>
      <c r="G2392" s="121"/>
      <c r="H2392" s="121"/>
      <c r="I2392" s="121"/>
      <c r="J2392" s="111">
        <v>3</v>
      </c>
      <c r="K2392" s="97" t="s">
        <v>793</v>
      </c>
      <c r="L2392" s="98">
        <v>17253</v>
      </c>
      <c r="M2392" s="112" t="s">
        <v>2677</v>
      </c>
    </row>
    <row r="2393" spans="1:16" ht="17.25" customHeight="1">
      <c r="A2393" s="119"/>
      <c r="C2393" s="121"/>
      <c r="D2393" s="121"/>
      <c r="E2393" s="121"/>
      <c r="F2393" s="121"/>
      <c r="G2393" s="121"/>
      <c r="H2393" s="121"/>
      <c r="I2393" s="121"/>
      <c r="J2393" s="113"/>
      <c r="K2393" s="104"/>
      <c r="L2393" s="113"/>
      <c r="M2393" s="103" t="s">
        <v>2678</v>
      </c>
    </row>
    <row r="2394" spans="1:16" ht="17.25" customHeight="1">
      <c r="A2394" s="119"/>
      <c r="C2394" s="121"/>
      <c r="D2394" s="121"/>
      <c r="E2394" s="121"/>
      <c r="F2394" s="121"/>
      <c r="G2394" s="121"/>
      <c r="H2394" s="121"/>
      <c r="I2394" s="121"/>
      <c r="J2394" s="100">
        <v>4</v>
      </c>
      <c r="K2394" s="101" t="s">
        <v>797</v>
      </c>
      <c r="L2394" s="102">
        <v>7538</v>
      </c>
      <c r="M2394" s="103" t="s">
        <v>1687</v>
      </c>
    </row>
    <row r="2395" spans="1:16" ht="17.25" customHeight="1">
      <c r="A2395" s="119"/>
      <c r="C2395" s="121"/>
      <c r="D2395" s="121"/>
      <c r="E2395" s="121"/>
      <c r="F2395" s="121"/>
      <c r="G2395" s="121"/>
      <c r="H2395" s="121"/>
      <c r="I2395" s="121"/>
      <c r="J2395" s="111">
        <v>7</v>
      </c>
      <c r="K2395" s="97" t="s">
        <v>800</v>
      </c>
      <c r="L2395" s="98">
        <v>2862</v>
      </c>
      <c r="M2395" s="112" t="s">
        <v>2679</v>
      </c>
    </row>
    <row r="2396" spans="1:16" ht="17.25" customHeight="1">
      <c r="A2396" s="119"/>
      <c r="C2396" s="121"/>
      <c r="D2396" s="121"/>
      <c r="E2396" s="121"/>
      <c r="F2396" s="121"/>
      <c r="G2396" s="121"/>
      <c r="H2396" s="121"/>
      <c r="I2396" s="121"/>
      <c r="J2396" s="121"/>
      <c r="L2396" s="121"/>
      <c r="M2396" s="112" t="s">
        <v>2680</v>
      </c>
    </row>
    <row r="2397" spans="1:16" ht="17.25" customHeight="1">
      <c r="A2397" s="119"/>
      <c r="C2397" s="121"/>
      <c r="D2397" s="121"/>
      <c r="E2397" s="121"/>
      <c r="F2397" s="121"/>
      <c r="G2397" s="121"/>
      <c r="H2397" s="121"/>
      <c r="I2397" s="121"/>
      <c r="J2397" s="121"/>
      <c r="L2397" s="121"/>
      <c r="M2397" s="112" t="s">
        <v>2681</v>
      </c>
    </row>
    <row r="2398" spans="1:16" ht="17.25" customHeight="1">
      <c r="A2398" s="119"/>
      <c r="C2398" s="121"/>
      <c r="D2398" s="121"/>
      <c r="E2398" s="121"/>
      <c r="F2398" s="121"/>
      <c r="G2398" s="121"/>
      <c r="H2398" s="121"/>
      <c r="I2398" s="121"/>
      <c r="J2398" s="121"/>
      <c r="L2398" s="121"/>
      <c r="M2398" s="112" t="s">
        <v>2682</v>
      </c>
    </row>
    <row r="2399" spans="1:16" ht="17.25" customHeight="1">
      <c r="A2399" s="119"/>
      <c r="C2399" s="121"/>
      <c r="D2399" s="121"/>
      <c r="E2399" s="121"/>
      <c r="F2399" s="121"/>
      <c r="G2399" s="121"/>
      <c r="H2399" s="121"/>
      <c r="I2399" s="121"/>
      <c r="J2399" s="121"/>
      <c r="L2399" s="121"/>
      <c r="M2399" s="112" t="s">
        <v>2683</v>
      </c>
    </row>
    <row r="2400" spans="1:16" ht="17.25" customHeight="1">
      <c r="A2400" s="119"/>
      <c r="C2400" s="121"/>
      <c r="D2400" s="121"/>
      <c r="E2400" s="121"/>
      <c r="F2400" s="121"/>
      <c r="G2400" s="121"/>
      <c r="H2400" s="121"/>
      <c r="I2400" s="121"/>
      <c r="J2400" s="121"/>
      <c r="L2400" s="121"/>
      <c r="M2400" s="112" t="s">
        <v>2684</v>
      </c>
    </row>
    <row r="2401" spans="1:16" ht="17.25" customHeight="1">
      <c r="A2401" s="119"/>
      <c r="C2401" s="121"/>
      <c r="D2401" s="121"/>
      <c r="E2401" s="121"/>
      <c r="F2401" s="121"/>
      <c r="G2401" s="121"/>
      <c r="H2401" s="121"/>
      <c r="I2401" s="121"/>
      <c r="J2401" s="113"/>
      <c r="K2401" s="104"/>
      <c r="L2401" s="113"/>
      <c r="M2401" s="103" t="s">
        <v>2685</v>
      </c>
    </row>
    <row r="2402" spans="1:16" ht="17.25" customHeight="1">
      <c r="A2402" s="119"/>
      <c r="C2402" s="121"/>
      <c r="D2402" s="121"/>
      <c r="E2402" s="121"/>
      <c r="F2402" s="121"/>
      <c r="G2402" s="121"/>
      <c r="H2402" s="121"/>
      <c r="I2402" s="121"/>
      <c r="J2402" s="111">
        <v>8</v>
      </c>
      <c r="K2402" s="97" t="s">
        <v>802</v>
      </c>
      <c r="L2402" s="98">
        <v>1204</v>
      </c>
      <c r="M2402" s="112" t="s">
        <v>2686</v>
      </c>
    </row>
    <row r="2403" spans="1:16" ht="17.25" customHeight="1">
      <c r="A2403" s="119"/>
      <c r="C2403" s="121"/>
      <c r="D2403" s="121"/>
      <c r="E2403" s="121"/>
      <c r="F2403" s="121"/>
      <c r="G2403" s="121"/>
      <c r="H2403" s="121"/>
      <c r="I2403" s="121"/>
      <c r="J2403" s="113"/>
      <c r="K2403" s="104"/>
      <c r="L2403" s="113"/>
      <c r="M2403" s="103" t="s">
        <v>2687</v>
      </c>
    </row>
    <row r="2404" spans="1:16" ht="17.25" customHeight="1">
      <c r="A2404" s="119"/>
      <c r="C2404" s="121"/>
      <c r="D2404" s="121"/>
      <c r="E2404" s="121"/>
      <c r="F2404" s="121"/>
      <c r="G2404" s="121"/>
      <c r="H2404" s="121"/>
      <c r="I2404" s="121"/>
      <c r="J2404" s="111">
        <v>10</v>
      </c>
      <c r="K2404" s="97" t="s">
        <v>807</v>
      </c>
      <c r="L2404" s="98">
        <v>2736</v>
      </c>
      <c r="M2404" s="112" t="s">
        <v>2688</v>
      </c>
    </row>
    <row r="2405" spans="1:16" ht="17.25" customHeight="1">
      <c r="A2405" s="119"/>
      <c r="C2405" s="121"/>
      <c r="D2405" s="121"/>
      <c r="E2405" s="121"/>
      <c r="F2405" s="121"/>
      <c r="G2405" s="121"/>
      <c r="H2405" s="121"/>
      <c r="I2405" s="121"/>
      <c r="J2405" s="121"/>
      <c r="L2405" s="121"/>
      <c r="M2405" s="112" t="s">
        <v>2689</v>
      </c>
    </row>
    <row r="2406" spans="1:16" ht="17.25" customHeight="1">
      <c r="A2406" s="119"/>
      <c r="C2406" s="121"/>
      <c r="D2406" s="121"/>
      <c r="E2406" s="121"/>
      <c r="F2406" s="121"/>
      <c r="G2406" s="121"/>
      <c r="H2406" s="121"/>
      <c r="I2406" s="121"/>
      <c r="J2406" s="113"/>
      <c r="K2406" s="104"/>
      <c r="L2406" s="113"/>
      <c r="M2406" s="103" t="s">
        <v>2690</v>
      </c>
    </row>
    <row r="2407" spans="1:16" ht="17.25" customHeight="1">
      <c r="A2407" s="119"/>
      <c r="C2407" s="121"/>
      <c r="D2407" s="121"/>
      <c r="E2407" s="121"/>
      <c r="F2407" s="121"/>
      <c r="G2407" s="121"/>
      <c r="H2407" s="121"/>
      <c r="I2407" s="121"/>
      <c r="J2407" s="111">
        <v>11</v>
      </c>
      <c r="K2407" s="97" t="s">
        <v>811</v>
      </c>
      <c r="L2407" s="98">
        <v>1266</v>
      </c>
      <c r="M2407" s="112" t="s">
        <v>2691</v>
      </c>
    </row>
    <row r="2408" spans="1:16" ht="17.25" customHeight="1">
      <c r="A2408" s="119"/>
      <c r="C2408" s="121"/>
      <c r="D2408" s="121"/>
      <c r="E2408" s="121"/>
      <c r="F2408" s="121"/>
      <c r="G2408" s="121"/>
      <c r="H2408" s="121"/>
      <c r="I2408" s="121"/>
      <c r="J2408" s="121"/>
      <c r="L2408" s="121"/>
      <c r="M2408" s="112" t="s">
        <v>2692</v>
      </c>
    </row>
    <row r="2409" spans="1:16" ht="17.25" customHeight="1">
      <c r="A2409" s="119"/>
      <c r="C2409" s="121"/>
      <c r="D2409" s="121"/>
      <c r="E2409" s="121"/>
      <c r="F2409" s="121"/>
      <c r="G2409" s="121"/>
      <c r="H2409" s="121"/>
      <c r="I2409" s="121"/>
      <c r="J2409" s="121"/>
      <c r="L2409" s="121"/>
      <c r="M2409" s="112" t="s">
        <v>2693</v>
      </c>
    </row>
    <row r="2410" spans="1:16" ht="17.25" customHeight="1">
      <c r="A2410" s="119"/>
      <c r="C2410" s="121"/>
      <c r="D2410" s="121"/>
      <c r="E2410" s="121"/>
      <c r="F2410" s="121"/>
      <c r="G2410" s="121"/>
      <c r="H2410" s="121"/>
      <c r="I2410" s="121"/>
      <c r="J2410" s="113"/>
      <c r="K2410" s="104"/>
      <c r="L2410" s="113"/>
      <c r="M2410" s="103" t="s">
        <v>1369</v>
      </c>
    </row>
    <row r="2411" spans="1:16" ht="17.25" customHeight="1">
      <c r="A2411" s="130"/>
      <c r="B2411" s="128"/>
      <c r="C2411" s="108"/>
      <c r="D2411" s="108"/>
      <c r="E2411" s="108"/>
      <c r="F2411" s="108"/>
      <c r="G2411" s="108"/>
      <c r="H2411" s="108"/>
      <c r="I2411" s="108"/>
      <c r="J2411" s="126">
        <v>12</v>
      </c>
      <c r="K2411" s="124" t="s">
        <v>816</v>
      </c>
      <c r="L2411" s="106">
        <v>121</v>
      </c>
      <c r="M2411" s="127" t="s">
        <v>2694</v>
      </c>
    </row>
    <row r="2414" spans="1:16" ht="17.25" customHeight="1">
      <c r="A2414" s="389" t="s">
        <v>2695</v>
      </c>
      <c r="B2414" s="389"/>
      <c r="C2414" s="389"/>
      <c r="D2414" s="389"/>
      <c r="E2414" s="389"/>
      <c r="F2414" s="389"/>
      <c r="G2414" s="389"/>
      <c r="H2414" s="389"/>
      <c r="I2414" s="389"/>
      <c r="J2414" s="389"/>
      <c r="K2414" s="389"/>
      <c r="L2414" s="389"/>
      <c r="M2414" s="389"/>
      <c r="P2414" s="77"/>
    </row>
    <row r="2415" spans="1:16" ht="17.25" customHeight="1">
      <c r="A2415" s="389" t="s">
        <v>2696</v>
      </c>
      <c r="B2415" s="389"/>
      <c r="C2415" s="389"/>
      <c r="D2415" s="389"/>
      <c r="E2415" s="389"/>
      <c r="F2415" s="389"/>
      <c r="G2415" s="389"/>
      <c r="H2415" s="389"/>
      <c r="I2415" s="389"/>
      <c r="J2415" s="389"/>
      <c r="K2415" s="389"/>
      <c r="L2415" s="389"/>
      <c r="M2415" s="389"/>
      <c r="P2415" s="77"/>
    </row>
    <row r="2416" spans="1:16" ht="17.25" customHeight="1">
      <c r="A2416" s="77" t="s">
        <v>2496</v>
      </c>
      <c r="F2416" s="77" t="s">
        <v>2697</v>
      </c>
      <c r="M2416" s="81" t="s">
        <v>779</v>
      </c>
    </row>
    <row r="2417" spans="1:16" ht="17.25" customHeight="1">
      <c r="A2417" s="424"/>
      <c r="B2417" s="425"/>
      <c r="C2417" s="132"/>
      <c r="D2417" s="133"/>
      <c r="E2417" s="132"/>
      <c r="F2417" s="426" t="s">
        <v>780</v>
      </c>
      <c r="G2417" s="404"/>
      <c r="H2417" s="404"/>
      <c r="I2417" s="405"/>
      <c r="J2417" s="85" t="s">
        <v>128</v>
      </c>
      <c r="K2417" s="85"/>
      <c r="L2417" s="87"/>
      <c r="M2417" s="88"/>
      <c r="P2417" s="77"/>
    </row>
    <row r="2418" spans="1:16" ht="17.25" customHeight="1">
      <c r="A2418" s="414" t="s">
        <v>129</v>
      </c>
      <c r="B2418" s="427"/>
      <c r="C2418" s="134" t="s">
        <v>781</v>
      </c>
      <c r="D2418" s="135" t="s">
        <v>782</v>
      </c>
      <c r="E2418" s="134" t="s">
        <v>111</v>
      </c>
      <c r="F2418" s="428" t="s">
        <v>783</v>
      </c>
      <c r="G2418" s="428"/>
      <c r="H2418" s="428"/>
      <c r="I2418" s="136" t="s">
        <v>784</v>
      </c>
      <c r="J2418" s="429" t="s">
        <v>785</v>
      </c>
      <c r="K2418" s="430"/>
      <c r="L2418" s="433" t="s">
        <v>786</v>
      </c>
      <c r="M2418" s="137" t="s">
        <v>787</v>
      </c>
      <c r="P2418" s="77"/>
    </row>
    <row r="2419" spans="1:16" ht="17.25" customHeight="1">
      <c r="A2419" s="435"/>
      <c r="B2419" s="436"/>
      <c r="C2419" s="138"/>
      <c r="D2419" s="139"/>
      <c r="E2419" s="138"/>
      <c r="F2419" s="140" t="s">
        <v>119</v>
      </c>
      <c r="G2419" s="141" t="s">
        <v>120</v>
      </c>
      <c r="H2419" s="140" t="s">
        <v>121</v>
      </c>
      <c r="I2419" s="142" t="s">
        <v>122</v>
      </c>
      <c r="J2419" s="431"/>
      <c r="K2419" s="432"/>
      <c r="L2419" s="434"/>
      <c r="M2419" s="95"/>
      <c r="P2419" s="77"/>
    </row>
    <row r="2420" spans="1:16" ht="17.25" customHeight="1">
      <c r="A2420" s="119"/>
      <c r="C2420" s="121"/>
      <c r="D2420" s="121"/>
      <c r="E2420" s="121"/>
      <c r="F2420" s="121"/>
      <c r="G2420" s="121"/>
      <c r="H2420" s="121"/>
      <c r="I2420" s="121"/>
      <c r="J2420" s="111">
        <v>13</v>
      </c>
      <c r="K2420" s="97" t="s">
        <v>818</v>
      </c>
      <c r="L2420" s="98">
        <v>205</v>
      </c>
      <c r="M2420" s="112" t="s">
        <v>2698</v>
      </c>
    </row>
    <row r="2421" spans="1:16" ht="17.25" customHeight="1">
      <c r="A2421" s="119"/>
      <c r="C2421" s="121"/>
      <c r="D2421" s="121"/>
      <c r="E2421" s="121"/>
      <c r="F2421" s="121"/>
      <c r="G2421" s="121"/>
      <c r="H2421" s="121"/>
      <c r="I2421" s="121"/>
      <c r="J2421" s="113"/>
      <c r="K2421" s="101" t="s">
        <v>820</v>
      </c>
      <c r="L2421" s="113"/>
      <c r="M2421" s="103" t="s">
        <v>2699</v>
      </c>
    </row>
    <row r="2422" spans="1:16" ht="17.25" customHeight="1">
      <c r="A2422" s="119"/>
      <c r="C2422" s="121"/>
      <c r="D2422" s="121"/>
      <c r="E2422" s="121"/>
      <c r="F2422" s="121"/>
      <c r="G2422" s="121"/>
      <c r="H2422" s="121"/>
      <c r="I2422" s="121"/>
      <c r="J2422" s="111">
        <v>18</v>
      </c>
      <c r="K2422" s="97" t="s">
        <v>822</v>
      </c>
      <c r="L2422" s="98">
        <v>7767</v>
      </c>
      <c r="M2422" s="112" t="s">
        <v>2700</v>
      </c>
    </row>
    <row r="2423" spans="1:16" ht="17.25" customHeight="1">
      <c r="A2423" s="119"/>
      <c r="C2423" s="121"/>
      <c r="D2423" s="121"/>
      <c r="E2423" s="121"/>
      <c r="F2423" s="121"/>
      <c r="G2423" s="121"/>
      <c r="H2423" s="121"/>
      <c r="I2423" s="121"/>
      <c r="J2423" s="121"/>
      <c r="K2423" s="97" t="s">
        <v>824</v>
      </c>
      <c r="L2423" s="121"/>
      <c r="M2423" s="112" t="s">
        <v>2701</v>
      </c>
    </row>
    <row r="2424" spans="1:16" ht="17.25" customHeight="1">
      <c r="A2424" s="119"/>
      <c r="C2424" s="121"/>
      <c r="D2424" s="121"/>
      <c r="E2424" s="121"/>
      <c r="F2424" s="121"/>
      <c r="G2424" s="121"/>
      <c r="H2424" s="121"/>
      <c r="I2424" s="121"/>
      <c r="J2424" s="121"/>
      <c r="L2424" s="121"/>
      <c r="M2424" s="112" t="s">
        <v>2702</v>
      </c>
    </row>
    <row r="2425" spans="1:16" ht="17.25" customHeight="1">
      <c r="A2425" s="119"/>
      <c r="C2425" s="121"/>
      <c r="D2425" s="121"/>
      <c r="E2425" s="121"/>
      <c r="F2425" s="121"/>
      <c r="G2425" s="121"/>
      <c r="H2425" s="121"/>
      <c r="I2425" s="121"/>
      <c r="J2425" s="121"/>
      <c r="L2425" s="121"/>
      <c r="M2425" s="112" t="s">
        <v>2703</v>
      </c>
    </row>
    <row r="2426" spans="1:16" ht="17.25" customHeight="1">
      <c r="A2426" s="119"/>
      <c r="C2426" s="121"/>
      <c r="D2426" s="121"/>
      <c r="E2426" s="121"/>
      <c r="F2426" s="121"/>
      <c r="G2426" s="121"/>
      <c r="H2426" s="121"/>
      <c r="I2426" s="121"/>
      <c r="J2426" s="121"/>
      <c r="L2426" s="121"/>
      <c r="M2426" s="112" t="s">
        <v>2704</v>
      </c>
    </row>
    <row r="2427" spans="1:16" ht="17.25" customHeight="1">
      <c r="A2427" s="119"/>
      <c r="C2427" s="121"/>
      <c r="D2427" s="121"/>
      <c r="E2427" s="121"/>
      <c r="F2427" s="121"/>
      <c r="G2427" s="121"/>
      <c r="H2427" s="121"/>
      <c r="I2427" s="121"/>
      <c r="J2427" s="121"/>
      <c r="L2427" s="121"/>
      <c r="M2427" s="112" t="s">
        <v>2705</v>
      </c>
    </row>
    <row r="2428" spans="1:16" ht="17.25" customHeight="1">
      <c r="A2428" s="119"/>
      <c r="C2428" s="121"/>
      <c r="D2428" s="121"/>
      <c r="E2428" s="121"/>
      <c r="F2428" s="121"/>
      <c r="G2428" s="121"/>
      <c r="H2428" s="121"/>
      <c r="I2428" s="121"/>
      <c r="J2428" s="121"/>
      <c r="L2428" s="121"/>
      <c r="M2428" s="112" t="s">
        <v>2706</v>
      </c>
    </row>
    <row r="2429" spans="1:16" ht="17.25" customHeight="1">
      <c r="A2429" s="119"/>
      <c r="C2429" s="121"/>
      <c r="D2429" s="121"/>
      <c r="E2429" s="121"/>
      <c r="F2429" s="121"/>
      <c r="G2429" s="121"/>
      <c r="H2429" s="121"/>
      <c r="I2429" s="121"/>
      <c r="J2429" s="121"/>
      <c r="L2429" s="121"/>
      <c r="M2429" s="112" t="s">
        <v>2707</v>
      </c>
    </row>
    <row r="2430" spans="1:16" ht="17.25" customHeight="1">
      <c r="A2430" s="119"/>
      <c r="C2430" s="121"/>
      <c r="D2430" s="121"/>
      <c r="E2430" s="121"/>
      <c r="F2430" s="121"/>
      <c r="G2430" s="121"/>
      <c r="H2430" s="121"/>
      <c r="I2430" s="121"/>
      <c r="J2430" s="121"/>
      <c r="L2430" s="121"/>
      <c r="M2430" s="112" t="s">
        <v>2708</v>
      </c>
    </row>
    <row r="2431" spans="1:16" ht="17.25" customHeight="1">
      <c r="A2431" s="119"/>
      <c r="C2431" s="121"/>
      <c r="D2431" s="121"/>
      <c r="E2431" s="121"/>
      <c r="F2431" s="121"/>
      <c r="G2431" s="121"/>
      <c r="H2431" s="121"/>
      <c r="I2431" s="121"/>
      <c r="J2431" s="121"/>
      <c r="L2431" s="121"/>
      <c r="M2431" s="112" t="s">
        <v>2709</v>
      </c>
    </row>
    <row r="2432" spans="1:16" ht="17.25" customHeight="1">
      <c r="A2432" s="119"/>
      <c r="C2432" s="121"/>
      <c r="D2432" s="121"/>
      <c r="E2432" s="121"/>
      <c r="F2432" s="121"/>
      <c r="G2432" s="121"/>
      <c r="H2432" s="121"/>
      <c r="I2432" s="121"/>
      <c r="J2432" s="121"/>
      <c r="L2432" s="121"/>
      <c r="M2432" s="112" t="s">
        <v>2710</v>
      </c>
    </row>
    <row r="2433" spans="1:13" ht="17.25" customHeight="1">
      <c r="A2433" s="119"/>
      <c r="C2433" s="121"/>
      <c r="D2433" s="121"/>
      <c r="E2433" s="121"/>
      <c r="F2433" s="121"/>
      <c r="G2433" s="121"/>
      <c r="H2433" s="121"/>
      <c r="I2433" s="121"/>
      <c r="J2433" s="121"/>
      <c r="L2433" s="121"/>
      <c r="M2433" s="112" t="s">
        <v>2711</v>
      </c>
    </row>
    <row r="2434" spans="1:13" ht="17.25" customHeight="1">
      <c r="A2434" s="119"/>
      <c r="C2434" s="121"/>
      <c r="D2434" s="121"/>
      <c r="E2434" s="121"/>
      <c r="F2434" s="121"/>
      <c r="G2434" s="121"/>
      <c r="H2434" s="121"/>
      <c r="I2434" s="121"/>
      <c r="J2434" s="121"/>
      <c r="L2434" s="121"/>
      <c r="M2434" s="112" t="s">
        <v>2712</v>
      </c>
    </row>
    <row r="2435" spans="1:13" ht="17.25" customHeight="1">
      <c r="A2435" s="119"/>
      <c r="C2435" s="121"/>
      <c r="D2435" s="121"/>
      <c r="E2435" s="121"/>
      <c r="F2435" s="121"/>
      <c r="G2435" s="121"/>
      <c r="H2435" s="121"/>
      <c r="I2435" s="121"/>
      <c r="J2435" s="121"/>
      <c r="L2435" s="121"/>
      <c r="M2435" s="112" t="s">
        <v>1458</v>
      </c>
    </row>
    <row r="2436" spans="1:13" ht="17.25" customHeight="1">
      <c r="A2436" s="119"/>
      <c r="C2436" s="121"/>
      <c r="D2436" s="121"/>
      <c r="E2436" s="121"/>
      <c r="F2436" s="121"/>
      <c r="G2436" s="121"/>
      <c r="H2436" s="121"/>
      <c r="I2436" s="121"/>
      <c r="J2436" s="121"/>
      <c r="L2436" s="121"/>
      <c r="M2436" s="112" t="s">
        <v>2713</v>
      </c>
    </row>
    <row r="2437" spans="1:13" ht="17.25" customHeight="1">
      <c r="A2437" s="119"/>
      <c r="C2437" s="121"/>
      <c r="D2437" s="121"/>
      <c r="E2437" s="121"/>
      <c r="F2437" s="121"/>
      <c r="G2437" s="121"/>
      <c r="H2437" s="121"/>
      <c r="I2437" s="121"/>
      <c r="J2437" s="121"/>
      <c r="L2437" s="121"/>
      <c r="M2437" s="112" t="s">
        <v>2714</v>
      </c>
    </row>
    <row r="2438" spans="1:13" ht="17.25" customHeight="1">
      <c r="A2438" s="119"/>
      <c r="C2438" s="121"/>
      <c r="D2438" s="121"/>
      <c r="E2438" s="121"/>
      <c r="F2438" s="121"/>
      <c r="G2438" s="121"/>
      <c r="H2438" s="121"/>
      <c r="I2438" s="121"/>
      <c r="J2438" s="121"/>
      <c r="L2438" s="121"/>
      <c r="M2438" s="112" t="s">
        <v>2715</v>
      </c>
    </row>
    <row r="2439" spans="1:13" ht="17.25" customHeight="1">
      <c r="A2439" s="119"/>
      <c r="C2439" s="121"/>
      <c r="D2439" s="121"/>
      <c r="E2439" s="121"/>
      <c r="F2439" s="121"/>
      <c r="G2439" s="121"/>
      <c r="H2439" s="121"/>
      <c r="I2439" s="121"/>
      <c r="J2439" s="121"/>
      <c r="L2439" s="121"/>
      <c r="M2439" s="112" t="s">
        <v>2716</v>
      </c>
    </row>
    <row r="2440" spans="1:13" ht="17.25" customHeight="1">
      <c r="A2440" s="119"/>
      <c r="C2440" s="121"/>
      <c r="D2440" s="121"/>
      <c r="E2440" s="121"/>
      <c r="F2440" s="121"/>
      <c r="G2440" s="121"/>
      <c r="H2440" s="121"/>
      <c r="I2440" s="121"/>
      <c r="J2440" s="121"/>
      <c r="L2440" s="121"/>
      <c r="M2440" s="112" t="s">
        <v>2717</v>
      </c>
    </row>
    <row r="2441" spans="1:13" ht="17.25" customHeight="1">
      <c r="A2441" s="92"/>
      <c r="B2441" s="104"/>
      <c r="C2441" s="113"/>
      <c r="D2441" s="113"/>
      <c r="E2441" s="113"/>
      <c r="F2441" s="113"/>
      <c r="G2441" s="113"/>
      <c r="H2441" s="113"/>
      <c r="I2441" s="113"/>
      <c r="J2441" s="113"/>
      <c r="K2441" s="104"/>
      <c r="L2441" s="113"/>
      <c r="M2441" s="103" t="s">
        <v>2718</v>
      </c>
    </row>
    <row r="2442" spans="1:13" ht="17.25" customHeight="1">
      <c r="A2442" s="96">
        <v>2</v>
      </c>
      <c r="B2442" s="97" t="s">
        <v>2719</v>
      </c>
      <c r="C2442" s="98">
        <v>62041</v>
      </c>
      <c r="D2442" s="98">
        <v>54780</v>
      </c>
      <c r="E2442" s="143">
        <f>C2442-D2442</f>
        <v>7261</v>
      </c>
      <c r="F2442" s="144">
        <v>216</v>
      </c>
      <c r="G2442" s="144">
        <v>1400</v>
      </c>
      <c r="H2442" s="144">
        <v>4672</v>
      </c>
      <c r="I2442" s="145">
        <v>55753</v>
      </c>
      <c r="J2442" s="100">
        <v>1</v>
      </c>
      <c r="K2442" s="101" t="s">
        <v>789</v>
      </c>
      <c r="L2442" s="102">
        <v>4999</v>
      </c>
      <c r="M2442" s="103" t="s">
        <v>1081</v>
      </c>
    </row>
    <row r="2443" spans="1:13" ht="17.25" customHeight="1">
      <c r="A2443" s="119"/>
      <c r="B2443" s="97" t="s">
        <v>2720</v>
      </c>
      <c r="C2443" s="121"/>
      <c r="D2443" s="121"/>
      <c r="E2443" s="121"/>
      <c r="F2443" s="121"/>
      <c r="G2443" s="121"/>
      <c r="H2443" s="121"/>
      <c r="I2443" s="121"/>
      <c r="J2443" s="100">
        <v>3</v>
      </c>
      <c r="K2443" s="101" t="s">
        <v>793</v>
      </c>
      <c r="L2443" s="102">
        <v>1916</v>
      </c>
      <c r="M2443" s="103" t="s">
        <v>977</v>
      </c>
    </row>
    <row r="2444" spans="1:13" ht="17.25" customHeight="1">
      <c r="A2444" s="119"/>
      <c r="C2444" s="121"/>
      <c r="D2444" s="121"/>
      <c r="E2444" s="121"/>
      <c r="F2444" s="121"/>
      <c r="G2444" s="121"/>
      <c r="H2444" s="121"/>
      <c r="I2444" s="121"/>
      <c r="J2444" s="111">
        <v>4</v>
      </c>
      <c r="K2444" s="97" t="s">
        <v>797</v>
      </c>
      <c r="L2444" s="98">
        <v>1245</v>
      </c>
      <c r="M2444" s="112" t="s">
        <v>2721</v>
      </c>
    </row>
    <row r="2445" spans="1:13" ht="17.25" customHeight="1">
      <c r="A2445" s="119"/>
      <c r="C2445" s="121"/>
      <c r="D2445" s="121"/>
      <c r="E2445" s="121"/>
      <c r="F2445" s="121"/>
      <c r="G2445" s="121"/>
      <c r="H2445" s="121"/>
      <c r="I2445" s="121"/>
      <c r="J2445" s="113"/>
      <c r="K2445" s="104"/>
      <c r="L2445" s="113"/>
      <c r="M2445" s="103" t="s">
        <v>2722</v>
      </c>
    </row>
    <row r="2446" spans="1:13" ht="17.25" customHeight="1">
      <c r="A2446" s="130"/>
      <c r="B2446" s="128"/>
      <c r="C2446" s="108"/>
      <c r="D2446" s="108"/>
      <c r="E2446" s="108"/>
      <c r="F2446" s="108"/>
      <c r="G2446" s="108"/>
      <c r="H2446" s="108"/>
      <c r="I2446" s="108"/>
      <c r="J2446" s="126">
        <v>7</v>
      </c>
      <c r="K2446" s="124" t="s">
        <v>800</v>
      </c>
      <c r="L2446" s="106">
        <v>588</v>
      </c>
      <c r="M2446" s="127" t="s">
        <v>2723</v>
      </c>
    </row>
    <row r="2450" spans="1:13" ht="17.25" customHeight="1">
      <c r="A2450" s="128"/>
      <c r="B2450" s="128"/>
      <c r="C2450" s="128"/>
      <c r="D2450" s="128"/>
      <c r="E2450" s="128"/>
      <c r="F2450" s="128"/>
      <c r="G2450" s="128"/>
      <c r="H2450" s="128"/>
      <c r="I2450" s="128"/>
      <c r="J2450" s="128"/>
      <c r="K2450" s="128"/>
      <c r="L2450" s="128"/>
      <c r="M2450" s="128"/>
    </row>
    <row r="2451" spans="1:13" ht="17.25" customHeight="1">
      <c r="A2451" s="119"/>
      <c r="C2451" s="121"/>
      <c r="D2451" s="121"/>
      <c r="E2451" s="121"/>
      <c r="F2451" s="121"/>
      <c r="G2451" s="121"/>
      <c r="H2451" s="121"/>
      <c r="I2451" s="121"/>
      <c r="J2451" s="100">
        <v>8</v>
      </c>
      <c r="K2451" s="101" t="s">
        <v>802</v>
      </c>
      <c r="L2451" s="102">
        <v>51</v>
      </c>
      <c r="M2451" s="103" t="s">
        <v>1084</v>
      </c>
    </row>
    <row r="2452" spans="1:13" ht="17.25" customHeight="1">
      <c r="A2452" s="119"/>
      <c r="C2452" s="121"/>
      <c r="D2452" s="121"/>
      <c r="E2452" s="121"/>
      <c r="F2452" s="121"/>
      <c r="G2452" s="121"/>
      <c r="H2452" s="121"/>
      <c r="I2452" s="121"/>
      <c r="J2452" s="111">
        <v>10</v>
      </c>
      <c r="K2452" s="97" t="s">
        <v>807</v>
      </c>
      <c r="L2452" s="98">
        <v>26346</v>
      </c>
      <c r="M2452" s="112" t="s">
        <v>2724</v>
      </c>
    </row>
    <row r="2453" spans="1:13" ht="17.25" customHeight="1">
      <c r="A2453" s="119"/>
      <c r="C2453" s="121"/>
      <c r="D2453" s="121"/>
      <c r="E2453" s="121"/>
      <c r="F2453" s="121"/>
      <c r="G2453" s="121"/>
      <c r="H2453" s="121"/>
      <c r="I2453" s="121"/>
      <c r="J2453" s="121"/>
      <c r="L2453" s="121"/>
      <c r="M2453" s="112" t="s">
        <v>2725</v>
      </c>
    </row>
    <row r="2454" spans="1:13" ht="17.25" customHeight="1">
      <c r="A2454" s="119"/>
      <c r="C2454" s="121"/>
      <c r="D2454" s="121"/>
      <c r="E2454" s="121"/>
      <c r="F2454" s="121"/>
      <c r="G2454" s="121"/>
      <c r="H2454" s="121"/>
      <c r="I2454" s="121"/>
      <c r="J2454" s="121"/>
      <c r="L2454" s="121"/>
      <c r="M2454" s="112" t="s">
        <v>1518</v>
      </c>
    </row>
    <row r="2455" spans="1:13" ht="17.25" customHeight="1">
      <c r="A2455" s="119"/>
      <c r="C2455" s="121"/>
      <c r="D2455" s="121"/>
      <c r="E2455" s="121"/>
      <c r="F2455" s="121"/>
      <c r="G2455" s="121"/>
      <c r="H2455" s="121"/>
      <c r="I2455" s="121"/>
      <c r="J2455" s="121"/>
      <c r="L2455" s="121"/>
      <c r="M2455" s="112" t="s">
        <v>2726</v>
      </c>
    </row>
    <row r="2456" spans="1:13" ht="17.25" customHeight="1">
      <c r="A2456" s="119"/>
      <c r="C2456" s="121"/>
      <c r="D2456" s="121"/>
      <c r="E2456" s="121"/>
      <c r="F2456" s="121"/>
      <c r="G2456" s="121"/>
      <c r="H2456" s="121"/>
      <c r="I2456" s="121"/>
      <c r="J2456" s="121"/>
      <c r="L2456" s="121"/>
      <c r="M2456" s="112" t="s">
        <v>2727</v>
      </c>
    </row>
    <row r="2457" spans="1:13" ht="17.25" customHeight="1">
      <c r="A2457" s="119"/>
      <c r="C2457" s="121"/>
      <c r="D2457" s="121"/>
      <c r="E2457" s="121"/>
      <c r="F2457" s="121"/>
      <c r="G2457" s="121"/>
      <c r="H2457" s="121"/>
      <c r="I2457" s="121"/>
      <c r="J2457" s="113"/>
      <c r="K2457" s="104"/>
      <c r="L2457" s="113"/>
      <c r="M2457" s="103" t="s">
        <v>2728</v>
      </c>
    </row>
    <row r="2458" spans="1:13" ht="17.25" customHeight="1">
      <c r="A2458" s="119"/>
      <c r="C2458" s="121"/>
      <c r="D2458" s="121"/>
      <c r="E2458" s="121"/>
      <c r="F2458" s="121"/>
      <c r="G2458" s="121"/>
      <c r="H2458" s="121"/>
      <c r="I2458" s="121"/>
      <c r="J2458" s="111">
        <v>11</v>
      </c>
      <c r="K2458" s="97" t="s">
        <v>811</v>
      </c>
      <c r="L2458" s="98">
        <v>1681</v>
      </c>
      <c r="M2458" s="112" t="s">
        <v>2729</v>
      </c>
    </row>
    <row r="2459" spans="1:13" ht="17.25" customHeight="1">
      <c r="A2459" s="119"/>
      <c r="C2459" s="121"/>
      <c r="D2459" s="121"/>
      <c r="E2459" s="121"/>
      <c r="F2459" s="121"/>
      <c r="G2459" s="121"/>
      <c r="H2459" s="121"/>
      <c r="I2459" s="121"/>
      <c r="J2459" s="121"/>
      <c r="L2459" s="121"/>
      <c r="M2459" s="112" t="s">
        <v>2730</v>
      </c>
    </row>
    <row r="2460" spans="1:13" ht="17.25" customHeight="1">
      <c r="A2460" s="119"/>
      <c r="C2460" s="121"/>
      <c r="D2460" s="121"/>
      <c r="E2460" s="121"/>
      <c r="F2460" s="121"/>
      <c r="G2460" s="121"/>
      <c r="H2460" s="121"/>
      <c r="I2460" s="121"/>
      <c r="J2460" s="121"/>
      <c r="L2460" s="121"/>
      <c r="M2460" s="112" t="s">
        <v>2731</v>
      </c>
    </row>
    <row r="2461" spans="1:13" ht="17.25" customHeight="1">
      <c r="A2461" s="119"/>
      <c r="C2461" s="121"/>
      <c r="D2461" s="121"/>
      <c r="E2461" s="121"/>
      <c r="F2461" s="121"/>
      <c r="G2461" s="121"/>
      <c r="H2461" s="121"/>
      <c r="I2461" s="121"/>
      <c r="J2461" s="113"/>
      <c r="K2461" s="104"/>
      <c r="L2461" s="113"/>
      <c r="M2461" s="103" t="s">
        <v>2732</v>
      </c>
    </row>
    <row r="2462" spans="1:13" ht="17.25" customHeight="1">
      <c r="A2462" s="119"/>
      <c r="C2462" s="121"/>
      <c r="D2462" s="121"/>
      <c r="E2462" s="121"/>
      <c r="F2462" s="121"/>
      <c r="G2462" s="121"/>
      <c r="H2462" s="121"/>
      <c r="I2462" s="121"/>
      <c r="J2462" s="111">
        <v>12</v>
      </c>
      <c r="K2462" s="97" t="s">
        <v>816</v>
      </c>
      <c r="L2462" s="98">
        <v>21450</v>
      </c>
      <c r="M2462" s="112" t="s">
        <v>2733</v>
      </c>
    </row>
    <row r="2463" spans="1:13" ht="17.25" customHeight="1">
      <c r="A2463" s="119"/>
      <c r="C2463" s="121"/>
      <c r="D2463" s="121"/>
      <c r="E2463" s="121"/>
      <c r="F2463" s="121"/>
      <c r="G2463" s="121"/>
      <c r="H2463" s="121"/>
      <c r="I2463" s="121"/>
      <c r="J2463" s="121"/>
      <c r="L2463" s="121"/>
      <c r="M2463" s="112" t="s">
        <v>2734</v>
      </c>
    </row>
    <row r="2464" spans="1:13" ht="17.25" customHeight="1">
      <c r="A2464" s="119"/>
      <c r="C2464" s="121"/>
      <c r="D2464" s="121"/>
      <c r="E2464" s="121"/>
      <c r="F2464" s="121"/>
      <c r="G2464" s="121"/>
      <c r="H2464" s="121"/>
      <c r="I2464" s="121"/>
      <c r="J2464" s="121"/>
      <c r="L2464" s="121"/>
      <c r="M2464" s="112" t="s">
        <v>2735</v>
      </c>
    </row>
    <row r="2465" spans="1:13" ht="17.25" customHeight="1">
      <c r="A2465" s="119"/>
      <c r="C2465" s="121"/>
      <c r="D2465" s="121"/>
      <c r="E2465" s="121"/>
      <c r="F2465" s="121"/>
      <c r="G2465" s="121"/>
      <c r="H2465" s="121"/>
      <c r="I2465" s="121"/>
      <c r="J2465" s="121"/>
      <c r="L2465" s="121"/>
      <c r="M2465" s="112" t="s">
        <v>2736</v>
      </c>
    </row>
    <row r="2466" spans="1:13" ht="17.25" customHeight="1">
      <c r="A2466" s="119"/>
      <c r="C2466" s="121"/>
      <c r="D2466" s="121"/>
      <c r="E2466" s="121"/>
      <c r="F2466" s="121"/>
      <c r="G2466" s="121"/>
      <c r="H2466" s="121"/>
      <c r="I2466" s="121"/>
      <c r="J2466" s="121"/>
      <c r="L2466" s="121"/>
      <c r="M2466" s="112" t="s">
        <v>2619</v>
      </c>
    </row>
    <row r="2467" spans="1:13" ht="17.25" customHeight="1">
      <c r="A2467" s="119"/>
      <c r="C2467" s="121"/>
      <c r="D2467" s="121"/>
      <c r="E2467" s="121"/>
      <c r="F2467" s="121"/>
      <c r="G2467" s="121"/>
      <c r="H2467" s="121"/>
      <c r="I2467" s="121"/>
      <c r="J2467" s="121"/>
      <c r="L2467" s="121"/>
      <c r="M2467" s="112" t="s">
        <v>2737</v>
      </c>
    </row>
    <row r="2468" spans="1:13" ht="17.25" customHeight="1">
      <c r="A2468" s="119"/>
      <c r="C2468" s="121"/>
      <c r="D2468" s="121"/>
      <c r="E2468" s="121"/>
      <c r="F2468" s="121"/>
      <c r="G2468" s="121"/>
      <c r="H2468" s="121"/>
      <c r="I2468" s="121"/>
      <c r="J2468" s="121"/>
      <c r="L2468" s="121"/>
      <c r="M2468" s="112" t="s">
        <v>2738</v>
      </c>
    </row>
    <row r="2469" spans="1:13" ht="17.25" customHeight="1">
      <c r="A2469" s="119"/>
      <c r="C2469" s="121"/>
      <c r="D2469" s="121"/>
      <c r="E2469" s="121"/>
      <c r="F2469" s="121"/>
      <c r="G2469" s="121"/>
      <c r="H2469" s="121"/>
      <c r="I2469" s="121"/>
      <c r="J2469" s="121"/>
      <c r="L2469" s="121"/>
      <c r="M2469" s="112" t="s">
        <v>2739</v>
      </c>
    </row>
    <row r="2470" spans="1:13" ht="17.25" customHeight="1">
      <c r="A2470" s="119"/>
      <c r="C2470" s="121"/>
      <c r="D2470" s="121"/>
      <c r="E2470" s="121"/>
      <c r="F2470" s="121"/>
      <c r="G2470" s="121"/>
      <c r="H2470" s="121"/>
      <c r="I2470" s="121"/>
      <c r="J2470" s="121"/>
      <c r="L2470" s="121"/>
      <c r="M2470" s="112" t="s">
        <v>2740</v>
      </c>
    </row>
    <row r="2471" spans="1:13" ht="17.25" customHeight="1">
      <c r="A2471" s="119"/>
      <c r="C2471" s="121"/>
      <c r="D2471" s="121"/>
      <c r="E2471" s="121"/>
      <c r="F2471" s="121"/>
      <c r="G2471" s="121"/>
      <c r="H2471" s="121"/>
      <c r="I2471" s="121"/>
      <c r="J2471" s="121"/>
      <c r="L2471" s="121"/>
      <c r="M2471" s="112" t="s">
        <v>2741</v>
      </c>
    </row>
    <row r="2472" spans="1:13" ht="17.25" customHeight="1">
      <c r="A2472" s="119"/>
      <c r="C2472" s="121"/>
      <c r="D2472" s="121"/>
      <c r="E2472" s="121"/>
      <c r="F2472" s="121"/>
      <c r="G2472" s="121"/>
      <c r="H2472" s="121"/>
      <c r="I2472" s="121"/>
      <c r="J2472" s="121"/>
      <c r="L2472" s="121"/>
      <c r="M2472" s="112" t="s">
        <v>2742</v>
      </c>
    </row>
    <row r="2473" spans="1:13" ht="17.25" customHeight="1">
      <c r="A2473" s="119"/>
      <c r="C2473" s="121"/>
      <c r="D2473" s="121"/>
      <c r="E2473" s="121"/>
      <c r="F2473" s="121"/>
      <c r="G2473" s="121"/>
      <c r="H2473" s="121"/>
      <c r="I2473" s="121"/>
      <c r="J2473" s="121"/>
      <c r="L2473" s="121"/>
      <c r="M2473" s="112" t="s">
        <v>2743</v>
      </c>
    </row>
    <row r="2474" spans="1:13" ht="17.25" customHeight="1">
      <c r="A2474" s="119"/>
      <c r="C2474" s="121"/>
      <c r="D2474" s="121"/>
      <c r="E2474" s="121"/>
      <c r="F2474" s="121"/>
      <c r="G2474" s="121"/>
      <c r="H2474" s="121"/>
      <c r="I2474" s="121"/>
      <c r="J2474" s="121"/>
      <c r="L2474" s="121"/>
      <c r="M2474" s="112" t="s">
        <v>2744</v>
      </c>
    </row>
    <row r="2475" spans="1:13" ht="17.25" customHeight="1">
      <c r="A2475" s="119"/>
      <c r="C2475" s="121"/>
      <c r="D2475" s="121"/>
      <c r="E2475" s="121"/>
      <c r="F2475" s="121"/>
      <c r="G2475" s="121"/>
      <c r="H2475" s="121"/>
      <c r="I2475" s="121"/>
      <c r="J2475" s="121"/>
      <c r="L2475" s="121"/>
      <c r="M2475" s="112" t="s">
        <v>2745</v>
      </c>
    </row>
    <row r="2476" spans="1:13" ht="17.25" customHeight="1">
      <c r="A2476" s="119"/>
      <c r="C2476" s="121"/>
      <c r="D2476" s="121"/>
      <c r="E2476" s="121"/>
      <c r="F2476" s="121"/>
      <c r="G2476" s="121"/>
      <c r="H2476" s="121"/>
      <c r="I2476" s="121"/>
      <c r="J2476" s="113"/>
      <c r="K2476" s="104"/>
      <c r="L2476" s="113"/>
      <c r="M2476" s="103" t="s">
        <v>2746</v>
      </c>
    </row>
    <row r="2477" spans="1:13" ht="17.25" customHeight="1">
      <c r="A2477" s="119"/>
      <c r="C2477" s="121"/>
      <c r="D2477" s="121"/>
      <c r="E2477" s="121"/>
      <c r="F2477" s="121"/>
      <c r="G2477" s="121"/>
      <c r="H2477" s="121"/>
      <c r="I2477" s="121"/>
      <c r="J2477" s="111">
        <v>13</v>
      </c>
      <c r="K2477" s="97" t="s">
        <v>818</v>
      </c>
      <c r="L2477" s="98">
        <v>1762</v>
      </c>
      <c r="M2477" s="112" t="s">
        <v>2747</v>
      </c>
    </row>
    <row r="2478" spans="1:13" ht="17.25" customHeight="1">
      <c r="A2478" s="119"/>
      <c r="C2478" s="121"/>
      <c r="D2478" s="121"/>
      <c r="E2478" s="121"/>
      <c r="F2478" s="121"/>
      <c r="G2478" s="121"/>
      <c r="H2478" s="121"/>
      <c r="I2478" s="121"/>
      <c r="J2478" s="121"/>
      <c r="K2478" s="97" t="s">
        <v>820</v>
      </c>
      <c r="L2478" s="121"/>
      <c r="M2478" s="112" t="s">
        <v>2748</v>
      </c>
    </row>
    <row r="2479" spans="1:13" ht="17.25" customHeight="1">
      <c r="A2479" s="119"/>
      <c r="C2479" s="121"/>
      <c r="D2479" s="121"/>
      <c r="E2479" s="121"/>
      <c r="F2479" s="121"/>
      <c r="G2479" s="121"/>
      <c r="H2479" s="121"/>
      <c r="I2479" s="121"/>
      <c r="J2479" s="121"/>
      <c r="L2479" s="121"/>
      <c r="M2479" s="112" t="s">
        <v>2749</v>
      </c>
    </row>
    <row r="2480" spans="1:13" ht="17.25" customHeight="1">
      <c r="A2480" s="130"/>
      <c r="B2480" s="128"/>
      <c r="C2480" s="108"/>
      <c r="D2480" s="108"/>
      <c r="E2480" s="108"/>
      <c r="F2480" s="108"/>
      <c r="G2480" s="108"/>
      <c r="H2480" s="108"/>
      <c r="I2480" s="108"/>
      <c r="J2480" s="108"/>
      <c r="K2480" s="128"/>
      <c r="L2480" s="108"/>
      <c r="M2480" s="127" t="s">
        <v>2750</v>
      </c>
    </row>
    <row r="2482" spans="1:16" ht="17.25" customHeight="1">
      <c r="A2482" s="389" t="s">
        <v>2751</v>
      </c>
      <c r="B2482" s="389"/>
      <c r="C2482" s="389"/>
      <c r="D2482" s="389"/>
      <c r="E2482" s="389"/>
      <c r="F2482" s="389"/>
      <c r="G2482" s="389"/>
      <c r="H2482" s="389"/>
      <c r="I2482" s="389"/>
      <c r="J2482" s="389"/>
      <c r="K2482" s="389"/>
      <c r="L2482" s="389"/>
      <c r="M2482" s="389"/>
      <c r="P2482" s="77"/>
    </row>
    <row r="2483" spans="1:16" ht="17.25" customHeight="1">
      <c r="A2483" s="389" t="s">
        <v>2752</v>
      </c>
      <c r="B2483" s="389"/>
      <c r="C2483" s="389"/>
      <c r="D2483" s="389"/>
      <c r="E2483" s="389"/>
      <c r="F2483" s="389"/>
      <c r="G2483" s="389"/>
      <c r="H2483" s="389"/>
      <c r="I2483" s="389"/>
      <c r="J2483" s="389"/>
      <c r="K2483" s="389"/>
      <c r="L2483" s="389"/>
      <c r="M2483" s="389"/>
      <c r="P2483" s="77"/>
    </row>
    <row r="2484" spans="1:16" ht="17.25" customHeight="1">
      <c r="A2484" s="77" t="s">
        <v>2496</v>
      </c>
      <c r="F2484" s="77" t="s">
        <v>2697</v>
      </c>
      <c r="M2484" s="81" t="s">
        <v>779</v>
      </c>
    </row>
    <row r="2485" spans="1:16" ht="17.25" customHeight="1">
      <c r="A2485" s="424"/>
      <c r="B2485" s="425"/>
      <c r="C2485" s="132"/>
      <c r="D2485" s="133"/>
      <c r="E2485" s="132"/>
      <c r="F2485" s="426" t="s">
        <v>780</v>
      </c>
      <c r="G2485" s="404"/>
      <c r="H2485" s="404"/>
      <c r="I2485" s="405"/>
      <c r="J2485" s="85" t="s">
        <v>128</v>
      </c>
      <c r="K2485" s="85"/>
      <c r="L2485" s="87"/>
      <c r="M2485" s="88"/>
      <c r="P2485" s="77"/>
    </row>
    <row r="2486" spans="1:16" ht="17.25" customHeight="1">
      <c r="A2486" s="414" t="s">
        <v>129</v>
      </c>
      <c r="B2486" s="427"/>
      <c r="C2486" s="134" t="s">
        <v>781</v>
      </c>
      <c r="D2486" s="135" t="s">
        <v>782</v>
      </c>
      <c r="E2486" s="134" t="s">
        <v>111</v>
      </c>
      <c r="F2486" s="428" t="s">
        <v>783</v>
      </c>
      <c r="G2486" s="428"/>
      <c r="H2486" s="428"/>
      <c r="I2486" s="136" t="s">
        <v>784</v>
      </c>
      <c r="J2486" s="429" t="s">
        <v>785</v>
      </c>
      <c r="K2486" s="430"/>
      <c r="L2486" s="433" t="s">
        <v>786</v>
      </c>
      <c r="M2486" s="137" t="s">
        <v>787</v>
      </c>
      <c r="P2486" s="77"/>
    </row>
    <row r="2487" spans="1:16" ht="17.25" customHeight="1">
      <c r="A2487" s="435"/>
      <c r="B2487" s="436"/>
      <c r="C2487" s="138"/>
      <c r="D2487" s="139"/>
      <c r="E2487" s="138"/>
      <c r="F2487" s="140" t="s">
        <v>119</v>
      </c>
      <c r="G2487" s="141" t="s">
        <v>120</v>
      </c>
      <c r="H2487" s="140" t="s">
        <v>121</v>
      </c>
      <c r="I2487" s="142" t="s">
        <v>122</v>
      </c>
      <c r="J2487" s="431"/>
      <c r="K2487" s="432"/>
      <c r="L2487" s="434"/>
      <c r="M2487" s="95"/>
      <c r="P2487" s="77"/>
    </row>
    <row r="2488" spans="1:16" ht="17.25" customHeight="1">
      <c r="A2488" s="119"/>
      <c r="C2488" s="121"/>
      <c r="D2488" s="121"/>
      <c r="E2488" s="121"/>
      <c r="F2488" s="121"/>
      <c r="G2488" s="121"/>
      <c r="H2488" s="121"/>
      <c r="I2488" s="121"/>
      <c r="J2488" s="121"/>
      <c r="L2488" s="121"/>
      <c r="M2488" s="112" t="s">
        <v>2753</v>
      </c>
    </row>
    <row r="2489" spans="1:16" ht="17.25" customHeight="1">
      <c r="A2489" s="119"/>
      <c r="C2489" s="121"/>
      <c r="D2489" s="121"/>
      <c r="E2489" s="121"/>
      <c r="F2489" s="121"/>
      <c r="G2489" s="121"/>
      <c r="H2489" s="121"/>
      <c r="I2489" s="121"/>
      <c r="J2489" s="121"/>
      <c r="L2489" s="121"/>
      <c r="M2489" s="112" t="s">
        <v>2754</v>
      </c>
    </row>
    <row r="2490" spans="1:16" ht="17.25" customHeight="1">
      <c r="A2490" s="119"/>
      <c r="C2490" s="121"/>
      <c r="D2490" s="121"/>
      <c r="E2490" s="121"/>
      <c r="F2490" s="121"/>
      <c r="G2490" s="121"/>
      <c r="H2490" s="121"/>
      <c r="I2490" s="121"/>
      <c r="J2490" s="113"/>
      <c r="K2490" s="104"/>
      <c r="L2490" s="113"/>
      <c r="M2490" s="103" t="s">
        <v>2755</v>
      </c>
    </row>
    <row r="2491" spans="1:16" ht="17.25" customHeight="1">
      <c r="A2491" s="119"/>
      <c r="C2491" s="121"/>
      <c r="D2491" s="121"/>
      <c r="E2491" s="121"/>
      <c r="F2491" s="121"/>
      <c r="G2491" s="121"/>
      <c r="H2491" s="121"/>
      <c r="I2491" s="121"/>
      <c r="J2491" s="100">
        <v>17</v>
      </c>
      <c r="K2491" s="101" t="s">
        <v>966</v>
      </c>
      <c r="L2491" s="102">
        <v>240</v>
      </c>
      <c r="M2491" s="103" t="s">
        <v>2756</v>
      </c>
    </row>
    <row r="2492" spans="1:16" ht="17.25" customHeight="1">
      <c r="A2492" s="119"/>
      <c r="C2492" s="121"/>
      <c r="D2492" s="121"/>
      <c r="E2492" s="121"/>
      <c r="F2492" s="121"/>
      <c r="G2492" s="121"/>
      <c r="H2492" s="121"/>
      <c r="I2492" s="121"/>
      <c r="J2492" s="111">
        <v>18</v>
      </c>
      <c r="K2492" s="97" t="s">
        <v>822</v>
      </c>
      <c r="L2492" s="98">
        <v>1732</v>
      </c>
      <c r="M2492" s="112" t="s">
        <v>2757</v>
      </c>
    </row>
    <row r="2493" spans="1:16" ht="17.25" customHeight="1">
      <c r="A2493" s="119"/>
      <c r="C2493" s="121"/>
      <c r="D2493" s="121"/>
      <c r="E2493" s="121"/>
      <c r="F2493" s="121"/>
      <c r="G2493" s="121"/>
      <c r="H2493" s="121"/>
      <c r="I2493" s="121"/>
      <c r="J2493" s="121"/>
      <c r="K2493" s="97" t="s">
        <v>824</v>
      </c>
      <c r="L2493" s="121"/>
      <c r="M2493" s="112" t="s">
        <v>2758</v>
      </c>
    </row>
    <row r="2494" spans="1:16" ht="17.25" customHeight="1">
      <c r="A2494" s="119"/>
      <c r="C2494" s="121"/>
      <c r="D2494" s="121"/>
      <c r="E2494" s="121"/>
      <c r="F2494" s="121"/>
      <c r="G2494" s="121"/>
      <c r="H2494" s="121"/>
      <c r="I2494" s="121"/>
      <c r="J2494" s="113"/>
      <c r="K2494" s="104"/>
      <c r="L2494" s="113"/>
      <c r="M2494" s="103" t="s">
        <v>2759</v>
      </c>
    </row>
    <row r="2495" spans="1:16" ht="17.25" customHeight="1">
      <c r="A2495" s="92"/>
      <c r="B2495" s="104"/>
      <c r="C2495" s="113"/>
      <c r="D2495" s="113"/>
      <c r="E2495" s="113"/>
      <c r="F2495" s="113"/>
      <c r="G2495" s="113"/>
      <c r="H2495" s="113"/>
      <c r="I2495" s="113"/>
      <c r="J2495" s="100">
        <v>26</v>
      </c>
      <c r="K2495" s="101" t="s">
        <v>972</v>
      </c>
      <c r="L2495" s="102">
        <v>31</v>
      </c>
      <c r="M2495" s="103" t="s">
        <v>973</v>
      </c>
    </row>
    <row r="2496" spans="1:16" ht="17.25" customHeight="1">
      <c r="A2496" s="96">
        <v>3</v>
      </c>
      <c r="B2496" s="97" t="s">
        <v>2760</v>
      </c>
      <c r="C2496" s="98">
        <v>9432</v>
      </c>
      <c r="D2496" s="98">
        <v>5984</v>
      </c>
      <c r="E2496" s="143">
        <f>C2496-D2496</f>
        <v>3448</v>
      </c>
      <c r="F2496" s="144">
        <v>0</v>
      </c>
      <c r="G2496" s="144">
        <v>0</v>
      </c>
      <c r="H2496" s="144">
        <v>8000</v>
      </c>
      <c r="I2496" s="145">
        <v>1432</v>
      </c>
      <c r="J2496" s="111">
        <v>7</v>
      </c>
      <c r="K2496" s="97" t="s">
        <v>800</v>
      </c>
      <c r="L2496" s="98">
        <v>329</v>
      </c>
      <c r="M2496" s="112" t="s">
        <v>2761</v>
      </c>
    </row>
    <row r="2497" spans="1:13" ht="17.25" customHeight="1">
      <c r="A2497" s="119"/>
      <c r="C2497" s="121"/>
      <c r="D2497" s="121"/>
      <c r="E2497" s="121"/>
      <c r="F2497" s="121"/>
      <c r="G2497" s="121"/>
      <c r="H2497" s="121"/>
      <c r="I2497" s="121"/>
      <c r="J2497" s="113"/>
      <c r="K2497" s="104"/>
      <c r="L2497" s="113"/>
      <c r="M2497" s="103" t="s">
        <v>2762</v>
      </c>
    </row>
    <row r="2498" spans="1:13" ht="17.25" customHeight="1">
      <c r="A2498" s="119"/>
      <c r="C2498" s="121"/>
      <c r="D2498" s="121"/>
      <c r="E2498" s="121"/>
      <c r="F2498" s="121"/>
      <c r="G2498" s="121"/>
      <c r="H2498" s="121"/>
      <c r="I2498" s="121"/>
      <c r="J2498" s="111">
        <v>8</v>
      </c>
      <c r="K2498" s="97" t="s">
        <v>802</v>
      </c>
      <c r="L2498" s="98">
        <v>3395</v>
      </c>
      <c r="M2498" s="112" t="s">
        <v>2763</v>
      </c>
    </row>
    <row r="2499" spans="1:13" ht="17.25" customHeight="1">
      <c r="A2499" s="119"/>
      <c r="C2499" s="121"/>
      <c r="D2499" s="121"/>
      <c r="E2499" s="121"/>
      <c r="F2499" s="121"/>
      <c r="G2499" s="121"/>
      <c r="H2499" s="121"/>
      <c r="I2499" s="121"/>
      <c r="J2499" s="113"/>
      <c r="K2499" s="104"/>
      <c r="L2499" s="113"/>
      <c r="M2499" s="103" t="s">
        <v>2764</v>
      </c>
    </row>
    <row r="2500" spans="1:13" ht="17.25" customHeight="1">
      <c r="A2500" s="119"/>
      <c r="C2500" s="121"/>
      <c r="D2500" s="121"/>
      <c r="E2500" s="121"/>
      <c r="F2500" s="121"/>
      <c r="G2500" s="121"/>
      <c r="H2500" s="121"/>
      <c r="I2500" s="121"/>
      <c r="J2500" s="111">
        <v>10</v>
      </c>
      <c r="K2500" s="97" t="s">
        <v>807</v>
      </c>
      <c r="L2500" s="98">
        <v>1866</v>
      </c>
      <c r="M2500" s="112" t="s">
        <v>2765</v>
      </c>
    </row>
    <row r="2501" spans="1:13" ht="17.25" customHeight="1">
      <c r="A2501" s="119"/>
      <c r="C2501" s="121"/>
      <c r="D2501" s="121"/>
      <c r="E2501" s="121"/>
      <c r="F2501" s="121"/>
      <c r="G2501" s="121"/>
      <c r="H2501" s="121"/>
      <c r="I2501" s="121"/>
      <c r="J2501" s="113"/>
      <c r="K2501" s="104"/>
      <c r="L2501" s="113"/>
      <c r="M2501" s="103" t="s">
        <v>2766</v>
      </c>
    </row>
    <row r="2502" spans="1:13" ht="17.25" customHeight="1">
      <c r="A2502" s="119"/>
      <c r="C2502" s="121"/>
      <c r="D2502" s="121"/>
      <c r="E2502" s="121"/>
      <c r="F2502" s="121"/>
      <c r="G2502" s="121"/>
      <c r="H2502" s="121"/>
      <c r="I2502" s="121"/>
      <c r="J2502" s="111">
        <v>11</v>
      </c>
      <c r="K2502" s="97" t="s">
        <v>811</v>
      </c>
      <c r="L2502" s="98">
        <v>205</v>
      </c>
      <c r="M2502" s="112" t="s">
        <v>2767</v>
      </c>
    </row>
    <row r="2503" spans="1:13" ht="17.25" customHeight="1">
      <c r="A2503" s="119"/>
      <c r="C2503" s="121"/>
      <c r="D2503" s="121"/>
      <c r="E2503" s="121"/>
      <c r="F2503" s="121"/>
      <c r="G2503" s="121"/>
      <c r="H2503" s="121"/>
      <c r="I2503" s="121"/>
      <c r="J2503" s="121"/>
      <c r="L2503" s="121"/>
      <c r="M2503" s="112" t="s">
        <v>2768</v>
      </c>
    </row>
    <row r="2504" spans="1:13" ht="17.25" customHeight="1">
      <c r="A2504" s="119"/>
      <c r="C2504" s="121"/>
      <c r="D2504" s="121"/>
      <c r="E2504" s="121"/>
      <c r="F2504" s="121"/>
      <c r="G2504" s="121"/>
      <c r="H2504" s="121"/>
      <c r="I2504" s="121"/>
      <c r="J2504" s="113"/>
      <c r="K2504" s="104"/>
      <c r="L2504" s="113"/>
      <c r="M2504" s="103" t="s">
        <v>2769</v>
      </c>
    </row>
    <row r="2505" spans="1:13" ht="17.25" customHeight="1">
      <c r="A2505" s="119"/>
      <c r="C2505" s="121"/>
      <c r="D2505" s="121"/>
      <c r="E2505" s="121"/>
      <c r="F2505" s="121"/>
      <c r="G2505" s="121"/>
      <c r="H2505" s="121"/>
      <c r="I2505" s="121"/>
      <c r="J2505" s="111">
        <v>13</v>
      </c>
      <c r="K2505" s="97" t="s">
        <v>818</v>
      </c>
      <c r="L2505" s="98">
        <v>297</v>
      </c>
      <c r="M2505" s="112" t="s">
        <v>2770</v>
      </c>
    </row>
    <row r="2506" spans="1:13" ht="17.25" customHeight="1">
      <c r="A2506" s="119"/>
      <c r="C2506" s="121"/>
      <c r="D2506" s="121"/>
      <c r="E2506" s="121"/>
      <c r="F2506" s="121"/>
      <c r="G2506" s="121"/>
      <c r="H2506" s="121"/>
      <c r="I2506" s="121"/>
      <c r="J2506" s="113"/>
      <c r="K2506" s="101" t="s">
        <v>820</v>
      </c>
      <c r="L2506" s="113"/>
      <c r="M2506" s="103" t="s">
        <v>2771</v>
      </c>
    </row>
    <row r="2507" spans="1:13" ht="17.25" customHeight="1">
      <c r="A2507" s="119"/>
      <c r="C2507" s="121"/>
      <c r="D2507" s="121"/>
      <c r="E2507" s="121"/>
      <c r="F2507" s="121"/>
      <c r="G2507" s="121"/>
      <c r="H2507" s="121"/>
      <c r="I2507" s="121"/>
      <c r="J2507" s="111">
        <v>18</v>
      </c>
      <c r="K2507" s="97" t="s">
        <v>822</v>
      </c>
      <c r="L2507" s="98">
        <v>3340</v>
      </c>
      <c r="M2507" s="112" t="s">
        <v>2772</v>
      </c>
    </row>
    <row r="2508" spans="1:13" ht="17.25" customHeight="1">
      <c r="A2508" s="92"/>
      <c r="B2508" s="104"/>
      <c r="C2508" s="113"/>
      <c r="D2508" s="113"/>
      <c r="E2508" s="113"/>
      <c r="F2508" s="113"/>
      <c r="G2508" s="113"/>
      <c r="H2508" s="113"/>
      <c r="I2508" s="113"/>
      <c r="J2508" s="113"/>
      <c r="K2508" s="101" t="s">
        <v>824</v>
      </c>
      <c r="L2508" s="113"/>
      <c r="M2508" s="95"/>
    </row>
    <row r="2509" spans="1:13" ht="17.25" customHeight="1">
      <c r="A2509" s="96">
        <v>4</v>
      </c>
      <c r="B2509" s="97" t="s">
        <v>2773</v>
      </c>
      <c r="C2509" s="98">
        <v>82566</v>
      </c>
      <c r="D2509" s="98">
        <v>79957</v>
      </c>
      <c r="E2509" s="143">
        <f>C2509-D2509</f>
        <v>2609</v>
      </c>
      <c r="F2509" s="144">
        <v>0</v>
      </c>
      <c r="G2509" s="144">
        <v>0</v>
      </c>
      <c r="H2509" s="144">
        <v>6529</v>
      </c>
      <c r="I2509" s="145">
        <v>76037</v>
      </c>
      <c r="J2509" s="111">
        <v>1</v>
      </c>
      <c r="K2509" s="97" t="s">
        <v>789</v>
      </c>
      <c r="L2509" s="98">
        <v>9605</v>
      </c>
      <c r="M2509" s="112" t="s">
        <v>2774</v>
      </c>
    </row>
    <row r="2510" spans="1:13" ht="17.25" customHeight="1">
      <c r="A2510" s="119"/>
      <c r="C2510" s="121"/>
      <c r="D2510" s="121"/>
      <c r="E2510" s="121"/>
      <c r="F2510" s="121"/>
      <c r="G2510" s="121"/>
      <c r="H2510" s="121"/>
      <c r="I2510" s="121"/>
      <c r="J2510" s="113"/>
      <c r="K2510" s="104"/>
      <c r="L2510" s="113"/>
      <c r="M2510" s="103" t="s">
        <v>2775</v>
      </c>
    </row>
    <row r="2511" spans="1:13" ht="17.25" customHeight="1">
      <c r="A2511" s="119"/>
      <c r="C2511" s="121"/>
      <c r="D2511" s="121"/>
      <c r="E2511" s="121"/>
      <c r="F2511" s="121"/>
      <c r="G2511" s="121"/>
      <c r="H2511" s="121"/>
      <c r="I2511" s="121"/>
      <c r="J2511" s="100">
        <v>2</v>
      </c>
      <c r="K2511" s="101" t="s">
        <v>791</v>
      </c>
      <c r="L2511" s="102">
        <v>21064</v>
      </c>
      <c r="M2511" s="103" t="s">
        <v>792</v>
      </c>
    </row>
    <row r="2512" spans="1:13" ht="17.25" customHeight="1">
      <c r="A2512" s="119"/>
      <c r="C2512" s="121"/>
      <c r="D2512" s="121"/>
      <c r="E2512" s="121"/>
      <c r="F2512" s="121"/>
      <c r="G2512" s="121"/>
      <c r="H2512" s="121"/>
      <c r="I2512" s="121"/>
      <c r="J2512" s="111">
        <v>3</v>
      </c>
      <c r="K2512" s="97" t="s">
        <v>793</v>
      </c>
      <c r="L2512" s="98">
        <v>17424</v>
      </c>
      <c r="M2512" s="112" t="s">
        <v>2776</v>
      </c>
    </row>
    <row r="2513" spans="1:13" ht="17.25" customHeight="1">
      <c r="A2513" s="119"/>
      <c r="C2513" s="121"/>
      <c r="D2513" s="121"/>
      <c r="E2513" s="121"/>
      <c r="F2513" s="121"/>
      <c r="G2513" s="121"/>
      <c r="H2513" s="121"/>
      <c r="I2513" s="121"/>
      <c r="J2513" s="121"/>
      <c r="L2513" s="121"/>
      <c r="M2513" s="112" t="s">
        <v>2777</v>
      </c>
    </row>
    <row r="2514" spans="1:13" ht="17.25" customHeight="1">
      <c r="A2514" s="130"/>
      <c r="B2514" s="128"/>
      <c r="C2514" s="108"/>
      <c r="D2514" s="108"/>
      <c r="E2514" s="108"/>
      <c r="F2514" s="108"/>
      <c r="G2514" s="108"/>
      <c r="H2514" s="108"/>
      <c r="I2514" s="108"/>
      <c r="J2514" s="108"/>
      <c r="K2514" s="128"/>
      <c r="L2514" s="108"/>
      <c r="M2514" s="127" t="s">
        <v>2778</v>
      </c>
    </row>
    <row r="2518" spans="1:13" ht="17.25" customHeight="1">
      <c r="A2518" s="128"/>
      <c r="B2518" s="128"/>
      <c r="C2518" s="128"/>
      <c r="D2518" s="128"/>
      <c r="E2518" s="128"/>
      <c r="F2518" s="128"/>
      <c r="G2518" s="128"/>
      <c r="H2518" s="128"/>
      <c r="I2518" s="128"/>
      <c r="J2518" s="128"/>
      <c r="K2518" s="128"/>
      <c r="L2518" s="128"/>
      <c r="M2518" s="128"/>
    </row>
    <row r="2519" spans="1:13" ht="17.25" customHeight="1">
      <c r="A2519" s="119"/>
      <c r="C2519" s="121"/>
      <c r="D2519" s="121"/>
      <c r="E2519" s="121"/>
      <c r="F2519" s="121"/>
      <c r="G2519" s="121"/>
      <c r="H2519" s="121"/>
      <c r="I2519" s="121"/>
      <c r="J2519" s="111">
        <v>4</v>
      </c>
      <c r="K2519" s="97" t="s">
        <v>797</v>
      </c>
      <c r="L2519" s="98">
        <v>8978</v>
      </c>
      <c r="M2519" s="112" t="s">
        <v>2779</v>
      </c>
    </row>
    <row r="2520" spans="1:13" ht="17.25" customHeight="1">
      <c r="A2520" s="119"/>
      <c r="C2520" s="121"/>
      <c r="D2520" s="121"/>
      <c r="E2520" s="121"/>
      <c r="F2520" s="121"/>
      <c r="G2520" s="121"/>
      <c r="H2520" s="121"/>
      <c r="I2520" s="121"/>
      <c r="J2520" s="121"/>
      <c r="L2520" s="121"/>
      <c r="M2520" s="112" t="s">
        <v>2780</v>
      </c>
    </row>
    <row r="2521" spans="1:13" ht="17.25" customHeight="1">
      <c r="A2521" s="119"/>
      <c r="C2521" s="121"/>
      <c r="D2521" s="121"/>
      <c r="E2521" s="121"/>
      <c r="F2521" s="121"/>
      <c r="G2521" s="121"/>
      <c r="H2521" s="121"/>
      <c r="I2521" s="121"/>
      <c r="J2521" s="113"/>
      <c r="K2521" s="104"/>
      <c r="L2521" s="113"/>
      <c r="M2521" s="103" t="s">
        <v>2781</v>
      </c>
    </row>
    <row r="2522" spans="1:13" ht="17.25" customHeight="1">
      <c r="A2522" s="119"/>
      <c r="C2522" s="121"/>
      <c r="D2522" s="121"/>
      <c r="E2522" s="121"/>
      <c r="F2522" s="121"/>
      <c r="G2522" s="121"/>
      <c r="H2522" s="121"/>
      <c r="I2522" s="121"/>
      <c r="J2522" s="111">
        <v>7</v>
      </c>
      <c r="K2522" s="97" t="s">
        <v>800</v>
      </c>
      <c r="L2522" s="98">
        <v>129</v>
      </c>
      <c r="M2522" s="112" t="s">
        <v>2782</v>
      </c>
    </row>
    <row r="2523" spans="1:13" ht="17.25" customHeight="1">
      <c r="A2523" s="119"/>
      <c r="C2523" s="121"/>
      <c r="D2523" s="121"/>
      <c r="E2523" s="121"/>
      <c r="F2523" s="121"/>
      <c r="G2523" s="121"/>
      <c r="H2523" s="121"/>
      <c r="I2523" s="121"/>
      <c r="J2523" s="113"/>
      <c r="K2523" s="104"/>
      <c r="L2523" s="113"/>
      <c r="M2523" s="103" t="s">
        <v>2783</v>
      </c>
    </row>
    <row r="2524" spans="1:13" ht="17.25" customHeight="1">
      <c r="A2524" s="119"/>
      <c r="C2524" s="121"/>
      <c r="D2524" s="121"/>
      <c r="E2524" s="121"/>
      <c r="F2524" s="121"/>
      <c r="G2524" s="121"/>
      <c r="H2524" s="121"/>
      <c r="I2524" s="121"/>
      <c r="J2524" s="100">
        <v>8</v>
      </c>
      <c r="K2524" s="101" t="s">
        <v>802</v>
      </c>
      <c r="L2524" s="102">
        <v>160</v>
      </c>
      <c r="M2524" s="103" t="s">
        <v>1084</v>
      </c>
    </row>
    <row r="2525" spans="1:13" ht="17.25" customHeight="1">
      <c r="A2525" s="119"/>
      <c r="C2525" s="121"/>
      <c r="D2525" s="121"/>
      <c r="E2525" s="121"/>
      <c r="F2525" s="121"/>
      <c r="G2525" s="121"/>
      <c r="H2525" s="121"/>
      <c r="I2525" s="121"/>
      <c r="J2525" s="111">
        <v>10</v>
      </c>
      <c r="K2525" s="97" t="s">
        <v>807</v>
      </c>
      <c r="L2525" s="98">
        <v>8395</v>
      </c>
      <c r="M2525" s="112" t="s">
        <v>2784</v>
      </c>
    </row>
    <row r="2526" spans="1:13" ht="17.25" customHeight="1">
      <c r="A2526" s="119"/>
      <c r="C2526" s="121"/>
      <c r="D2526" s="121"/>
      <c r="E2526" s="121"/>
      <c r="F2526" s="121"/>
      <c r="G2526" s="121"/>
      <c r="H2526" s="121"/>
      <c r="I2526" s="121"/>
      <c r="J2526" s="121"/>
      <c r="L2526" s="121"/>
      <c r="M2526" s="112" t="s">
        <v>2785</v>
      </c>
    </row>
    <row r="2527" spans="1:13" ht="17.25" customHeight="1">
      <c r="A2527" s="119"/>
      <c r="C2527" s="121"/>
      <c r="D2527" s="121"/>
      <c r="E2527" s="121"/>
      <c r="F2527" s="121"/>
      <c r="G2527" s="121"/>
      <c r="H2527" s="121"/>
      <c r="I2527" s="121"/>
      <c r="J2527" s="121"/>
      <c r="L2527" s="121"/>
      <c r="M2527" s="112" t="s">
        <v>2289</v>
      </c>
    </row>
    <row r="2528" spans="1:13" ht="17.25" customHeight="1">
      <c r="A2528" s="119"/>
      <c r="C2528" s="121"/>
      <c r="D2528" s="121"/>
      <c r="E2528" s="121"/>
      <c r="F2528" s="121"/>
      <c r="G2528" s="121"/>
      <c r="H2528" s="121"/>
      <c r="I2528" s="121"/>
      <c r="J2528" s="121"/>
      <c r="L2528" s="121"/>
      <c r="M2528" s="112" t="s">
        <v>2786</v>
      </c>
    </row>
    <row r="2529" spans="1:13" ht="17.25" customHeight="1">
      <c r="A2529" s="119"/>
      <c r="C2529" s="121"/>
      <c r="D2529" s="121"/>
      <c r="E2529" s="121"/>
      <c r="F2529" s="121"/>
      <c r="G2529" s="121"/>
      <c r="H2529" s="121"/>
      <c r="I2529" s="121"/>
      <c r="J2529" s="121"/>
      <c r="L2529" s="121"/>
      <c r="M2529" s="112" t="s">
        <v>2787</v>
      </c>
    </row>
    <row r="2530" spans="1:13" ht="17.25" customHeight="1">
      <c r="A2530" s="119"/>
      <c r="C2530" s="121"/>
      <c r="D2530" s="121"/>
      <c r="E2530" s="121"/>
      <c r="F2530" s="121"/>
      <c r="G2530" s="121"/>
      <c r="H2530" s="121"/>
      <c r="I2530" s="121"/>
      <c r="J2530" s="113"/>
      <c r="K2530" s="104"/>
      <c r="L2530" s="113"/>
      <c r="M2530" s="103" t="s">
        <v>2788</v>
      </c>
    </row>
    <row r="2531" spans="1:13" ht="17.25" customHeight="1">
      <c r="A2531" s="119"/>
      <c r="C2531" s="121"/>
      <c r="D2531" s="121"/>
      <c r="E2531" s="121"/>
      <c r="F2531" s="121"/>
      <c r="G2531" s="121"/>
      <c r="H2531" s="121"/>
      <c r="I2531" s="121"/>
      <c r="J2531" s="111">
        <v>11</v>
      </c>
      <c r="K2531" s="97" t="s">
        <v>811</v>
      </c>
      <c r="L2531" s="98">
        <v>332</v>
      </c>
      <c r="M2531" s="112" t="s">
        <v>2789</v>
      </c>
    </row>
    <row r="2532" spans="1:13" ht="17.25" customHeight="1">
      <c r="A2532" s="119"/>
      <c r="C2532" s="121"/>
      <c r="D2532" s="121"/>
      <c r="E2532" s="121"/>
      <c r="F2532" s="121"/>
      <c r="G2532" s="121"/>
      <c r="H2532" s="121"/>
      <c r="I2532" s="121"/>
      <c r="J2532" s="121"/>
      <c r="L2532" s="121"/>
      <c r="M2532" s="112" t="s">
        <v>1495</v>
      </c>
    </row>
    <row r="2533" spans="1:13" ht="17.25" customHeight="1">
      <c r="A2533" s="119"/>
      <c r="C2533" s="121"/>
      <c r="D2533" s="121"/>
      <c r="E2533" s="121"/>
      <c r="F2533" s="121"/>
      <c r="G2533" s="121"/>
      <c r="H2533" s="121"/>
      <c r="I2533" s="121"/>
      <c r="J2533" s="121"/>
      <c r="L2533" s="121"/>
      <c r="M2533" s="112" t="s">
        <v>2790</v>
      </c>
    </row>
    <row r="2534" spans="1:13" ht="17.25" customHeight="1">
      <c r="A2534" s="119"/>
      <c r="C2534" s="121"/>
      <c r="D2534" s="121"/>
      <c r="E2534" s="121"/>
      <c r="F2534" s="121"/>
      <c r="G2534" s="121"/>
      <c r="H2534" s="121"/>
      <c r="I2534" s="121"/>
      <c r="J2534" s="113"/>
      <c r="K2534" s="104"/>
      <c r="L2534" s="113"/>
      <c r="M2534" s="103" t="s">
        <v>2791</v>
      </c>
    </row>
    <row r="2535" spans="1:13" ht="17.25" customHeight="1">
      <c r="A2535" s="119"/>
      <c r="C2535" s="121"/>
      <c r="D2535" s="121"/>
      <c r="E2535" s="121"/>
      <c r="F2535" s="121"/>
      <c r="G2535" s="121"/>
      <c r="H2535" s="121"/>
      <c r="I2535" s="121"/>
      <c r="J2535" s="111">
        <v>12</v>
      </c>
      <c r="K2535" s="97" t="s">
        <v>816</v>
      </c>
      <c r="L2535" s="98">
        <v>6394</v>
      </c>
      <c r="M2535" s="112" t="s">
        <v>2792</v>
      </c>
    </row>
    <row r="2536" spans="1:13" ht="17.25" customHeight="1">
      <c r="A2536" s="119"/>
      <c r="C2536" s="121"/>
      <c r="D2536" s="121"/>
      <c r="E2536" s="121"/>
      <c r="F2536" s="121"/>
      <c r="G2536" s="121"/>
      <c r="H2536" s="121"/>
      <c r="I2536" s="121"/>
      <c r="J2536" s="121"/>
      <c r="L2536" s="121"/>
      <c r="M2536" s="112" t="s">
        <v>2793</v>
      </c>
    </row>
    <row r="2537" spans="1:13" ht="17.25" customHeight="1">
      <c r="A2537" s="119"/>
      <c r="C2537" s="121"/>
      <c r="D2537" s="121"/>
      <c r="E2537" s="121"/>
      <c r="F2537" s="121"/>
      <c r="G2537" s="121"/>
      <c r="H2537" s="121"/>
      <c r="I2537" s="121"/>
      <c r="J2537" s="121"/>
      <c r="L2537" s="121"/>
      <c r="M2537" s="112" t="s">
        <v>2794</v>
      </c>
    </row>
    <row r="2538" spans="1:13" ht="17.25" customHeight="1">
      <c r="A2538" s="119"/>
      <c r="C2538" s="121"/>
      <c r="D2538" s="121"/>
      <c r="E2538" s="121"/>
      <c r="F2538" s="121"/>
      <c r="G2538" s="121"/>
      <c r="H2538" s="121"/>
      <c r="I2538" s="121"/>
      <c r="J2538" s="121"/>
      <c r="L2538" s="121"/>
      <c r="M2538" s="112" t="s">
        <v>2795</v>
      </c>
    </row>
    <row r="2539" spans="1:13" ht="17.25" customHeight="1">
      <c r="A2539" s="119"/>
      <c r="C2539" s="121"/>
      <c r="D2539" s="121"/>
      <c r="E2539" s="121"/>
      <c r="F2539" s="121"/>
      <c r="G2539" s="121"/>
      <c r="H2539" s="121"/>
      <c r="I2539" s="121"/>
      <c r="J2539" s="121"/>
      <c r="L2539" s="121"/>
      <c r="M2539" s="112" t="s">
        <v>2796</v>
      </c>
    </row>
    <row r="2540" spans="1:13" ht="17.25" customHeight="1">
      <c r="A2540" s="119"/>
      <c r="C2540" s="121"/>
      <c r="D2540" s="121"/>
      <c r="E2540" s="121"/>
      <c r="F2540" s="121"/>
      <c r="G2540" s="121"/>
      <c r="H2540" s="121"/>
      <c r="I2540" s="121"/>
      <c r="J2540" s="121"/>
      <c r="L2540" s="121"/>
      <c r="M2540" s="112" t="s">
        <v>2797</v>
      </c>
    </row>
    <row r="2541" spans="1:13" ht="17.25" customHeight="1">
      <c r="A2541" s="119"/>
      <c r="C2541" s="121"/>
      <c r="D2541" s="121"/>
      <c r="E2541" s="121"/>
      <c r="F2541" s="121"/>
      <c r="G2541" s="121"/>
      <c r="H2541" s="121"/>
      <c r="I2541" s="121"/>
      <c r="J2541" s="121"/>
      <c r="L2541" s="121"/>
      <c r="M2541" s="112" t="s">
        <v>2798</v>
      </c>
    </row>
    <row r="2542" spans="1:13" ht="17.25" customHeight="1">
      <c r="A2542" s="119"/>
      <c r="C2542" s="121"/>
      <c r="D2542" s="121"/>
      <c r="E2542" s="121"/>
      <c r="F2542" s="121"/>
      <c r="G2542" s="121"/>
      <c r="H2542" s="121"/>
      <c r="I2542" s="121"/>
      <c r="J2542" s="113"/>
      <c r="K2542" s="104"/>
      <c r="L2542" s="113"/>
      <c r="M2542" s="103" t="s">
        <v>2799</v>
      </c>
    </row>
    <row r="2543" spans="1:13" ht="17.25" customHeight="1">
      <c r="A2543" s="119"/>
      <c r="C2543" s="121"/>
      <c r="D2543" s="121"/>
      <c r="E2543" s="121"/>
      <c r="F2543" s="121"/>
      <c r="G2543" s="121"/>
      <c r="H2543" s="121"/>
      <c r="I2543" s="121"/>
      <c r="J2543" s="111">
        <v>13</v>
      </c>
      <c r="K2543" s="97" t="s">
        <v>818</v>
      </c>
      <c r="L2543" s="98">
        <v>2460</v>
      </c>
      <c r="M2543" s="112" t="s">
        <v>2800</v>
      </c>
    </row>
    <row r="2544" spans="1:13" ht="17.25" customHeight="1">
      <c r="A2544" s="119"/>
      <c r="C2544" s="121"/>
      <c r="D2544" s="121"/>
      <c r="E2544" s="121"/>
      <c r="F2544" s="121"/>
      <c r="G2544" s="121"/>
      <c r="H2544" s="121"/>
      <c r="I2544" s="121"/>
      <c r="J2544" s="121"/>
      <c r="K2544" s="97" t="s">
        <v>820</v>
      </c>
      <c r="L2544" s="121"/>
      <c r="M2544" s="112" t="s">
        <v>2801</v>
      </c>
    </row>
    <row r="2545" spans="1:16" ht="17.25" customHeight="1">
      <c r="A2545" s="119"/>
      <c r="C2545" s="121"/>
      <c r="D2545" s="121"/>
      <c r="E2545" s="121"/>
      <c r="F2545" s="121"/>
      <c r="G2545" s="121"/>
      <c r="H2545" s="121"/>
      <c r="I2545" s="121"/>
      <c r="J2545" s="121"/>
      <c r="L2545" s="121"/>
      <c r="M2545" s="112" t="s">
        <v>2802</v>
      </c>
    </row>
    <row r="2546" spans="1:16" ht="17.25" customHeight="1">
      <c r="A2546" s="119"/>
      <c r="C2546" s="121"/>
      <c r="D2546" s="121"/>
      <c r="E2546" s="121"/>
      <c r="F2546" s="121"/>
      <c r="G2546" s="121"/>
      <c r="H2546" s="121"/>
      <c r="I2546" s="121"/>
      <c r="J2546" s="121"/>
      <c r="L2546" s="121"/>
      <c r="M2546" s="112" t="s">
        <v>2803</v>
      </c>
    </row>
    <row r="2547" spans="1:16" ht="17.25" customHeight="1">
      <c r="A2547" s="119"/>
      <c r="C2547" s="121"/>
      <c r="D2547" s="121"/>
      <c r="E2547" s="121"/>
      <c r="F2547" s="121"/>
      <c r="G2547" s="121"/>
      <c r="H2547" s="121"/>
      <c r="I2547" s="121"/>
      <c r="J2547" s="121"/>
      <c r="L2547" s="121"/>
      <c r="M2547" s="112" t="s">
        <v>2804</v>
      </c>
    </row>
    <row r="2548" spans="1:16" ht="17.25" customHeight="1">
      <c r="A2548" s="130"/>
      <c r="B2548" s="128"/>
      <c r="C2548" s="108"/>
      <c r="D2548" s="108"/>
      <c r="E2548" s="108"/>
      <c r="F2548" s="108"/>
      <c r="G2548" s="108"/>
      <c r="H2548" s="108"/>
      <c r="I2548" s="108"/>
      <c r="J2548" s="108"/>
      <c r="K2548" s="128"/>
      <c r="L2548" s="108"/>
      <c r="M2548" s="127" t="s">
        <v>2805</v>
      </c>
    </row>
    <row r="2550" spans="1:16" ht="17.25" customHeight="1">
      <c r="A2550" s="389" t="s">
        <v>2806</v>
      </c>
      <c r="B2550" s="389"/>
      <c r="C2550" s="389"/>
      <c r="D2550" s="389"/>
      <c r="E2550" s="389"/>
      <c r="F2550" s="389"/>
      <c r="G2550" s="389"/>
      <c r="H2550" s="389"/>
      <c r="I2550" s="389"/>
      <c r="J2550" s="389"/>
      <c r="K2550" s="389"/>
      <c r="L2550" s="389"/>
      <c r="M2550" s="389"/>
      <c r="P2550" s="77"/>
    </row>
    <row r="2551" spans="1:16" ht="17.25" customHeight="1">
      <c r="A2551" s="389" t="s">
        <v>2807</v>
      </c>
      <c r="B2551" s="389"/>
      <c r="C2551" s="389"/>
      <c r="D2551" s="389"/>
      <c r="E2551" s="389"/>
      <c r="F2551" s="389"/>
      <c r="G2551" s="389"/>
      <c r="H2551" s="389"/>
      <c r="I2551" s="389"/>
      <c r="J2551" s="389"/>
      <c r="K2551" s="389"/>
      <c r="L2551" s="389"/>
      <c r="M2551" s="389"/>
      <c r="P2551" s="77"/>
    </row>
    <row r="2552" spans="1:16" ht="17.25" customHeight="1">
      <c r="A2552" s="77" t="s">
        <v>2496</v>
      </c>
      <c r="F2552" s="77" t="s">
        <v>2697</v>
      </c>
      <c r="M2552" s="81" t="s">
        <v>779</v>
      </c>
    </row>
    <row r="2553" spans="1:16" ht="17.25" customHeight="1">
      <c r="A2553" s="424"/>
      <c r="B2553" s="425"/>
      <c r="C2553" s="132"/>
      <c r="D2553" s="133"/>
      <c r="E2553" s="132"/>
      <c r="F2553" s="426" t="s">
        <v>780</v>
      </c>
      <c r="G2553" s="404"/>
      <c r="H2553" s="404"/>
      <c r="I2553" s="405"/>
      <c r="J2553" s="85" t="s">
        <v>128</v>
      </c>
      <c r="K2553" s="85"/>
      <c r="L2553" s="87"/>
      <c r="M2553" s="88"/>
      <c r="P2553" s="77"/>
    </row>
    <row r="2554" spans="1:16" ht="17.25" customHeight="1">
      <c r="A2554" s="414" t="s">
        <v>129</v>
      </c>
      <c r="B2554" s="427"/>
      <c r="C2554" s="134" t="s">
        <v>781</v>
      </c>
      <c r="D2554" s="135" t="s">
        <v>782</v>
      </c>
      <c r="E2554" s="134" t="s">
        <v>111</v>
      </c>
      <c r="F2554" s="428" t="s">
        <v>783</v>
      </c>
      <c r="G2554" s="428"/>
      <c r="H2554" s="428"/>
      <c r="I2554" s="136" t="s">
        <v>784</v>
      </c>
      <c r="J2554" s="429" t="s">
        <v>785</v>
      </c>
      <c r="K2554" s="430"/>
      <c r="L2554" s="433" t="s">
        <v>786</v>
      </c>
      <c r="M2554" s="137" t="s">
        <v>787</v>
      </c>
      <c r="P2554" s="77"/>
    </row>
    <row r="2555" spans="1:16" ht="17.25" customHeight="1">
      <c r="A2555" s="435"/>
      <c r="B2555" s="436"/>
      <c r="C2555" s="138"/>
      <c r="D2555" s="139"/>
      <c r="E2555" s="138"/>
      <c r="F2555" s="140" t="s">
        <v>119</v>
      </c>
      <c r="G2555" s="141" t="s">
        <v>120</v>
      </c>
      <c r="H2555" s="140" t="s">
        <v>121</v>
      </c>
      <c r="I2555" s="142" t="s">
        <v>122</v>
      </c>
      <c r="J2555" s="431"/>
      <c r="K2555" s="432"/>
      <c r="L2555" s="434"/>
      <c r="M2555" s="95"/>
      <c r="P2555" s="77"/>
    </row>
    <row r="2556" spans="1:16" ht="17.25" customHeight="1">
      <c r="A2556" s="119"/>
      <c r="C2556" s="121"/>
      <c r="D2556" s="121"/>
      <c r="E2556" s="121"/>
      <c r="F2556" s="121"/>
      <c r="G2556" s="121"/>
      <c r="H2556" s="121"/>
      <c r="I2556" s="121"/>
      <c r="J2556" s="113"/>
      <c r="K2556" s="104"/>
      <c r="L2556" s="113"/>
      <c r="M2556" s="103" t="s">
        <v>2808</v>
      </c>
    </row>
    <row r="2557" spans="1:16" ht="17.25" customHeight="1">
      <c r="A2557" s="119"/>
      <c r="C2557" s="121"/>
      <c r="D2557" s="121"/>
      <c r="E2557" s="121"/>
      <c r="F2557" s="121"/>
      <c r="G2557" s="121"/>
      <c r="H2557" s="121"/>
      <c r="I2557" s="121"/>
      <c r="J2557" s="111">
        <v>17</v>
      </c>
      <c r="K2557" s="97" t="s">
        <v>966</v>
      </c>
      <c r="L2557" s="98">
        <v>7598</v>
      </c>
      <c r="M2557" s="112" t="s">
        <v>2809</v>
      </c>
    </row>
    <row r="2558" spans="1:16" ht="17.25" customHeight="1">
      <c r="A2558" s="119"/>
      <c r="C2558" s="121"/>
      <c r="D2558" s="121"/>
      <c r="E2558" s="121"/>
      <c r="F2558" s="121"/>
      <c r="G2558" s="121"/>
      <c r="H2558" s="121"/>
      <c r="I2558" s="121"/>
      <c r="J2558" s="113"/>
      <c r="K2558" s="104"/>
      <c r="L2558" s="113"/>
      <c r="M2558" s="103" t="s">
        <v>2810</v>
      </c>
    </row>
    <row r="2559" spans="1:16" ht="17.25" customHeight="1">
      <c r="A2559" s="119"/>
      <c r="C2559" s="121"/>
      <c r="D2559" s="121"/>
      <c r="E2559" s="121"/>
      <c r="F2559" s="121"/>
      <c r="G2559" s="121"/>
      <c r="H2559" s="121"/>
      <c r="I2559" s="121"/>
      <c r="J2559" s="111">
        <v>18</v>
      </c>
      <c r="K2559" s="97" t="s">
        <v>822</v>
      </c>
      <c r="L2559" s="98">
        <v>27</v>
      </c>
      <c r="M2559" s="112" t="s">
        <v>2811</v>
      </c>
    </row>
    <row r="2560" spans="1:16" ht="17.25" customHeight="1">
      <c r="A2560" s="119"/>
      <c r="C2560" s="121"/>
      <c r="D2560" s="121"/>
      <c r="E2560" s="121"/>
      <c r="F2560" s="121"/>
      <c r="G2560" s="121"/>
      <c r="H2560" s="121"/>
      <c r="I2560" s="121"/>
      <c r="J2560" s="121"/>
      <c r="K2560" s="97" t="s">
        <v>824</v>
      </c>
      <c r="L2560" s="121"/>
      <c r="M2560" s="112" t="s">
        <v>2812</v>
      </c>
    </row>
    <row r="2561" spans="1:13" ht="17.25" customHeight="1">
      <c r="A2561" s="92"/>
      <c r="B2561" s="104"/>
      <c r="C2561" s="113"/>
      <c r="D2561" s="113"/>
      <c r="E2561" s="113"/>
      <c r="F2561" s="113"/>
      <c r="G2561" s="113"/>
      <c r="H2561" s="113"/>
      <c r="I2561" s="113"/>
      <c r="J2561" s="113"/>
      <c r="K2561" s="104"/>
      <c r="L2561" s="113"/>
      <c r="M2561" s="103" t="s">
        <v>2813</v>
      </c>
    </row>
    <row r="2562" spans="1:13" ht="17.25" customHeight="1">
      <c r="A2562" s="96">
        <v>5</v>
      </c>
      <c r="B2562" s="97" t="s">
        <v>2814</v>
      </c>
      <c r="C2562" s="98">
        <v>79777</v>
      </c>
      <c r="D2562" s="98">
        <v>67616</v>
      </c>
      <c r="E2562" s="143">
        <f>C2562-D2562</f>
        <v>12161</v>
      </c>
      <c r="F2562" s="144">
        <v>0</v>
      </c>
      <c r="G2562" s="144">
        <v>29300</v>
      </c>
      <c r="H2562" s="144">
        <v>384</v>
      </c>
      <c r="I2562" s="145">
        <v>50093</v>
      </c>
      <c r="J2562" s="100">
        <v>1</v>
      </c>
      <c r="K2562" s="101" t="s">
        <v>789</v>
      </c>
      <c r="L2562" s="102">
        <v>4939</v>
      </c>
      <c r="M2562" s="103" t="s">
        <v>1081</v>
      </c>
    </row>
    <row r="2563" spans="1:13" ht="17.25" customHeight="1">
      <c r="A2563" s="119"/>
      <c r="C2563" s="121"/>
      <c r="D2563" s="121"/>
      <c r="E2563" s="121"/>
      <c r="F2563" s="121"/>
      <c r="G2563" s="121"/>
      <c r="H2563" s="121"/>
      <c r="I2563" s="121"/>
      <c r="J2563" s="100">
        <v>2</v>
      </c>
      <c r="K2563" s="101" t="s">
        <v>791</v>
      </c>
      <c r="L2563" s="102">
        <v>11021</v>
      </c>
      <c r="M2563" s="103" t="s">
        <v>792</v>
      </c>
    </row>
    <row r="2564" spans="1:13" ht="17.25" customHeight="1">
      <c r="A2564" s="119"/>
      <c r="C2564" s="121"/>
      <c r="D2564" s="121"/>
      <c r="E2564" s="121"/>
      <c r="F2564" s="121"/>
      <c r="G2564" s="121"/>
      <c r="H2564" s="121"/>
      <c r="I2564" s="121"/>
      <c r="J2564" s="111">
        <v>3</v>
      </c>
      <c r="K2564" s="97" t="s">
        <v>793</v>
      </c>
      <c r="L2564" s="98">
        <v>9994</v>
      </c>
      <c r="M2564" s="112" t="s">
        <v>2815</v>
      </c>
    </row>
    <row r="2565" spans="1:13" ht="17.25" customHeight="1">
      <c r="A2565" s="119"/>
      <c r="C2565" s="121"/>
      <c r="D2565" s="121"/>
      <c r="E2565" s="121"/>
      <c r="F2565" s="121"/>
      <c r="G2565" s="121"/>
      <c r="H2565" s="121"/>
      <c r="I2565" s="121"/>
      <c r="J2565" s="121"/>
      <c r="L2565" s="121"/>
      <c r="M2565" s="112" t="s">
        <v>2816</v>
      </c>
    </row>
    <row r="2566" spans="1:13" ht="17.25" customHeight="1">
      <c r="A2566" s="119"/>
      <c r="C2566" s="121"/>
      <c r="D2566" s="121"/>
      <c r="E2566" s="121"/>
      <c r="F2566" s="121"/>
      <c r="G2566" s="121"/>
      <c r="H2566" s="121"/>
      <c r="I2566" s="121"/>
      <c r="J2566" s="113"/>
      <c r="K2566" s="104"/>
      <c r="L2566" s="113"/>
      <c r="M2566" s="103" t="s">
        <v>2817</v>
      </c>
    </row>
    <row r="2567" spans="1:13" ht="17.25" customHeight="1">
      <c r="A2567" s="119"/>
      <c r="C2567" s="121"/>
      <c r="D2567" s="121"/>
      <c r="E2567" s="121"/>
      <c r="F2567" s="121"/>
      <c r="G2567" s="121"/>
      <c r="H2567" s="121"/>
      <c r="I2567" s="121"/>
      <c r="J2567" s="111">
        <v>4</v>
      </c>
      <c r="K2567" s="97" t="s">
        <v>797</v>
      </c>
      <c r="L2567" s="98">
        <v>4703</v>
      </c>
      <c r="M2567" s="112" t="s">
        <v>2818</v>
      </c>
    </row>
    <row r="2568" spans="1:13" ht="17.25" customHeight="1">
      <c r="A2568" s="119"/>
      <c r="C2568" s="121"/>
      <c r="D2568" s="121"/>
      <c r="E2568" s="121"/>
      <c r="F2568" s="121"/>
      <c r="G2568" s="121"/>
      <c r="H2568" s="121"/>
      <c r="I2568" s="121"/>
      <c r="J2568" s="121"/>
      <c r="L2568" s="121"/>
      <c r="M2568" s="112" t="s">
        <v>2819</v>
      </c>
    </row>
    <row r="2569" spans="1:13" ht="17.25" customHeight="1">
      <c r="A2569" s="119"/>
      <c r="C2569" s="121"/>
      <c r="D2569" s="121"/>
      <c r="E2569" s="121"/>
      <c r="F2569" s="121"/>
      <c r="G2569" s="121"/>
      <c r="H2569" s="121"/>
      <c r="I2569" s="121"/>
      <c r="J2569" s="113"/>
      <c r="K2569" s="104"/>
      <c r="L2569" s="113"/>
      <c r="M2569" s="103" t="s">
        <v>2820</v>
      </c>
    </row>
    <row r="2570" spans="1:13" ht="17.25" customHeight="1">
      <c r="A2570" s="119"/>
      <c r="C2570" s="121"/>
      <c r="D2570" s="121"/>
      <c r="E2570" s="121"/>
      <c r="F2570" s="121"/>
      <c r="G2570" s="121"/>
      <c r="H2570" s="121"/>
      <c r="I2570" s="121"/>
      <c r="J2570" s="100">
        <v>7</v>
      </c>
      <c r="K2570" s="101" t="s">
        <v>800</v>
      </c>
      <c r="L2570" s="102">
        <v>60</v>
      </c>
      <c r="M2570" s="103" t="s">
        <v>2821</v>
      </c>
    </row>
    <row r="2571" spans="1:13" ht="17.25" customHeight="1">
      <c r="A2571" s="119"/>
      <c r="C2571" s="121"/>
      <c r="D2571" s="121"/>
      <c r="E2571" s="121"/>
      <c r="F2571" s="121"/>
      <c r="G2571" s="121"/>
      <c r="H2571" s="121"/>
      <c r="I2571" s="121"/>
      <c r="J2571" s="111">
        <v>8</v>
      </c>
      <c r="K2571" s="97" t="s">
        <v>802</v>
      </c>
      <c r="L2571" s="98">
        <v>425</v>
      </c>
      <c r="M2571" s="112" t="s">
        <v>2822</v>
      </c>
    </row>
    <row r="2572" spans="1:13" ht="17.25" customHeight="1">
      <c r="A2572" s="119"/>
      <c r="C2572" s="121"/>
      <c r="D2572" s="121"/>
      <c r="E2572" s="121"/>
      <c r="F2572" s="121"/>
      <c r="G2572" s="121"/>
      <c r="H2572" s="121"/>
      <c r="I2572" s="121"/>
      <c r="J2572" s="113"/>
      <c r="K2572" s="104"/>
      <c r="L2572" s="113"/>
      <c r="M2572" s="103" t="s">
        <v>2823</v>
      </c>
    </row>
    <row r="2573" spans="1:13" ht="17.25" customHeight="1">
      <c r="A2573" s="119"/>
      <c r="C2573" s="121"/>
      <c r="D2573" s="121"/>
      <c r="E2573" s="121"/>
      <c r="F2573" s="121"/>
      <c r="G2573" s="121"/>
      <c r="H2573" s="121"/>
      <c r="I2573" s="121"/>
      <c r="J2573" s="111">
        <v>10</v>
      </c>
      <c r="K2573" s="97" t="s">
        <v>807</v>
      </c>
      <c r="L2573" s="98">
        <v>8852</v>
      </c>
      <c r="M2573" s="112" t="s">
        <v>2824</v>
      </c>
    </row>
    <row r="2574" spans="1:13" ht="17.25" customHeight="1">
      <c r="A2574" s="119"/>
      <c r="C2574" s="121"/>
      <c r="D2574" s="121"/>
      <c r="E2574" s="121"/>
      <c r="F2574" s="121"/>
      <c r="G2574" s="121"/>
      <c r="H2574" s="121"/>
      <c r="I2574" s="121"/>
      <c r="J2574" s="121"/>
      <c r="L2574" s="121"/>
      <c r="M2574" s="112" t="s">
        <v>2825</v>
      </c>
    </row>
    <row r="2575" spans="1:13" ht="17.25" customHeight="1">
      <c r="A2575" s="119"/>
      <c r="C2575" s="121"/>
      <c r="D2575" s="121"/>
      <c r="E2575" s="121"/>
      <c r="F2575" s="121"/>
      <c r="G2575" s="121"/>
      <c r="H2575" s="121"/>
      <c r="I2575" s="121"/>
      <c r="J2575" s="121"/>
      <c r="L2575" s="121"/>
      <c r="M2575" s="112" t="s">
        <v>1621</v>
      </c>
    </row>
    <row r="2576" spans="1:13" ht="17.25" customHeight="1">
      <c r="A2576" s="119"/>
      <c r="C2576" s="121"/>
      <c r="D2576" s="121"/>
      <c r="E2576" s="121"/>
      <c r="F2576" s="121"/>
      <c r="G2576" s="121"/>
      <c r="H2576" s="121"/>
      <c r="I2576" s="121"/>
      <c r="J2576" s="121"/>
      <c r="L2576" s="121"/>
      <c r="M2576" s="112" t="s">
        <v>2826</v>
      </c>
    </row>
    <row r="2577" spans="1:13" ht="17.25" customHeight="1">
      <c r="A2577" s="119"/>
      <c r="C2577" s="121"/>
      <c r="D2577" s="121"/>
      <c r="E2577" s="121"/>
      <c r="F2577" s="121"/>
      <c r="G2577" s="121"/>
      <c r="H2577" s="121"/>
      <c r="I2577" s="121"/>
      <c r="J2577" s="121"/>
      <c r="L2577" s="121"/>
      <c r="M2577" s="112" t="s">
        <v>2827</v>
      </c>
    </row>
    <row r="2578" spans="1:13" ht="17.25" customHeight="1">
      <c r="A2578" s="119"/>
      <c r="C2578" s="121"/>
      <c r="D2578" s="121"/>
      <c r="E2578" s="121"/>
      <c r="F2578" s="121"/>
      <c r="G2578" s="121"/>
      <c r="H2578" s="121"/>
      <c r="I2578" s="121"/>
      <c r="J2578" s="113"/>
      <c r="K2578" s="104"/>
      <c r="L2578" s="113"/>
      <c r="M2578" s="103" t="s">
        <v>2828</v>
      </c>
    </row>
    <row r="2579" spans="1:13" ht="17.25" customHeight="1">
      <c r="A2579" s="119"/>
      <c r="C2579" s="121"/>
      <c r="D2579" s="121"/>
      <c r="E2579" s="121"/>
      <c r="F2579" s="121"/>
      <c r="G2579" s="121"/>
      <c r="H2579" s="121"/>
      <c r="I2579" s="121"/>
      <c r="J2579" s="111">
        <v>11</v>
      </c>
      <c r="K2579" s="97" t="s">
        <v>811</v>
      </c>
      <c r="L2579" s="98">
        <v>802</v>
      </c>
      <c r="M2579" s="112" t="s">
        <v>2829</v>
      </c>
    </row>
    <row r="2580" spans="1:13" ht="17.25" customHeight="1">
      <c r="A2580" s="119"/>
      <c r="C2580" s="121"/>
      <c r="D2580" s="121"/>
      <c r="E2580" s="121"/>
      <c r="F2580" s="121"/>
      <c r="G2580" s="121"/>
      <c r="H2580" s="121"/>
      <c r="I2580" s="121"/>
      <c r="J2580" s="121"/>
      <c r="L2580" s="121"/>
      <c r="M2580" s="112" t="s">
        <v>2830</v>
      </c>
    </row>
    <row r="2581" spans="1:13" ht="17.25" customHeight="1">
      <c r="A2581" s="119"/>
      <c r="C2581" s="121"/>
      <c r="D2581" s="121"/>
      <c r="E2581" s="121"/>
      <c r="F2581" s="121"/>
      <c r="G2581" s="121"/>
      <c r="H2581" s="121"/>
      <c r="I2581" s="121"/>
      <c r="J2581" s="121"/>
      <c r="L2581" s="121"/>
      <c r="M2581" s="112" t="s">
        <v>2831</v>
      </c>
    </row>
    <row r="2582" spans="1:13" ht="17.25" customHeight="1">
      <c r="A2582" s="130"/>
      <c r="B2582" s="128"/>
      <c r="C2582" s="108"/>
      <c r="D2582" s="108"/>
      <c r="E2582" s="108"/>
      <c r="F2582" s="108"/>
      <c r="G2582" s="108"/>
      <c r="H2582" s="108"/>
      <c r="I2582" s="108"/>
      <c r="J2582" s="108"/>
      <c r="K2582" s="128"/>
      <c r="L2582" s="108"/>
      <c r="M2582" s="127" t="s">
        <v>2832</v>
      </c>
    </row>
    <row r="2586" spans="1:13" ht="17.25" customHeight="1">
      <c r="A2586" s="128"/>
      <c r="B2586" s="128"/>
      <c r="C2586" s="128"/>
      <c r="D2586" s="128"/>
      <c r="E2586" s="128"/>
      <c r="F2586" s="128"/>
      <c r="G2586" s="128"/>
      <c r="H2586" s="128"/>
      <c r="I2586" s="128"/>
      <c r="J2586" s="128"/>
      <c r="K2586" s="128"/>
      <c r="L2586" s="128"/>
      <c r="M2586" s="128"/>
    </row>
    <row r="2587" spans="1:13" ht="17.25" customHeight="1">
      <c r="A2587" s="119"/>
      <c r="C2587" s="121"/>
      <c r="D2587" s="121"/>
      <c r="E2587" s="121"/>
      <c r="F2587" s="121"/>
      <c r="G2587" s="121"/>
      <c r="H2587" s="121"/>
      <c r="I2587" s="121"/>
      <c r="J2587" s="111">
        <v>12</v>
      </c>
      <c r="K2587" s="97" t="s">
        <v>816</v>
      </c>
      <c r="L2587" s="98">
        <v>4640</v>
      </c>
      <c r="M2587" s="112" t="s">
        <v>2833</v>
      </c>
    </row>
    <row r="2588" spans="1:13" ht="17.25" customHeight="1">
      <c r="A2588" s="119"/>
      <c r="C2588" s="121"/>
      <c r="D2588" s="121"/>
      <c r="E2588" s="121"/>
      <c r="F2588" s="121"/>
      <c r="G2588" s="121"/>
      <c r="H2588" s="121"/>
      <c r="I2588" s="121"/>
      <c r="J2588" s="121"/>
      <c r="L2588" s="121"/>
      <c r="M2588" s="112" t="s">
        <v>2834</v>
      </c>
    </row>
    <row r="2589" spans="1:13" ht="17.25" customHeight="1">
      <c r="A2589" s="119"/>
      <c r="C2589" s="121"/>
      <c r="D2589" s="121"/>
      <c r="E2589" s="121"/>
      <c r="F2589" s="121"/>
      <c r="G2589" s="121"/>
      <c r="H2589" s="121"/>
      <c r="I2589" s="121"/>
      <c r="J2589" s="121"/>
      <c r="L2589" s="121"/>
      <c r="M2589" s="112" t="s">
        <v>2835</v>
      </c>
    </row>
    <row r="2590" spans="1:13" ht="17.25" customHeight="1">
      <c r="A2590" s="119"/>
      <c r="C2590" s="121"/>
      <c r="D2590" s="121"/>
      <c r="E2590" s="121"/>
      <c r="F2590" s="121"/>
      <c r="G2590" s="121"/>
      <c r="H2590" s="121"/>
      <c r="I2590" s="121"/>
      <c r="J2590" s="121"/>
      <c r="L2590" s="121"/>
      <c r="M2590" s="112" t="s">
        <v>2836</v>
      </c>
    </row>
    <row r="2591" spans="1:13" ht="17.25" customHeight="1">
      <c r="A2591" s="119"/>
      <c r="C2591" s="121"/>
      <c r="D2591" s="121"/>
      <c r="E2591" s="121"/>
      <c r="F2591" s="121"/>
      <c r="G2591" s="121"/>
      <c r="H2591" s="121"/>
      <c r="I2591" s="121"/>
      <c r="J2591" s="121"/>
      <c r="L2591" s="121"/>
      <c r="M2591" s="112" t="s">
        <v>2837</v>
      </c>
    </row>
    <row r="2592" spans="1:13" ht="17.25" customHeight="1">
      <c r="A2592" s="119"/>
      <c r="C2592" s="121"/>
      <c r="D2592" s="121"/>
      <c r="E2592" s="121"/>
      <c r="F2592" s="121"/>
      <c r="G2592" s="121"/>
      <c r="H2592" s="121"/>
      <c r="I2592" s="121"/>
      <c r="J2592" s="121"/>
      <c r="L2592" s="121"/>
      <c r="M2592" s="112" t="s">
        <v>2838</v>
      </c>
    </row>
    <row r="2593" spans="1:13" ht="17.25" customHeight="1">
      <c r="A2593" s="119"/>
      <c r="C2593" s="121"/>
      <c r="D2593" s="121"/>
      <c r="E2593" s="121"/>
      <c r="F2593" s="121"/>
      <c r="G2593" s="121"/>
      <c r="H2593" s="121"/>
      <c r="I2593" s="121"/>
      <c r="J2593" s="121"/>
      <c r="L2593" s="121"/>
      <c r="M2593" s="112" t="s">
        <v>2839</v>
      </c>
    </row>
    <row r="2594" spans="1:13" ht="17.25" customHeight="1">
      <c r="A2594" s="119"/>
      <c r="C2594" s="121"/>
      <c r="D2594" s="121"/>
      <c r="E2594" s="121"/>
      <c r="F2594" s="121"/>
      <c r="G2594" s="121"/>
      <c r="H2594" s="121"/>
      <c r="I2594" s="121"/>
      <c r="J2594" s="121"/>
      <c r="L2594" s="121"/>
      <c r="M2594" s="112" t="s">
        <v>2840</v>
      </c>
    </row>
    <row r="2595" spans="1:13" ht="17.25" customHeight="1">
      <c r="A2595" s="119"/>
      <c r="C2595" s="121"/>
      <c r="D2595" s="121"/>
      <c r="E2595" s="121"/>
      <c r="F2595" s="121"/>
      <c r="G2595" s="121"/>
      <c r="H2595" s="121"/>
      <c r="I2595" s="121"/>
      <c r="J2595" s="121"/>
      <c r="L2595" s="121"/>
      <c r="M2595" s="112" t="s">
        <v>2841</v>
      </c>
    </row>
    <row r="2596" spans="1:13" ht="17.25" customHeight="1">
      <c r="A2596" s="119"/>
      <c r="C2596" s="121"/>
      <c r="D2596" s="121"/>
      <c r="E2596" s="121"/>
      <c r="F2596" s="121"/>
      <c r="G2596" s="121"/>
      <c r="H2596" s="121"/>
      <c r="I2596" s="121"/>
      <c r="J2596" s="113"/>
      <c r="K2596" s="104"/>
      <c r="L2596" s="113"/>
      <c r="M2596" s="103" t="s">
        <v>1542</v>
      </c>
    </row>
    <row r="2597" spans="1:13" ht="17.25" customHeight="1">
      <c r="A2597" s="119"/>
      <c r="C2597" s="121"/>
      <c r="D2597" s="121"/>
      <c r="E2597" s="121"/>
      <c r="F2597" s="121"/>
      <c r="G2597" s="121"/>
      <c r="H2597" s="121"/>
      <c r="I2597" s="121"/>
      <c r="J2597" s="111">
        <v>13</v>
      </c>
      <c r="K2597" s="97" t="s">
        <v>818</v>
      </c>
      <c r="L2597" s="98">
        <v>2181</v>
      </c>
      <c r="M2597" s="112" t="s">
        <v>2842</v>
      </c>
    </row>
    <row r="2598" spans="1:13" ht="17.25" customHeight="1">
      <c r="A2598" s="119"/>
      <c r="C2598" s="121"/>
      <c r="D2598" s="121"/>
      <c r="E2598" s="121"/>
      <c r="F2598" s="121"/>
      <c r="G2598" s="121"/>
      <c r="H2598" s="121"/>
      <c r="I2598" s="121"/>
      <c r="J2598" s="121"/>
      <c r="K2598" s="97" t="s">
        <v>820</v>
      </c>
      <c r="L2598" s="121"/>
      <c r="M2598" s="112" t="s">
        <v>2843</v>
      </c>
    </row>
    <row r="2599" spans="1:13" ht="17.25" customHeight="1">
      <c r="A2599" s="119"/>
      <c r="C2599" s="121"/>
      <c r="D2599" s="121"/>
      <c r="E2599" s="121"/>
      <c r="F2599" s="121"/>
      <c r="G2599" s="121"/>
      <c r="H2599" s="121"/>
      <c r="I2599" s="121"/>
      <c r="J2599" s="121"/>
      <c r="L2599" s="121"/>
      <c r="M2599" s="112" t="s">
        <v>2844</v>
      </c>
    </row>
    <row r="2600" spans="1:13" ht="17.25" customHeight="1">
      <c r="A2600" s="119"/>
      <c r="C2600" s="121"/>
      <c r="D2600" s="121"/>
      <c r="E2600" s="121"/>
      <c r="F2600" s="121"/>
      <c r="G2600" s="121"/>
      <c r="H2600" s="121"/>
      <c r="I2600" s="121"/>
      <c r="J2600" s="121"/>
      <c r="L2600" s="121"/>
      <c r="M2600" s="112" t="s">
        <v>2845</v>
      </c>
    </row>
    <row r="2601" spans="1:13" ht="17.25" customHeight="1">
      <c r="A2601" s="119"/>
      <c r="C2601" s="121"/>
      <c r="D2601" s="121"/>
      <c r="E2601" s="121"/>
      <c r="F2601" s="121"/>
      <c r="G2601" s="121"/>
      <c r="H2601" s="121"/>
      <c r="I2601" s="121"/>
      <c r="J2601" s="121"/>
      <c r="L2601" s="121"/>
      <c r="M2601" s="112" t="s">
        <v>2846</v>
      </c>
    </row>
    <row r="2602" spans="1:13" ht="17.25" customHeight="1">
      <c r="A2602" s="119"/>
      <c r="C2602" s="121"/>
      <c r="D2602" s="121"/>
      <c r="E2602" s="121"/>
      <c r="F2602" s="121"/>
      <c r="G2602" s="121"/>
      <c r="H2602" s="121"/>
      <c r="I2602" s="121"/>
      <c r="J2602" s="121"/>
      <c r="L2602" s="121"/>
      <c r="M2602" s="112" t="s">
        <v>2847</v>
      </c>
    </row>
    <row r="2603" spans="1:13" ht="17.25" customHeight="1">
      <c r="A2603" s="119"/>
      <c r="C2603" s="121"/>
      <c r="D2603" s="121"/>
      <c r="E2603" s="121"/>
      <c r="F2603" s="121"/>
      <c r="G2603" s="121"/>
      <c r="H2603" s="121"/>
      <c r="I2603" s="121"/>
      <c r="J2603" s="121"/>
      <c r="L2603" s="121"/>
      <c r="M2603" s="112" t="s">
        <v>2848</v>
      </c>
    </row>
    <row r="2604" spans="1:13" ht="17.25" customHeight="1">
      <c r="A2604" s="119"/>
      <c r="C2604" s="121"/>
      <c r="D2604" s="121"/>
      <c r="E2604" s="121"/>
      <c r="F2604" s="121"/>
      <c r="G2604" s="121"/>
      <c r="H2604" s="121"/>
      <c r="I2604" s="121"/>
      <c r="J2604" s="121"/>
      <c r="L2604" s="121"/>
      <c r="M2604" s="112" t="s">
        <v>2801</v>
      </c>
    </row>
    <row r="2605" spans="1:13" ht="17.25" customHeight="1">
      <c r="A2605" s="119"/>
      <c r="C2605" s="121"/>
      <c r="D2605" s="121"/>
      <c r="E2605" s="121"/>
      <c r="F2605" s="121"/>
      <c r="G2605" s="121"/>
      <c r="H2605" s="121"/>
      <c r="I2605" s="121"/>
      <c r="J2605" s="113"/>
      <c r="K2605" s="104"/>
      <c r="L2605" s="113"/>
      <c r="M2605" s="103" t="s">
        <v>2849</v>
      </c>
    </row>
    <row r="2606" spans="1:13" ht="17.25" customHeight="1">
      <c r="A2606" s="119"/>
      <c r="C2606" s="121"/>
      <c r="D2606" s="121"/>
      <c r="E2606" s="121"/>
      <c r="F2606" s="121"/>
      <c r="G2606" s="121"/>
      <c r="H2606" s="121"/>
      <c r="I2606" s="121"/>
      <c r="J2606" s="100">
        <v>14</v>
      </c>
      <c r="K2606" s="101" t="s">
        <v>964</v>
      </c>
      <c r="L2606" s="102">
        <v>31455</v>
      </c>
      <c r="M2606" s="103" t="s">
        <v>2850</v>
      </c>
    </row>
    <row r="2607" spans="1:13" ht="17.25" customHeight="1">
      <c r="A2607" s="119"/>
      <c r="C2607" s="121"/>
      <c r="D2607" s="121"/>
      <c r="E2607" s="121"/>
      <c r="F2607" s="121"/>
      <c r="G2607" s="121"/>
      <c r="H2607" s="121"/>
      <c r="I2607" s="121"/>
      <c r="J2607" s="100">
        <v>17</v>
      </c>
      <c r="K2607" s="101" t="s">
        <v>966</v>
      </c>
      <c r="L2607" s="102">
        <v>695</v>
      </c>
      <c r="M2607" s="103" t="s">
        <v>2851</v>
      </c>
    </row>
    <row r="2608" spans="1:13" ht="17.25" customHeight="1">
      <c r="A2608" s="119"/>
      <c r="C2608" s="121"/>
      <c r="D2608" s="121"/>
      <c r="E2608" s="121"/>
      <c r="F2608" s="121"/>
      <c r="G2608" s="121"/>
      <c r="H2608" s="121"/>
      <c r="I2608" s="121"/>
      <c r="J2608" s="111">
        <v>18</v>
      </c>
      <c r="K2608" s="97" t="s">
        <v>822</v>
      </c>
      <c r="L2608" s="98">
        <v>3</v>
      </c>
      <c r="M2608" s="112" t="s">
        <v>2852</v>
      </c>
    </row>
    <row r="2609" spans="1:16" ht="17.25" customHeight="1">
      <c r="A2609" s="119"/>
      <c r="C2609" s="121"/>
      <c r="D2609" s="121"/>
      <c r="E2609" s="121"/>
      <c r="F2609" s="121"/>
      <c r="G2609" s="121"/>
      <c r="H2609" s="121"/>
      <c r="I2609" s="121"/>
      <c r="J2609" s="113"/>
      <c r="K2609" s="101" t="s">
        <v>824</v>
      </c>
      <c r="L2609" s="113"/>
      <c r="M2609" s="95"/>
    </row>
    <row r="2610" spans="1:16" ht="17.25" customHeight="1">
      <c r="A2610" s="92"/>
      <c r="B2610" s="104"/>
      <c r="C2610" s="113"/>
      <c r="D2610" s="113"/>
      <c r="E2610" s="113"/>
      <c r="F2610" s="113"/>
      <c r="G2610" s="113"/>
      <c r="H2610" s="113"/>
      <c r="I2610" s="113"/>
      <c r="J2610" s="100">
        <v>26</v>
      </c>
      <c r="K2610" s="101" t="s">
        <v>972</v>
      </c>
      <c r="L2610" s="102">
        <v>7</v>
      </c>
      <c r="M2610" s="103" t="s">
        <v>973</v>
      </c>
    </row>
    <row r="2611" spans="1:16" ht="17.25" customHeight="1">
      <c r="A2611" s="96">
        <v>6</v>
      </c>
      <c r="B2611" s="97" t="s">
        <v>2853</v>
      </c>
      <c r="C2611" s="98">
        <v>7973</v>
      </c>
      <c r="D2611" s="98">
        <v>9089</v>
      </c>
      <c r="E2611" s="143">
        <f>C2611-D2611</f>
        <v>-1116</v>
      </c>
      <c r="F2611" s="144">
        <v>3583</v>
      </c>
      <c r="G2611" s="144">
        <v>0</v>
      </c>
      <c r="H2611" s="144">
        <v>400</v>
      </c>
      <c r="I2611" s="145">
        <v>3990</v>
      </c>
      <c r="J2611" s="100">
        <v>1</v>
      </c>
      <c r="K2611" s="101" t="s">
        <v>789</v>
      </c>
      <c r="L2611" s="102">
        <v>110</v>
      </c>
      <c r="M2611" s="103" t="s">
        <v>2854</v>
      </c>
    </row>
    <row r="2612" spans="1:16" ht="17.25" customHeight="1">
      <c r="A2612" s="119"/>
      <c r="B2612" s="97" t="s">
        <v>1141</v>
      </c>
      <c r="C2612" s="121"/>
      <c r="D2612" s="121"/>
      <c r="E2612" s="121"/>
      <c r="F2612" s="121"/>
      <c r="G2612" s="121"/>
      <c r="H2612" s="121"/>
      <c r="I2612" s="121"/>
      <c r="J2612" s="111">
        <v>7</v>
      </c>
      <c r="K2612" s="97" t="s">
        <v>800</v>
      </c>
      <c r="L2612" s="98">
        <v>552</v>
      </c>
      <c r="M2612" s="112" t="s">
        <v>2855</v>
      </c>
    </row>
    <row r="2613" spans="1:16" ht="17.25" customHeight="1">
      <c r="A2613" s="119"/>
      <c r="C2613" s="121"/>
      <c r="D2613" s="121"/>
      <c r="E2613" s="121"/>
      <c r="F2613" s="121"/>
      <c r="G2613" s="121"/>
      <c r="H2613" s="121"/>
      <c r="I2613" s="121"/>
      <c r="J2613" s="113"/>
      <c r="K2613" s="104"/>
      <c r="L2613" s="113"/>
      <c r="M2613" s="103" t="s">
        <v>2856</v>
      </c>
    </row>
    <row r="2614" spans="1:16" ht="17.25" customHeight="1">
      <c r="A2614" s="119"/>
      <c r="C2614" s="121"/>
      <c r="D2614" s="121"/>
      <c r="E2614" s="121"/>
      <c r="F2614" s="121"/>
      <c r="G2614" s="121"/>
      <c r="H2614" s="121"/>
      <c r="I2614" s="121"/>
      <c r="J2614" s="111">
        <v>8</v>
      </c>
      <c r="K2614" s="97" t="s">
        <v>802</v>
      </c>
      <c r="L2614" s="98">
        <v>763</v>
      </c>
      <c r="M2614" s="112" t="s">
        <v>2857</v>
      </c>
    </row>
    <row r="2615" spans="1:16" ht="17.25" customHeight="1">
      <c r="A2615" s="119"/>
      <c r="C2615" s="121"/>
      <c r="D2615" s="121"/>
      <c r="E2615" s="121"/>
      <c r="F2615" s="121"/>
      <c r="G2615" s="121"/>
      <c r="H2615" s="121"/>
      <c r="I2615" s="121"/>
      <c r="J2615" s="113"/>
      <c r="K2615" s="104"/>
      <c r="L2615" s="113"/>
      <c r="M2615" s="103" t="s">
        <v>2858</v>
      </c>
    </row>
    <row r="2616" spans="1:16" ht="17.25" customHeight="1">
      <c r="A2616" s="130"/>
      <c r="B2616" s="128"/>
      <c r="C2616" s="108"/>
      <c r="D2616" s="108"/>
      <c r="E2616" s="108"/>
      <c r="F2616" s="108"/>
      <c r="G2616" s="108"/>
      <c r="H2616" s="108"/>
      <c r="I2616" s="108"/>
      <c r="J2616" s="126">
        <v>10</v>
      </c>
      <c r="K2616" s="124" t="s">
        <v>807</v>
      </c>
      <c r="L2616" s="106">
        <v>424</v>
      </c>
      <c r="M2616" s="127" t="s">
        <v>2859</v>
      </c>
    </row>
    <row r="2618" spans="1:16" ht="17.25" customHeight="1">
      <c r="A2618" s="389" t="s">
        <v>2860</v>
      </c>
      <c r="B2618" s="389"/>
      <c r="C2618" s="389"/>
      <c r="D2618" s="389"/>
      <c r="E2618" s="389"/>
      <c r="F2618" s="389"/>
      <c r="G2618" s="389"/>
      <c r="H2618" s="389"/>
      <c r="I2618" s="389"/>
      <c r="J2618" s="389"/>
      <c r="K2618" s="389"/>
      <c r="L2618" s="389"/>
      <c r="M2618" s="389"/>
      <c r="P2618" s="77"/>
    </row>
    <row r="2619" spans="1:16" ht="17.25" customHeight="1">
      <c r="A2619" s="389" t="s">
        <v>2861</v>
      </c>
      <c r="B2619" s="389"/>
      <c r="C2619" s="389"/>
      <c r="D2619" s="389"/>
      <c r="E2619" s="389"/>
      <c r="F2619" s="389"/>
      <c r="G2619" s="389"/>
      <c r="H2619" s="389"/>
      <c r="I2619" s="389"/>
      <c r="J2619" s="389"/>
      <c r="K2619" s="389"/>
      <c r="L2619" s="389"/>
      <c r="M2619" s="389"/>
      <c r="P2619" s="77"/>
    </row>
    <row r="2620" spans="1:16" ht="17.25" customHeight="1">
      <c r="A2620" s="77" t="s">
        <v>2496</v>
      </c>
      <c r="F2620" s="77" t="s">
        <v>2697</v>
      </c>
      <c r="M2620" s="81" t="s">
        <v>779</v>
      </c>
    </row>
    <row r="2621" spans="1:16" ht="17.25" customHeight="1">
      <c r="A2621" s="424"/>
      <c r="B2621" s="425"/>
      <c r="C2621" s="132"/>
      <c r="D2621" s="133"/>
      <c r="E2621" s="132"/>
      <c r="F2621" s="426" t="s">
        <v>780</v>
      </c>
      <c r="G2621" s="404"/>
      <c r="H2621" s="404"/>
      <c r="I2621" s="405"/>
      <c r="J2621" s="85" t="s">
        <v>128</v>
      </c>
      <c r="K2621" s="85"/>
      <c r="L2621" s="87"/>
      <c r="M2621" s="88"/>
      <c r="P2621" s="77"/>
    </row>
    <row r="2622" spans="1:16" ht="17.25" customHeight="1">
      <c r="A2622" s="414" t="s">
        <v>129</v>
      </c>
      <c r="B2622" s="427"/>
      <c r="C2622" s="134" t="s">
        <v>781</v>
      </c>
      <c r="D2622" s="135" t="s">
        <v>782</v>
      </c>
      <c r="E2622" s="134" t="s">
        <v>111</v>
      </c>
      <c r="F2622" s="428" t="s">
        <v>783</v>
      </c>
      <c r="G2622" s="428"/>
      <c r="H2622" s="428"/>
      <c r="I2622" s="136" t="s">
        <v>784</v>
      </c>
      <c r="J2622" s="429" t="s">
        <v>785</v>
      </c>
      <c r="K2622" s="430"/>
      <c r="L2622" s="433" t="s">
        <v>786</v>
      </c>
      <c r="M2622" s="137" t="s">
        <v>787</v>
      </c>
      <c r="P2622" s="77"/>
    </row>
    <row r="2623" spans="1:16" ht="17.25" customHeight="1">
      <c r="A2623" s="435"/>
      <c r="B2623" s="436"/>
      <c r="C2623" s="138"/>
      <c r="D2623" s="139"/>
      <c r="E2623" s="138"/>
      <c r="F2623" s="140" t="s">
        <v>119</v>
      </c>
      <c r="G2623" s="141" t="s">
        <v>120</v>
      </c>
      <c r="H2623" s="140" t="s">
        <v>121</v>
      </c>
      <c r="I2623" s="142" t="s">
        <v>122</v>
      </c>
      <c r="J2623" s="431"/>
      <c r="K2623" s="432"/>
      <c r="L2623" s="434"/>
      <c r="M2623" s="95"/>
      <c r="P2623" s="77"/>
    </row>
    <row r="2624" spans="1:16" ht="17.25" customHeight="1">
      <c r="A2624" s="119"/>
      <c r="C2624" s="121"/>
      <c r="D2624" s="121"/>
      <c r="E2624" s="121"/>
      <c r="F2624" s="121"/>
      <c r="G2624" s="121"/>
      <c r="H2624" s="121"/>
      <c r="I2624" s="121"/>
      <c r="J2624" s="113"/>
      <c r="K2624" s="104"/>
      <c r="L2624" s="113"/>
      <c r="M2624" s="103" t="s">
        <v>2862</v>
      </c>
    </row>
    <row r="2625" spans="1:13" ht="17.25" customHeight="1">
      <c r="A2625" s="119"/>
      <c r="C2625" s="121"/>
      <c r="D2625" s="121"/>
      <c r="E2625" s="121"/>
      <c r="F2625" s="121"/>
      <c r="G2625" s="121"/>
      <c r="H2625" s="121"/>
      <c r="I2625" s="121"/>
      <c r="J2625" s="100">
        <v>11</v>
      </c>
      <c r="K2625" s="101" t="s">
        <v>811</v>
      </c>
      <c r="L2625" s="102">
        <v>12</v>
      </c>
      <c r="M2625" s="103" t="s">
        <v>896</v>
      </c>
    </row>
    <row r="2626" spans="1:13" ht="17.25" customHeight="1">
      <c r="A2626" s="119"/>
      <c r="C2626" s="121"/>
      <c r="D2626" s="121"/>
      <c r="E2626" s="121"/>
      <c r="F2626" s="121"/>
      <c r="G2626" s="121"/>
      <c r="H2626" s="121"/>
      <c r="I2626" s="121"/>
      <c r="J2626" s="111">
        <v>12</v>
      </c>
      <c r="K2626" s="97" t="s">
        <v>816</v>
      </c>
      <c r="L2626" s="98">
        <v>4291</v>
      </c>
      <c r="M2626" s="112" t="s">
        <v>2863</v>
      </c>
    </row>
    <row r="2627" spans="1:13" ht="17.25" customHeight="1">
      <c r="A2627" s="119"/>
      <c r="C2627" s="121"/>
      <c r="D2627" s="121"/>
      <c r="E2627" s="121"/>
      <c r="F2627" s="121"/>
      <c r="G2627" s="121"/>
      <c r="H2627" s="121"/>
      <c r="I2627" s="121"/>
      <c r="J2627" s="121"/>
      <c r="L2627" s="121"/>
      <c r="M2627" s="112" t="s">
        <v>2864</v>
      </c>
    </row>
    <row r="2628" spans="1:13" ht="17.25" customHeight="1">
      <c r="A2628" s="119"/>
      <c r="C2628" s="121"/>
      <c r="D2628" s="121"/>
      <c r="E2628" s="121"/>
      <c r="F2628" s="121"/>
      <c r="G2628" s="121"/>
      <c r="H2628" s="121"/>
      <c r="I2628" s="121"/>
      <c r="J2628" s="113"/>
      <c r="K2628" s="104"/>
      <c r="L2628" s="113"/>
      <c r="M2628" s="103" t="s">
        <v>2865</v>
      </c>
    </row>
    <row r="2629" spans="1:13" ht="17.25" customHeight="1">
      <c r="A2629" s="119"/>
      <c r="C2629" s="121"/>
      <c r="D2629" s="121"/>
      <c r="E2629" s="121"/>
      <c r="F2629" s="121"/>
      <c r="G2629" s="121"/>
      <c r="H2629" s="121"/>
      <c r="I2629" s="121"/>
      <c r="J2629" s="111">
        <v>13</v>
      </c>
      <c r="K2629" s="97" t="s">
        <v>818</v>
      </c>
      <c r="L2629" s="98">
        <v>102</v>
      </c>
      <c r="M2629" s="112" t="s">
        <v>2866</v>
      </c>
    </row>
    <row r="2630" spans="1:13" ht="17.25" customHeight="1">
      <c r="A2630" s="119"/>
      <c r="C2630" s="121"/>
      <c r="D2630" s="121"/>
      <c r="E2630" s="121"/>
      <c r="F2630" s="121"/>
      <c r="G2630" s="121"/>
      <c r="H2630" s="121"/>
      <c r="I2630" s="121"/>
      <c r="J2630" s="121"/>
      <c r="K2630" s="97" t="s">
        <v>820</v>
      </c>
      <c r="L2630" s="121"/>
      <c r="M2630" s="112" t="s">
        <v>2867</v>
      </c>
    </row>
    <row r="2631" spans="1:13" ht="17.25" customHeight="1">
      <c r="A2631" s="119"/>
      <c r="C2631" s="121"/>
      <c r="D2631" s="121"/>
      <c r="E2631" s="121"/>
      <c r="F2631" s="121"/>
      <c r="G2631" s="121"/>
      <c r="H2631" s="121"/>
      <c r="I2631" s="121"/>
      <c r="J2631" s="121"/>
      <c r="L2631" s="121"/>
      <c r="M2631" s="112" t="s">
        <v>2868</v>
      </c>
    </row>
    <row r="2632" spans="1:13" ht="17.25" customHeight="1">
      <c r="A2632" s="119"/>
      <c r="C2632" s="121"/>
      <c r="D2632" s="121"/>
      <c r="E2632" s="121"/>
      <c r="F2632" s="121"/>
      <c r="G2632" s="121"/>
      <c r="H2632" s="121"/>
      <c r="I2632" s="121"/>
      <c r="J2632" s="113"/>
      <c r="K2632" s="104"/>
      <c r="L2632" s="113"/>
      <c r="M2632" s="103" t="s">
        <v>2869</v>
      </c>
    </row>
    <row r="2633" spans="1:13" ht="17.25" customHeight="1">
      <c r="A2633" s="119"/>
      <c r="C2633" s="121"/>
      <c r="D2633" s="121"/>
      <c r="E2633" s="121"/>
      <c r="F2633" s="121"/>
      <c r="G2633" s="121"/>
      <c r="H2633" s="121"/>
      <c r="I2633" s="121"/>
      <c r="J2633" s="111">
        <v>18</v>
      </c>
      <c r="K2633" s="97" t="s">
        <v>822</v>
      </c>
      <c r="L2633" s="98">
        <v>1719</v>
      </c>
      <c r="M2633" s="112" t="s">
        <v>2870</v>
      </c>
    </row>
    <row r="2634" spans="1:13" ht="17.25" customHeight="1">
      <c r="A2634" s="119"/>
      <c r="C2634" s="121"/>
      <c r="D2634" s="121"/>
      <c r="E2634" s="121"/>
      <c r="F2634" s="121"/>
      <c r="G2634" s="121"/>
      <c r="H2634" s="121"/>
      <c r="I2634" s="121"/>
      <c r="J2634" s="121"/>
      <c r="K2634" s="97" t="s">
        <v>824</v>
      </c>
      <c r="L2634" s="121"/>
      <c r="M2634" s="112" t="s">
        <v>2871</v>
      </c>
    </row>
    <row r="2635" spans="1:13" ht="17.25" customHeight="1">
      <c r="A2635" s="119"/>
      <c r="C2635" s="121"/>
      <c r="D2635" s="121"/>
      <c r="E2635" s="121"/>
      <c r="F2635" s="121"/>
      <c r="G2635" s="121"/>
      <c r="H2635" s="121"/>
      <c r="I2635" s="121"/>
      <c r="J2635" s="121"/>
      <c r="L2635" s="121"/>
      <c r="M2635" s="112" t="s">
        <v>2872</v>
      </c>
    </row>
    <row r="2636" spans="1:13" ht="17.25" customHeight="1">
      <c r="A2636" s="119"/>
      <c r="C2636" s="121"/>
      <c r="D2636" s="121"/>
      <c r="E2636" s="121"/>
      <c r="F2636" s="121"/>
      <c r="G2636" s="121"/>
      <c r="H2636" s="121"/>
      <c r="I2636" s="121"/>
      <c r="J2636" s="121"/>
      <c r="L2636" s="121"/>
      <c r="M2636" s="112" t="s">
        <v>2873</v>
      </c>
    </row>
    <row r="2637" spans="1:13" ht="17.25" customHeight="1">
      <c r="A2637" s="119"/>
      <c r="C2637" s="121"/>
      <c r="D2637" s="121"/>
      <c r="E2637" s="121"/>
      <c r="F2637" s="121"/>
      <c r="G2637" s="121"/>
      <c r="H2637" s="121"/>
      <c r="I2637" s="121"/>
      <c r="J2637" s="121"/>
      <c r="L2637" s="121"/>
      <c r="M2637" s="112" t="s">
        <v>2874</v>
      </c>
    </row>
    <row r="2638" spans="1:13" ht="17.25" customHeight="1">
      <c r="A2638" s="119"/>
      <c r="C2638" s="121"/>
      <c r="D2638" s="121"/>
      <c r="E2638" s="121"/>
      <c r="F2638" s="121"/>
      <c r="G2638" s="121"/>
      <c r="H2638" s="121"/>
      <c r="I2638" s="121"/>
      <c r="J2638" s="121"/>
      <c r="L2638" s="121"/>
      <c r="M2638" s="112" t="s">
        <v>2875</v>
      </c>
    </row>
    <row r="2639" spans="1:13" ht="17.25" customHeight="1">
      <c r="A2639" s="119"/>
      <c r="C2639" s="121"/>
      <c r="D2639" s="121"/>
      <c r="E2639" s="121"/>
      <c r="F2639" s="121"/>
      <c r="G2639" s="121"/>
      <c r="H2639" s="121"/>
      <c r="I2639" s="121"/>
      <c r="J2639" s="121"/>
      <c r="L2639" s="121"/>
      <c r="M2639" s="112" t="s">
        <v>2876</v>
      </c>
    </row>
    <row r="2640" spans="1:13" ht="17.25" customHeight="1">
      <c r="A2640" s="92"/>
      <c r="B2640" s="104"/>
      <c r="C2640" s="113"/>
      <c r="D2640" s="113"/>
      <c r="E2640" s="113"/>
      <c r="F2640" s="113"/>
      <c r="G2640" s="113"/>
      <c r="H2640" s="113"/>
      <c r="I2640" s="113"/>
      <c r="J2640" s="113"/>
      <c r="K2640" s="104"/>
      <c r="L2640" s="113"/>
      <c r="M2640" s="103" t="s">
        <v>2877</v>
      </c>
    </row>
    <row r="2641" spans="1:16" ht="17.25" customHeight="1">
      <c r="A2641" s="422" t="s">
        <v>142</v>
      </c>
      <c r="B2641" s="423"/>
      <c r="C2641" s="106">
        <v>308183</v>
      </c>
      <c r="D2641" s="106">
        <v>280215</v>
      </c>
      <c r="E2641" s="146">
        <f>C2641-D2641</f>
        <v>27968</v>
      </c>
      <c r="F2641" s="147">
        <v>3914</v>
      </c>
      <c r="G2641" s="147">
        <v>34900</v>
      </c>
      <c r="H2641" s="147">
        <v>19985</v>
      </c>
      <c r="I2641" s="148">
        <v>249384</v>
      </c>
      <c r="J2641" s="108"/>
      <c r="K2641" s="128"/>
      <c r="L2641" s="146"/>
      <c r="M2641" s="110"/>
      <c r="P2641" s="77"/>
    </row>
    <row r="2643" spans="1:16" ht="17.25" customHeight="1">
      <c r="A2643" s="77" t="s">
        <v>2447</v>
      </c>
      <c r="B2643" s="79"/>
      <c r="C2643" s="78"/>
      <c r="D2643" s="78"/>
      <c r="E2643" s="78"/>
      <c r="F2643" s="78" t="s">
        <v>2878</v>
      </c>
      <c r="G2643" s="78"/>
      <c r="H2643" s="78"/>
      <c r="I2643" s="78"/>
      <c r="K2643" s="78"/>
      <c r="L2643" s="78"/>
      <c r="M2643" s="81" t="s">
        <v>779</v>
      </c>
      <c r="P2643" s="77"/>
    </row>
    <row r="2644" spans="1:16" ht="17.25" customHeight="1">
      <c r="A2644" s="424"/>
      <c r="B2644" s="425"/>
      <c r="C2644" s="132"/>
      <c r="D2644" s="133"/>
      <c r="E2644" s="132"/>
      <c r="F2644" s="426" t="s">
        <v>780</v>
      </c>
      <c r="G2644" s="404"/>
      <c r="H2644" s="404"/>
      <c r="I2644" s="405"/>
      <c r="J2644" s="85" t="s">
        <v>128</v>
      </c>
      <c r="K2644" s="85"/>
      <c r="L2644" s="87"/>
      <c r="M2644" s="88"/>
      <c r="P2644" s="77"/>
    </row>
    <row r="2645" spans="1:16" ht="17.25" customHeight="1">
      <c r="A2645" s="414" t="s">
        <v>129</v>
      </c>
      <c r="B2645" s="427"/>
      <c r="C2645" s="134" t="s">
        <v>781</v>
      </c>
      <c r="D2645" s="135" t="s">
        <v>782</v>
      </c>
      <c r="E2645" s="134" t="s">
        <v>111</v>
      </c>
      <c r="F2645" s="428" t="s">
        <v>783</v>
      </c>
      <c r="G2645" s="428"/>
      <c r="H2645" s="428"/>
      <c r="I2645" s="136" t="s">
        <v>784</v>
      </c>
      <c r="J2645" s="429" t="s">
        <v>785</v>
      </c>
      <c r="K2645" s="430"/>
      <c r="L2645" s="433" t="s">
        <v>786</v>
      </c>
      <c r="M2645" s="137" t="s">
        <v>787</v>
      </c>
      <c r="P2645" s="77"/>
    </row>
    <row r="2646" spans="1:16" ht="17.25" customHeight="1">
      <c r="A2646" s="435"/>
      <c r="B2646" s="436"/>
      <c r="C2646" s="138"/>
      <c r="D2646" s="139"/>
      <c r="E2646" s="138"/>
      <c r="F2646" s="140" t="s">
        <v>119</v>
      </c>
      <c r="G2646" s="141" t="s">
        <v>120</v>
      </c>
      <c r="H2646" s="140" t="s">
        <v>121</v>
      </c>
      <c r="I2646" s="142" t="s">
        <v>122</v>
      </c>
      <c r="J2646" s="431"/>
      <c r="K2646" s="432"/>
      <c r="L2646" s="434"/>
      <c r="M2646" s="95"/>
      <c r="P2646" s="77"/>
    </row>
    <row r="2647" spans="1:16" ht="17.25" customHeight="1">
      <c r="A2647" s="96">
        <v>1</v>
      </c>
      <c r="B2647" s="97" t="s">
        <v>2879</v>
      </c>
      <c r="C2647" s="98">
        <v>46987</v>
      </c>
      <c r="D2647" s="98">
        <v>48152</v>
      </c>
      <c r="E2647" s="143">
        <f>C2647-D2647</f>
        <v>-1165</v>
      </c>
      <c r="F2647" s="144">
        <v>3479</v>
      </c>
      <c r="G2647" s="144">
        <v>0</v>
      </c>
      <c r="H2647" s="144">
        <v>0</v>
      </c>
      <c r="I2647" s="145">
        <v>43508</v>
      </c>
      <c r="J2647" s="100">
        <v>1</v>
      </c>
      <c r="K2647" s="101" t="s">
        <v>789</v>
      </c>
      <c r="L2647" s="102">
        <v>352</v>
      </c>
      <c r="M2647" s="103" t="s">
        <v>2880</v>
      </c>
    </row>
    <row r="2648" spans="1:16" ht="17.25" customHeight="1">
      <c r="A2648" s="119"/>
      <c r="B2648" s="97" t="s">
        <v>1317</v>
      </c>
      <c r="C2648" s="121"/>
      <c r="D2648" s="121"/>
      <c r="E2648" s="121"/>
      <c r="F2648" s="121"/>
      <c r="G2648" s="121"/>
      <c r="H2648" s="121"/>
      <c r="I2648" s="121"/>
      <c r="J2648" s="100">
        <v>2</v>
      </c>
      <c r="K2648" s="101" t="s">
        <v>791</v>
      </c>
      <c r="L2648" s="102">
        <v>10221</v>
      </c>
      <c r="M2648" s="103" t="s">
        <v>792</v>
      </c>
    </row>
    <row r="2649" spans="1:16" ht="17.25" customHeight="1">
      <c r="A2649" s="119"/>
      <c r="C2649" s="121"/>
      <c r="D2649" s="121"/>
      <c r="E2649" s="121"/>
      <c r="F2649" s="121"/>
      <c r="G2649" s="121"/>
      <c r="H2649" s="121"/>
      <c r="I2649" s="121"/>
      <c r="J2649" s="111">
        <v>3</v>
      </c>
      <c r="K2649" s="97" t="s">
        <v>793</v>
      </c>
      <c r="L2649" s="98">
        <v>7943</v>
      </c>
      <c r="M2649" s="112" t="s">
        <v>2881</v>
      </c>
    </row>
    <row r="2650" spans="1:16" ht="17.25" customHeight="1">
      <c r="A2650" s="130"/>
      <c r="B2650" s="128"/>
      <c r="C2650" s="108"/>
      <c r="D2650" s="108"/>
      <c r="E2650" s="108"/>
      <c r="F2650" s="108"/>
      <c r="G2650" s="108"/>
      <c r="H2650" s="108"/>
      <c r="I2650" s="108"/>
      <c r="J2650" s="108"/>
      <c r="K2650" s="128"/>
      <c r="L2650" s="108"/>
      <c r="M2650" s="127" t="s">
        <v>2882</v>
      </c>
    </row>
    <row r="2654" spans="1:16" ht="17.25" customHeight="1">
      <c r="A2654" s="128"/>
      <c r="B2654" s="128"/>
      <c r="C2654" s="128"/>
      <c r="D2654" s="128"/>
      <c r="E2654" s="128"/>
      <c r="F2654" s="128"/>
      <c r="G2654" s="128"/>
      <c r="H2654" s="128"/>
      <c r="I2654" s="128"/>
      <c r="J2654" s="128"/>
      <c r="K2654" s="128"/>
      <c r="L2654" s="128"/>
      <c r="M2654" s="128"/>
    </row>
    <row r="2655" spans="1:16" ht="17.25" customHeight="1">
      <c r="A2655" s="119"/>
      <c r="C2655" s="121"/>
      <c r="D2655" s="121"/>
      <c r="E2655" s="121"/>
      <c r="F2655" s="121"/>
      <c r="G2655" s="121"/>
      <c r="H2655" s="121"/>
      <c r="I2655" s="121"/>
      <c r="J2655" s="100">
        <v>4</v>
      </c>
      <c r="K2655" s="101" t="s">
        <v>797</v>
      </c>
      <c r="L2655" s="102">
        <v>3213</v>
      </c>
      <c r="M2655" s="103" t="s">
        <v>1687</v>
      </c>
    </row>
    <row r="2656" spans="1:16" ht="17.25" customHeight="1">
      <c r="A2656" s="119"/>
      <c r="C2656" s="121"/>
      <c r="D2656" s="121"/>
      <c r="E2656" s="121"/>
      <c r="F2656" s="121"/>
      <c r="G2656" s="121"/>
      <c r="H2656" s="121"/>
      <c r="I2656" s="121"/>
      <c r="J2656" s="100">
        <v>7</v>
      </c>
      <c r="K2656" s="101" t="s">
        <v>800</v>
      </c>
      <c r="L2656" s="102">
        <v>2900</v>
      </c>
      <c r="M2656" s="103" t="s">
        <v>2883</v>
      </c>
    </row>
    <row r="2657" spans="1:13" ht="17.25" customHeight="1">
      <c r="A2657" s="119"/>
      <c r="C2657" s="121"/>
      <c r="D2657" s="121"/>
      <c r="E2657" s="121"/>
      <c r="F2657" s="121"/>
      <c r="G2657" s="121"/>
      <c r="H2657" s="121"/>
      <c r="I2657" s="121"/>
      <c r="J2657" s="111">
        <v>8</v>
      </c>
      <c r="K2657" s="97" t="s">
        <v>802</v>
      </c>
      <c r="L2657" s="98">
        <v>397</v>
      </c>
      <c r="M2657" s="112" t="s">
        <v>2884</v>
      </c>
    </row>
    <row r="2658" spans="1:13" ht="17.25" customHeight="1">
      <c r="A2658" s="119"/>
      <c r="C2658" s="121"/>
      <c r="D2658" s="121"/>
      <c r="E2658" s="121"/>
      <c r="F2658" s="121"/>
      <c r="G2658" s="121"/>
      <c r="H2658" s="121"/>
      <c r="I2658" s="121"/>
      <c r="J2658" s="113"/>
      <c r="K2658" s="104"/>
      <c r="L2658" s="113"/>
      <c r="M2658" s="103" t="s">
        <v>2885</v>
      </c>
    </row>
    <row r="2659" spans="1:13" ht="17.25" customHeight="1">
      <c r="A2659" s="119"/>
      <c r="C2659" s="121"/>
      <c r="D2659" s="121"/>
      <c r="E2659" s="121"/>
      <c r="F2659" s="121"/>
      <c r="G2659" s="121"/>
      <c r="H2659" s="121"/>
      <c r="I2659" s="121"/>
      <c r="J2659" s="111">
        <v>10</v>
      </c>
      <c r="K2659" s="97" t="s">
        <v>807</v>
      </c>
      <c r="L2659" s="98">
        <v>50</v>
      </c>
      <c r="M2659" s="112" t="s">
        <v>1337</v>
      </c>
    </row>
    <row r="2660" spans="1:13" ht="17.25" customHeight="1">
      <c r="A2660" s="119"/>
      <c r="C2660" s="121"/>
      <c r="D2660" s="121"/>
      <c r="E2660" s="121"/>
      <c r="F2660" s="121"/>
      <c r="G2660" s="121"/>
      <c r="H2660" s="121"/>
      <c r="I2660" s="121"/>
      <c r="J2660" s="121"/>
      <c r="L2660" s="121"/>
      <c r="M2660" s="112" t="s">
        <v>2886</v>
      </c>
    </row>
    <row r="2661" spans="1:13" ht="17.25" customHeight="1">
      <c r="A2661" s="119"/>
      <c r="C2661" s="121"/>
      <c r="D2661" s="121"/>
      <c r="E2661" s="121"/>
      <c r="F2661" s="121"/>
      <c r="G2661" s="121"/>
      <c r="H2661" s="121"/>
      <c r="I2661" s="121"/>
      <c r="J2661" s="113"/>
      <c r="K2661" s="104"/>
      <c r="L2661" s="113"/>
      <c r="M2661" s="103" t="s">
        <v>1122</v>
      </c>
    </row>
    <row r="2662" spans="1:13" ht="17.25" customHeight="1">
      <c r="A2662" s="119"/>
      <c r="C2662" s="121"/>
      <c r="D2662" s="121"/>
      <c r="E2662" s="121"/>
      <c r="F2662" s="121"/>
      <c r="G2662" s="121"/>
      <c r="H2662" s="121"/>
      <c r="I2662" s="121"/>
      <c r="J2662" s="100">
        <v>11</v>
      </c>
      <c r="K2662" s="101" t="s">
        <v>811</v>
      </c>
      <c r="L2662" s="102">
        <v>83</v>
      </c>
      <c r="M2662" s="103" t="s">
        <v>896</v>
      </c>
    </row>
    <row r="2663" spans="1:13" ht="17.25" customHeight="1">
      <c r="A2663" s="119"/>
      <c r="C2663" s="121"/>
      <c r="D2663" s="121"/>
      <c r="E2663" s="121"/>
      <c r="F2663" s="121"/>
      <c r="G2663" s="121"/>
      <c r="H2663" s="121"/>
      <c r="I2663" s="121"/>
      <c r="J2663" s="100">
        <v>12</v>
      </c>
      <c r="K2663" s="101" t="s">
        <v>816</v>
      </c>
      <c r="L2663" s="102">
        <v>3671</v>
      </c>
      <c r="M2663" s="103" t="s">
        <v>2887</v>
      </c>
    </row>
    <row r="2664" spans="1:13" ht="17.25" customHeight="1">
      <c r="A2664" s="119"/>
      <c r="C2664" s="121"/>
      <c r="D2664" s="121"/>
      <c r="E2664" s="121"/>
      <c r="F2664" s="121"/>
      <c r="G2664" s="121"/>
      <c r="H2664" s="121"/>
      <c r="I2664" s="121"/>
      <c r="J2664" s="100">
        <v>17</v>
      </c>
      <c r="K2664" s="101" t="s">
        <v>966</v>
      </c>
      <c r="L2664" s="102">
        <v>120</v>
      </c>
      <c r="M2664" s="103" t="s">
        <v>2888</v>
      </c>
    </row>
    <row r="2665" spans="1:13" ht="17.25" customHeight="1">
      <c r="A2665" s="119"/>
      <c r="C2665" s="121"/>
      <c r="D2665" s="121"/>
      <c r="E2665" s="121"/>
      <c r="F2665" s="121"/>
      <c r="G2665" s="121"/>
      <c r="H2665" s="121"/>
      <c r="I2665" s="121"/>
      <c r="J2665" s="111">
        <v>18</v>
      </c>
      <c r="K2665" s="97" t="s">
        <v>822</v>
      </c>
      <c r="L2665" s="98">
        <v>18037</v>
      </c>
      <c r="M2665" s="112" t="s">
        <v>2889</v>
      </c>
    </row>
    <row r="2666" spans="1:13" ht="17.25" customHeight="1">
      <c r="A2666" s="119"/>
      <c r="C2666" s="121"/>
      <c r="D2666" s="121"/>
      <c r="E2666" s="121"/>
      <c r="F2666" s="121"/>
      <c r="G2666" s="121"/>
      <c r="H2666" s="121"/>
      <c r="I2666" s="121"/>
      <c r="J2666" s="121"/>
      <c r="K2666" s="97" t="s">
        <v>824</v>
      </c>
      <c r="L2666" s="121"/>
      <c r="M2666" s="112" t="s">
        <v>2890</v>
      </c>
    </row>
    <row r="2667" spans="1:13" ht="17.25" customHeight="1">
      <c r="A2667" s="119"/>
      <c r="C2667" s="121"/>
      <c r="D2667" s="121"/>
      <c r="E2667" s="121"/>
      <c r="F2667" s="121"/>
      <c r="G2667" s="121"/>
      <c r="H2667" s="121"/>
      <c r="I2667" s="121"/>
      <c r="J2667" s="121"/>
      <c r="L2667" s="121"/>
      <c r="M2667" s="112" t="s">
        <v>2891</v>
      </c>
    </row>
    <row r="2668" spans="1:13" ht="17.25" customHeight="1">
      <c r="A2668" s="119"/>
      <c r="C2668" s="121"/>
      <c r="D2668" s="121"/>
      <c r="E2668" s="121"/>
      <c r="F2668" s="121"/>
      <c r="G2668" s="121"/>
      <c r="H2668" s="121"/>
      <c r="I2668" s="121"/>
      <c r="J2668" s="121"/>
      <c r="L2668" s="121"/>
      <c r="M2668" s="112" t="s">
        <v>2892</v>
      </c>
    </row>
    <row r="2669" spans="1:13" ht="17.25" customHeight="1">
      <c r="A2669" s="119"/>
      <c r="C2669" s="121"/>
      <c r="D2669" s="121"/>
      <c r="E2669" s="121"/>
      <c r="F2669" s="121"/>
      <c r="G2669" s="121"/>
      <c r="H2669" s="121"/>
      <c r="I2669" s="121"/>
      <c r="J2669" s="121"/>
      <c r="L2669" s="121"/>
      <c r="M2669" s="112" t="s">
        <v>2893</v>
      </c>
    </row>
    <row r="2670" spans="1:13" ht="17.25" customHeight="1">
      <c r="A2670" s="119"/>
      <c r="C2670" s="121"/>
      <c r="D2670" s="121"/>
      <c r="E2670" s="121"/>
      <c r="F2670" s="121"/>
      <c r="G2670" s="121"/>
      <c r="H2670" s="121"/>
      <c r="I2670" s="121"/>
      <c r="J2670" s="121"/>
      <c r="L2670" s="121"/>
      <c r="M2670" s="112" t="s">
        <v>2894</v>
      </c>
    </row>
    <row r="2671" spans="1:13" ht="17.25" customHeight="1">
      <c r="A2671" s="119"/>
      <c r="C2671" s="121"/>
      <c r="D2671" s="121"/>
      <c r="E2671" s="121"/>
      <c r="F2671" s="121"/>
      <c r="G2671" s="121"/>
      <c r="H2671" s="121"/>
      <c r="I2671" s="121"/>
      <c r="J2671" s="121"/>
      <c r="L2671" s="121"/>
      <c r="M2671" s="112" t="s">
        <v>2895</v>
      </c>
    </row>
    <row r="2672" spans="1:13" ht="17.25" customHeight="1">
      <c r="A2672" s="119"/>
      <c r="C2672" s="121"/>
      <c r="D2672" s="121"/>
      <c r="E2672" s="121"/>
      <c r="F2672" s="121"/>
      <c r="G2672" s="121"/>
      <c r="H2672" s="121"/>
      <c r="I2672" s="121"/>
      <c r="J2672" s="121"/>
      <c r="L2672" s="121"/>
      <c r="M2672" s="112" t="s">
        <v>2896</v>
      </c>
    </row>
    <row r="2673" spans="1:16" ht="17.25" customHeight="1">
      <c r="A2673" s="119"/>
      <c r="C2673" s="121"/>
      <c r="D2673" s="121"/>
      <c r="E2673" s="121"/>
      <c r="F2673" s="121"/>
      <c r="G2673" s="121"/>
      <c r="H2673" s="121"/>
      <c r="I2673" s="121"/>
      <c r="J2673" s="121"/>
      <c r="L2673" s="121"/>
      <c r="M2673" s="112" t="s">
        <v>2897</v>
      </c>
    </row>
    <row r="2674" spans="1:16" ht="17.25" customHeight="1">
      <c r="A2674" s="119"/>
      <c r="C2674" s="121"/>
      <c r="D2674" s="121"/>
      <c r="E2674" s="121"/>
      <c r="F2674" s="121"/>
      <c r="G2674" s="121"/>
      <c r="H2674" s="121"/>
      <c r="I2674" s="121"/>
      <c r="J2674" s="121"/>
      <c r="L2674" s="121"/>
      <c r="M2674" s="112" t="s">
        <v>2898</v>
      </c>
    </row>
    <row r="2675" spans="1:16" ht="17.25" customHeight="1">
      <c r="A2675" s="119"/>
      <c r="C2675" s="121"/>
      <c r="D2675" s="121"/>
      <c r="E2675" s="121"/>
      <c r="F2675" s="121"/>
      <c r="G2675" s="121"/>
      <c r="H2675" s="121"/>
      <c r="I2675" s="121"/>
      <c r="J2675" s="121"/>
      <c r="L2675" s="121"/>
      <c r="M2675" s="112" t="s">
        <v>2899</v>
      </c>
    </row>
    <row r="2676" spans="1:16" ht="17.25" customHeight="1">
      <c r="A2676" s="119"/>
      <c r="C2676" s="121"/>
      <c r="D2676" s="121"/>
      <c r="E2676" s="121"/>
      <c r="F2676" s="121"/>
      <c r="G2676" s="121"/>
      <c r="H2676" s="121"/>
      <c r="I2676" s="121"/>
      <c r="J2676" s="121"/>
      <c r="L2676" s="121"/>
      <c r="M2676" s="112" t="s">
        <v>2900</v>
      </c>
    </row>
    <row r="2677" spans="1:16" ht="17.25" customHeight="1">
      <c r="A2677" s="92"/>
      <c r="B2677" s="104"/>
      <c r="C2677" s="113"/>
      <c r="D2677" s="113"/>
      <c r="E2677" s="113"/>
      <c r="F2677" s="113"/>
      <c r="G2677" s="113"/>
      <c r="H2677" s="113"/>
      <c r="I2677" s="113"/>
      <c r="J2677" s="113"/>
      <c r="K2677" s="104"/>
      <c r="L2677" s="113"/>
      <c r="M2677" s="103" t="s">
        <v>2901</v>
      </c>
    </row>
    <row r="2678" spans="1:16" ht="17.25" customHeight="1">
      <c r="A2678" s="96">
        <v>2</v>
      </c>
      <c r="B2678" s="97" t="s">
        <v>2902</v>
      </c>
      <c r="C2678" s="98">
        <v>22310</v>
      </c>
      <c r="D2678" s="98">
        <v>23147</v>
      </c>
      <c r="E2678" s="143">
        <f>C2678-D2678</f>
        <v>-837</v>
      </c>
      <c r="F2678" s="144">
        <v>0</v>
      </c>
      <c r="G2678" s="144">
        <v>0</v>
      </c>
      <c r="H2678" s="144">
        <v>2100</v>
      </c>
      <c r="I2678" s="145">
        <v>20210</v>
      </c>
      <c r="J2678" s="100">
        <v>7</v>
      </c>
      <c r="K2678" s="101" t="s">
        <v>800</v>
      </c>
      <c r="L2678" s="102">
        <v>375</v>
      </c>
      <c r="M2678" s="103" t="s">
        <v>2903</v>
      </c>
    </row>
    <row r="2679" spans="1:16" ht="17.25" customHeight="1">
      <c r="A2679" s="119"/>
      <c r="C2679" s="121"/>
      <c r="D2679" s="121"/>
      <c r="E2679" s="121"/>
      <c r="F2679" s="121"/>
      <c r="G2679" s="121"/>
      <c r="H2679" s="121"/>
      <c r="I2679" s="121"/>
      <c r="J2679" s="111">
        <v>10</v>
      </c>
      <c r="K2679" s="97" t="s">
        <v>807</v>
      </c>
      <c r="L2679" s="98">
        <v>7737</v>
      </c>
      <c r="M2679" s="112" t="s">
        <v>2904</v>
      </c>
    </row>
    <row r="2680" spans="1:16" ht="17.25" customHeight="1">
      <c r="A2680" s="119"/>
      <c r="C2680" s="121"/>
      <c r="D2680" s="121"/>
      <c r="E2680" s="121"/>
      <c r="F2680" s="121"/>
      <c r="G2680" s="121"/>
      <c r="H2680" s="121"/>
      <c r="I2680" s="121"/>
      <c r="J2680" s="121"/>
      <c r="L2680" s="121"/>
      <c r="M2680" s="112" t="s">
        <v>2905</v>
      </c>
    </row>
    <row r="2681" spans="1:16" ht="17.25" customHeight="1">
      <c r="A2681" s="119"/>
      <c r="C2681" s="121"/>
      <c r="D2681" s="121"/>
      <c r="E2681" s="121"/>
      <c r="F2681" s="121"/>
      <c r="G2681" s="121"/>
      <c r="H2681" s="121"/>
      <c r="I2681" s="121"/>
      <c r="J2681" s="121"/>
      <c r="L2681" s="121"/>
      <c r="M2681" s="112" t="s">
        <v>2906</v>
      </c>
    </row>
    <row r="2682" spans="1:16" ht="17.25" customHeight="1">
      <c r="A2682" s="119"/>
      <c r="C2682" s="121"/>
      <c r="D2682" s="121"/>
      <c r="E2682" s="121"/>
      <c r="F2682" s="121"/>
      <c r="G2682" s="121"/>
      <c r="H2682" s="121"/>
      <c r="I2682" s="121"/>
      <c r="J2682" s="121"/>
      <c r="L2682" s="121"/>
      <c r="M2682" s="112" t="s">
        <v>2907</v>
      </c>
    </row>
    <row r="2683" spans="1:16" ht="17.25" customHeight="1">
      <c r="A2683" s="119"/>
      <c r="C2683" s="121"/>
      <c r="D2683" s="121"/>
      <c r="E2683" s="121"/>
      <c r="F2683" s="121"/>
      <c r="G2683" s="121"/>
      <c r="H2683" s="121"/>
      <c r="I2683" s="121"/>
      <c r="J2683" s="113"/>
      <c r="K2683" s="104"/>
      <c r="L2683" s="113"/>
      <c r="M2683" s="103" t="s">
        <v>2908</v>
      </c>
    </row>
    <row r="2684" spans="1:16" ht="17.25" customHeight="1">
      <c r="A2684" s="130"/>
      <c r="B2684" s="128"/>
      <c r="C2684" s="108"/>
      <c r="D2684" s="108"/>
      <c r="E2684" s="108"/>
      <c r="F2684" s="108"/>
      <c r="G2684" s="108"/>
      <c r="H2684" s="108"/>
      <c r="I2684" s="108"/>
      <c r="J2684" s="126">
        <v>11</v>
      </c>
      <c r="K2684" s="124" t="s">
        <v>811</v>
      </c>
      <c r="L2684" s="106">
        <v>934</v>
      </c>
      <c r="M2684" s="127" t="s">
        <v>1916</v>
      </c>
    </row>
    <row r="2686" spans="1:16" ht="17.25" customHeight="1">
      <c r="A2686" s="389" t="s">
        <v>2909</v>
      </c>
      <c r="B2686" s="389"/>
      <c r="C2686" s="389"/>
      <c r="D2686" s="389"/>
      <c r="E2686" s="389"/>
      <c r="F2686" s="389"/>
      <c r="G2686" s="389"/>
      <c r="H2686" s="389"/>
      <c r="I2686" s="389"/>
      <c r="J2686" s="389"/>
      <c r="K2686" s="389"/>
      <c r="L2686" s="389"/>
      <c r="M2686" s="389"/>
      <c r="P2686" s="77"/>
    </row>
    <row r="2687" spans="1:16" ht="17.25" customHeight="1">
      <c r="A2687" s="389" t="s">
        <v>2910</v>
      </c>
      <c r="B2687" s="389"/>
      <c r="C2687" s="389"/>
      <c r="D2687" s="389"/>
      <c r="E2687" s="389"/>
      <c r="F2687" s="389"/>
      <c r="G2687" s="389"/>
      <c r="H2687" s="389"/>
      <c r="I2687" s="389"/>
      <c r="J2687" s="389"/>
      <c r="K2687" s="389"/>
      <c r="L2687" s="389"/>
      <c r="M2687" s="389"/>
      <c r="P2687" s="77"/>
    </row>
    <row r="2688" spans="1:16" ht="17.25" customHeight="1">
      <c r="A2688" s="77" t="s">
        <v>2496</v>
      </c>
      <c r="F2688" s="77" t="s">
        <v>2911</v>
      </c>
      <c r="M2688" s="81" t="s">
        <v>779</v>
      </c>
    </row>
    <row r="2689" spans="1:16" ht="17.25" customHeight="1">
      <c r="A2689" s="424"/>
      <c r="B2689" s="425"/>
      <c r="C2689" s="132"/>
      <c r="D2689" s="133"/>
      <c r="E2689" s="132"/>
      <c r="F2689" s="426" t="s">
        <v>780</v>
      </c>
      <c r="G2689" s="404"/>
      <c r="H2689" s="404"/>
      <c r="I2689" s="405"/>
      <c r="J2689" s="85" t="s">
        <v>128</v>
      </c>
      <c r="K2689" s="85"/>
      <c r="L2689" s="87"/>
      <c r="M2689" s="88"/>
      <c r="P2689" s="77"/>
    </row>
    <row r="2690" spans="1:16" ht="17.25" customHeight="1">
      <c r="A2690" s="414" t="s">
        <v>129</v>
      </c>
      <c r="B2690" s="427"/>
      <c r="C2690" s="134" t="s">
        <v>781</v>
      </c>
      <c r="D2690" s="135" t="s">
        <v>782</v>
      </c>
      <c r="E2690" s="134" t="s">
        <v>111</v>
      </c>
      <c r="F2690" s="428" t="s">
        <v>783</v>
      </c>
      <c r="G2690" s="428"/>
      <c r="H2690" s="428"/>
      <c r="I2690" s="136" t="s">
        <v>784</v>
      </c>
      <c r="J2690" s="429" t="s">
        <v>785</v>
      </c>
      <c r="K2690" s="430"/>
      <c r="L2690" s="433" t="s">
        <v>786</v>
      </c>
      <c r="M2690" s="137" t="s">
        <v>787</v>
      </c>
      <c r="P2690" s="77"/>
    </row>
    <row r="2691" spans="1:16" ht="17.25" customHeight="1">
      <c r="A2691" s="435"/>
      <c r="B2691" s="436"/>
      <c r="C2691" s="138"/>
      <c r="D2691" s="139"/>
      <c r="E2691" s="138"/>
      <c r="F2691" s="140" t="s">
        <v>119</v>
      </c>
      <c r="G2691" s="141" t="s">
        <v>120</v>
      </c>
      <c r="H2691" s="140" t="s">
        <v>121</v>
      </c>
      <c r="I2691" s="142" t="s">
        <v>122</v>
      </c>
      <c r="J2691" s="431"/>
      <c r="K2691" s="432"/>
      <c r="L2691" s="434"/>
      <c r="M2691" s="95"/>
      <c r="P2691" s="77"/>
    </row>
    <row r="2692" spans="1:16" ht="17.25" customHeight="1">
      <c r="A2692" s="119"/>
      <c r="C2692" s="121"/>
      <c r="D2692" s="121"/>
      <c r="E2692" s="121"/>
      <c r="F2692" s="121"/>
      <c r="G2692" s="121"/>
      <c r="H2692" s="121"/>
      <c r="I2692" s="121"/>
      <c r="J2692" s="121"/>
      <c r="L2692" s="121"/>
      <c r="M2692" s="112" t="s">
        <v>2912</v>
      </c>
    </row>
    <row r="2693" spans="1:16" ht="17.25" customHeight="1">
      <c r="A2693" s="119"/>
      <c r="C2693" s="121"/>
      <c r="D2693" s="121"/>
      <c r="E2693" s="121"/>
      <c r="F2693" s="121"/>
      <c r="G2693" s="121"/>
      <c r="H2693" s="121"/>
      <c r="I2693" s="121"/>
      <c r="J2693" s="113"/>
      <c r="K2693" s="104"/>
      <c r="L2693" s="113"/>
      <c r="M2693" s="103" t="s">
        <v>2913</v>
      </c>
    </row>
    <row r="2694" spans="1:16" ht="17.25" customHeight="1">
      <c r="A2694" s="119"/>
      <c r="C2694" s="121"/>
      <c r="D2694" s="121"/>
      <c r="E2694" s="121"/>
      <c r="F2694" s="121"/>
      <c r="G2694" s="121"/>
      <c r="H2694" s="121"/>
      <c r="I2694" s="121"/>
      <c r="J2694" s="111">
        <v>12</v>
      </c>
      <c r="K2694" s="97" t="s">
        <v>816</v>
      </c>
      <c r="L2694" s="98">
        <v>6067</v>
      </c>
      <c r="M2694" s="112" t="s">
        <v>2914</v>
      </c>
    </row>
    <row r="2695" spans="1:16" ht="17.25" customHeight="1">
      <c r="A2695" s="119"/>
      <c r="C2695" s="121"/>
      <c r="D2695" s="121"/>
      <c r="E2695" s="121"/>
      <c r="F2695" s="121"/>
      <c r="G2695" s="121"/>
      <c r="H2695" s="121"/>
      <c r="I2695" s="121"/>
      <c r="J2695" s="121"/>
      <c r="L2695" s="121"/>
      <c r="M2695" s="112" t="s">
        <v>2915</v>
      </c>
    </row>
    <row r="2696" spans="1:16" ht="17.25" customHeight="1">
      <c r="A2696" s="119"/>
      <c r="C2696" s="121"/>
      <c r="D2696" s="121"/>
      <c r="E2696" s="121"/>
      <c r="F2696" s="121"/>
      <c r="G2696" s="121"/>
      <c r="H2696" s="121"/>
      <c r="I2696" s="121"/>
      <c r="J2696" s="121"/>
      <c r="L2696" s="121"/>
      <c r="M2696" s="112" t="s">
        <v>2916</v>
      </c>
    </row>
    <row r="2697" spans="1:16" ht="17.25" customHeight="1">
      <c r="A2697" s="119"/>
      <c r="C2697" s="121"/>
      <c r="D2697" s="121"/>
      <c r="E2697" s="121"/>
      <c r="F2697" s="121"/>
      <c r="G2697" s="121"/>
      <c r="H2697" s="121"/>
      <c r="I2697" s="121"/>
      <c r="J2697" s="121"/>
      <c r="L2697" s="121"/>
      <c r="M2697" s="112" t="s">
        <v>2917</v>
      </c>
    </row>
    <row r="2698" spans="1:16" ht="17.25" customHeight="1">
      <c r="A2698" s="119"/>
      <c r="C2698" s="121"/>
      <c r="D2698" s="121"/>
      <c r="E2698" s="121"/>
      <c r="F2698" s="121"/>
      <c r="G2698" s="121"/>
      <c r="H2698" s="121"/>
      <c r="I2698" s="121"/>
      <c r="J2698" s="121"/>
      <c r="L2698" s="121"/>
      <c r="M2698" s="112" t="s">
        <v>2918</v>
      </c>
    </row>
    <row r="2699" spans="1:16" ht="17.25" customHeight="1">
      <c r="A2699" s="119"/>
      <c r="C2699" s="121"/>
      <c r="D2699" s="121"/>
      <c r="E2699" s="121"/>
      <c r="F2699" s="121"/>
      <c r="G2699" s="121"/>
      <c r="H2699" s="121"/>
      <c r="I2699" s="121"/>
      <c r="J2699" s="121"/>
      <c r="L2699" s="121"/>
      <c r="M2699" s="112" t="s">
        <v>2919</v>
      </c>
    </row>
    <row r="2700" spans="1:16" ht="17.25" customHeight="1">
      <c r="A2700" s="119"/>
      <c r="C2700" s="121"/>
      <c r="D2700" s="121"/>
      <c r="E2700" s="121"/>
      <c r="F2700" s="121"/>
      <c r="G2700" s="121"/>
      <c r="H2700" s="121"/>
      <c r="I2700" s="121"/>
      <c r="J2700" s="121"/>
      <c r="L2700" s="121"/>
      <c r="M2700" s="112" t="s">
        <v>2920</v>
      </c>
    </row>
    <row r="2701" spans="1:16" ht="17.25" customHeight="1">
      <c r="A2701" s="119"/>
      <c r="C2701" s="121"/>
      <c r="D2701" s="121"/>
      <c r="E2701" s="121"/>
      <c r="F2701" s="121"/>
      <c r="G2701" s="121"/>
      <c r="H2701" s="121"/>
      <c r="I2701" s="121"/>
      <c r="J2701" s="113"/>
      <c r="K2701" s="104"/>
      <c r="L2701" s="113"/>
      <c r="M2701" s="103" t="s">
        <v>2921</v>
      </c>
    </row>
    <row r="2702" spans="1:16" ht="17.25" customHeight="1">
      <c r="A2702" s="119"/>
      <c r="C2702" s="121"/>
      <c r="D2702" s="121"/>
      <c r="E2702" s="121"/>
      <c r="F2702" s="121"/>
      <c r="G2702" s="121"/>
      <c r="H2702" s="121"/>
      <c r="I2702" s="121"/>
      <c r="J2702" s="111">
        <v>13</v>
      </c>
      <c r="K2702" s="97" t="s">
        <v>818</v>
      </c>
      <c r="L2702" s="98">
        <v>7197</v>
      </c>
      <c r="M2702" s="112" t="s">
        <v>2922</v>
      </c>
    </row>
    <row r="2703" spans="1:16" ht="17.25" customHeight="1">
      <c r="A2703" s="92"/>
      <c r="B2703" s="104"/>
      <c r="C2703" s="113"/>
      <c r="D2703" s="113"/>
      <c r="E2703" s="113"/>
      <c r="F2703" s="113"/>
      <c r="G2703" s="113"/>
      <c r="H2703" s="113"/>
      <c r="I2703" s="113"/>
      <c r="J2703" s="113"/>
      <c r="K2703" s="101" t="s">
        <v>820</v>
      </c>
      <c r="L2703" s="113"/>
      <c r="M2703" s="95"/>
    </row>
    <row r="2704" spans="1:16" ht="17.25" customHeight="1">
      <c r="A2704" s="96">
        <v>3</v>
      </c>
      <c r="B2704" s="97" t="s">
        <v>2923</v>
      </c>
      <c r="C2704" s="98">
        <v>2611</v>
      </c>
      <c r="D2704" s="98">
        <v>1247</v>
      </c>
      <c r="E2704" s="143">
        <f>C2704-D2704</f>
        <v>1364</v>
      </c>
      <c r="F2704" s="121"/>
      <c r="G2704" s="121"/>
      <c r="H2704" s="121"/>
      <c r="I2704" s="145">
        <v>2611</v>
      </c>
      <c r="J2704" s="111">
        <v>7</v>
      </c>
      <c r="K2704" s="97" t="s">
        <v>800</v>
      </c>
      <c r="L2704" s="98">
        <v>355</v>
      </c>
      <c r="M2704" s="112" t="s">
        <v>2924</v>
      </c>
    </row>
    <row r="2705" spans="1:13" ht="17.25" customHeight="1">
      <c r="A2705" s="119"/>
      <c r="B2705" s="97" t="s">
        <v>1786</v>
      </c>
      <c r="C2705" s="121"/>
      <c r="D2705" s="121"/>
      <c r="E2705" s="121"/>
      <c r="F2705" s="121"/>
      <c r="G2705" s="121"/>
      <c r="H2705" s="121"/>
      <c r="I2705" s="121"/>
      <c r="J2705" s="121"/>
      <c r="L2705" s="121"/>
      <c r="M2705" s="112" t="s">
        <v>2925</v>
      </c>
    </row>
    <row r="2706" spans="1:13" ht="17.25" customHeight="1">
      <c r="A2706" s="119"/>
      <c r="C2706" s="121"/>
      <c r="D2706" s="121"/>
      <c r="E2706" s="121"/>
      <c r="F2706" s="121"/>
      <c r="G2706" s="121"/>
      <c r="H2706" s="121"/>
      <c r="I2706" s="121"/>
      <c r="J2706" s="113"/>
      <c r="K2706" s="104"/>
      <c r="L2706" s="113"/>
      <c r="M2706" s="103" t="s">
        <v>1164</v>
      </c>
    </row>
    <row r="2707" spans="1:13" ht="17.25" customHeight="1">
      <c r="A2707" s="119"/>
      <c r="C2707" s="121"/>
      <c r="D2707" s="121"/>
      <c r="E2707" s="121"/>
      <c r="F2707" s="121"/>
      <c r="G2707" s="121"/>
      <c r="H2707" s="121"/>
      <c r="I2707" s="121"/>
      <c r="J2707" s="100">
        <v>8</v>
      </c>
      <c r="K2707" s="101" t="s">
        <v>802</v>
      </c>
      <c r="L2707" s="102">
        <v>525</v>
      </c>
      <c r="M2707" s="103" t="s">
        <v>915</v>
      </c>
    </row>
    <row r="2708" spans="1:13" ht="17.25" customHeight="1">
      <c r="A2708" s="119"/>
      <c r="C2708" s="121"/>
      <c r="D2708" s="121"/>
      <c r="E2708" s="121"/>
      <c r="F2708" s="121"/>
      <c r="G2708" s="121"/>
      <c r="H2708" s="121"/>
      <c r="I2708" s="121"/>
      <c r="J2708" s="111">
        <v>10</v>
      </c>
      <c r="K2708" s="97" t="s">
        <v>807</v>
      </c>
      <c r="L2708" s="98">
        <v>600</v>
      </c>
      <c r="M2708" s="112" t="s">
        <v>2223</v>
      </c>
    </row>
    <row r="2709" spans="1:13" ht="17.25" customHeight="1">
      <c r="A2709" s="119"/>
      <c r="C2709" s="121"/>
      <c r="D2709" s="121"/>
      <c r="E2709" s="121"/>
      <c r="F2709" s="121"/>
      <c r="G2709" s="121"/>
      <c r="H2709" s="121"/>
      <c r="I2709" s="121"/>
      <c r="J2709" s="121"/>
      <c r="L2709" s="121"/>
      <c r="M2709" s="112" t="s">
        <v>2926</v>
      </c>
    </row>
    <row r="2710" spans="1:13" ht="17.25" customHeight="1">
      <c r="A2710" s="119"/>
      <c r="C2710" s="121"/>
      <c r="D2710" s="121"/>
      <c r="E2710" s="121"/>
      <c r="F2710" s="121"/>
      <c r="G2710" s="121"/>
      <c r="H2710" s="121"/>
      <c r="I2710" s="121"/>
      <c r="J2710" s="113"/>
      <c r="K2710" s="104"/>
      <c r="L2710" s="113"/>
      <c r="M2710" s="103" t="s">
        <v>2927</v>
      </c>
    </row>
    <row r="2711" spans="1:13" ht="17.25" customHeight="1">
      <c r="A2711" s="119"/>
      <c r="C2711" s="121"/>
      <c r="D2711" s="121"/>
      <c r="E2711" s="121"/>
      <c r="F2711" s="121"/>
      <c r="G2711" s="121"/>
      <c r="H2711" s="121"/>
      <c r="I2711" s="121"/>
      <c r="J2711" s="111">
        <v>11</v>
      </c>
      <c r="K2711" s="97" t="s">
        <v>811</v>
      </c>
      <c r="L2711" s="98">
        <v>75</v>
      </c>
      <c r="M2711" s="112" t="s">
        <v>2928</v>
      </c>
    </row>
    <row r="2712" spans="1:13" ht="17.25" customHeight="1">
      <c r="A2712" s="119"/>
      <c r="C2712" s="121"/>
      <c r="D2712" s="121"/>
      <c r="E2712" s="121"/>
      <c r="F2712" s="121"/>
      <c r="G2712" s="121"/>
      <c r="H2712" s="121"/>
      <c r="I2712" s="121"/>
      <c r="J2712" s="113"/>
      <c r="K2712" s="104"/>
      <c r="L2712" s="113"/>
      <c r="M2712" s="103" t="s">
        <v>2929</v>
      </c>
    </row>
    <row r="2713" spans="1:13" ht="17.25" customHeight="1">
      <c r="A2713" s="119"/>
      <c r="C2713" s="121"/>
      <c r="D2713" s="121"/>
      <c r="E2713" s="121"/>
      <c r="F2713" s="121"/>
      <c r="G2713" s="121"/>
      <c r="H2713" s="121"/>
      <c r="I2713" s="121"/>
      <c r="J2713" s="111">
        <v>12</v>
      </c>
      <c r="K2713" s="97" t="s">
        <v>816</v>
      </c>
      <c r="L2713" s="98">
        <v>651</v>
      </c>
      <c r="M2713" s="112" t="s">
        <v>2930</v>
      </c>
    </row>
    <row r="2714" spans="1:13" ht="17.25" customHeight="1">
      <c r="A2714" s="119"/>
      <c r="C2714" s="121"/>
      <c r="D2714" s="121"/>
      <c r="E2714" s="121"/>
      <c r="F2714" s="121"/>
      <c r="G2714" s="121"/>
      <c r="H2714" s="121"/>
      <c r="I2714" s="121"/>
      <c r="J2714" s="121"/>
      <c r="L2714" s="121"/>
      <c r="M2714" s="112" t="s">
        <v>2931</v>
      </c>
    </row>
    <row r="2715" spans="1:13" ht="17.25" customHeight="1">
      <c r="A2715" s="119"/>
      <c r="C2715" s="121"/>
      <c r="D2715" s="121"/>
      <c r="E2715" s="121"/>
      <c r="F2715" s="121"/>
      <c r="G2715" s="121"/>
      <c r="H2715" s="121"/>
      <c r="I2715" s="121"/>
      <c r="J2715" s="113"/>
      <c r="K2715" s="104"/>
      <c r="L2715" s="113"/>
      <c r="M2715" s="103" t="s">
        <v>2932</v>
      </c>
    </row>
    <row r="2716" spans="1:13" ht="17.25" customHeight="1">
      <c r="A2716" s="119"/>
      <c r="C2716" s="121"/>
      <c r="D2716" s="121"/>
      <c r="E2716" s="121"/>
      <c r="F2716" s="121"/>
      <c r="G2716" s="121"/>
      <c r="H2716" s="121"/>
      <c r="I2716" s="121"/>
      <c r="J2716" s="111">
        <v>18</v>
      </c>
      <c r="K2716" s="97" t="s">
        <v>822</v>
      </c>
      <c r="L2716" s="98">
        <v>405</v>
      </c>
      <c r="M2716" s="112" t="s">
        <v>2933</v>
      </c>
    </row>
    <row r="2717" spans="1:13" ht="17.25" customHeight="1">
      <c r="A2717" s="130"/>
      <c r="B2717" s="128"/>
      <c r="C2717" s="108"/>
      <c r="D2717" s="108"/>
      <c r="E2717" s="108"/>
      <c r="F2717" s="108"/>
      <c r="G2717" s="108"/>
      <c r="H2717" s="108"/>
      <c r="I2717" s="108"/>
      <c r="J2717" s="108"/>
      <c r="K2717" s="124" t="s">
        <v>824</v>
      </c>
      <c r="L2717" s="108"/>
      <c r="M2717" s="127" t="s">
        <v>2934</v>
      </c>
    </row>
    <row r="2722" spans="1:16" ht="17.25" customHeight="1">
      <c r="A2722" s="128"/>
      <c r="B2722" s="128"/>
      <c r="C2722" s="128"/>
      <c r="D2722" s="128"/>
      <c r="E2722" s="128"/>
      <c r="F2722" s="128"/>
      <c r="G2722" s="128"/>
      <c r="H2722" s="128"/>
      <c r="I2722" s="128"/>
      <c r="J2722" s="128"/>
      <c r="K2722" s="128"/>
      <c r="L2722" s="128"/>
      <c r="M2722" s="128"/>
    </row>
    <row r="2723" spans="1:16" ht="17.25" customHeight="1">
      <c r="A2723" s="119"/>
      <c r="C2723" s="121"/>
      <c r="D2723" s="121"/>
      <c r="E2723" s="121"/>
      <c r="F2723" s="121"/>
      <c r="G2723" s="121"/>
      <c r="H2723" s="121"/>
      <c r="I2723" s="121"/>
      <c r="J2723" s="121"/>
      <c r="L2723" s="121"/>
      <c r="M2723" s="112" t="s">
        <v>2935</v>
      </c>
    </row>
    <row r="2724" spans="1:16" ht="17.25" customHeight="1">
      <c r="A2724" s="119"/>
      <c r="C2724" s="121"/>
      <c r="D2724" s="121"/>
      <c r="E2724" s="121"/>
      <c r="F2724" s="121"/>
      <c r="G2724" s="121"/>
      <c r="H2724" s="121"/>
      <c r="I2724" s="121"/>
      <c r="J2724" s="121"/>
      <c r="L2724" s="121"/>
      <c r="M2724" s="112" t="s">
        <v>2936</v>
      </c>
    </row>
    <row r="2725" spans="1:16" ht="17.25" customHeight="1">
      <c r="A2725" s="119"/>
      <c r="C2725" s="121"/>
      <c r="D2725" s="121"/>
      <c r="E2725" s="121"/>
      <c r="F2725" s="121"/>
      <c r="G2725" s="121"/>
      <c r="H2725" s="121"/>
      <c r="I2725" s="121"/>
      <c r="J2725" s="121"/>
      <c r="L2725" s="121"/>
      <c r="M2725" s="112" t="s">
        <v>2933</v>
      </c>
    </row>
    <row r="2726" spans="1:16" ht="17.25" customHeight="1">
      <c r="A2726" s="119"/>
      <c r="C2726" s="121"/>
      <c r="D2726" s="121"/>
      <c r="E2726" s="121"/>
      <c r="F2726" s="121"/>
      <c r="G2726" s="121"/>
      <c r="H2726" s="121"/>
      <c r="I2726" s="121"/>
      <c r="J2726" s="121"/>
      <c r="L2726" s="121"/>
      <c r="M2726" s="112" t="s">
        <v>2937</v>
      </c>
    </row>
    <row r="2727" spans="1:16" ht="17.25" customHeight="1">
      <c r="A2727" s="92"/>
      <c r="B2727" s="104"/>
      <c r="C2727" s="113"/>
      <c r="D2727" s="113"/>
      <c r="E2727" s="113"/>
      <c r="F2727" s="113"/>
      <c r="G2727" s="113"/>
      <c r="H2727" s="113"/>
      <c r="I2727" s="113"/>
      <c r="J2727" s="113"/>
      <c r="K2727" s="104"/>
      <c r="L2727" s="113"/>
      <c r="M2727" s="103" t="s">
        <v>2938</v>
      </c>
    </row>
    <row r="2728" spans="1:16" ht="17.25" customHeight="1">
      <c r="A2728" s="422" t="s">
        <v>142</v>
      </c>
      <c r="B2728" s="423"/>
      <c r="C2728" s="106">
        <v>71908</v>
      </c>
      <c r="D2728" s="106">
        <v>72546</v>
      </c>
      <c r="E2728" s="146">
        <f>C2728-D2728</f>
        <v>-638</v>
      </c>
      <c r="F2728" s="147">
        <v>3479</v>
      </c>
      <c r="G2728" s="147">
        <v>0</v>
      </c>
      <c r="H2728" s="147">
        <v>2100</v>
      </c>
      <c r="I2728" s="148">
        <v>66329</v>
      </c>
      <c r="J2728" s="108"/>
      <c r="K2728" s="128"/>
      <c r="L2728" s="146"/>
      <c r="M2728" s="110"/>
      <c r="P2728" s="77"/>
    </row>
    <row r="2730" spans="1:16" ht="17.25" customHeight="1">
      <c r="A2730" s="77" t="s">
        <v>2447</v>
      </c>
      <c r="B2730" s="79"/>
      <c r="C2730" s="78"/>
      <c r="D2730" s="78"/>
      <c r="E2730" s="78"/>
      <c r="F2730" s="78" t="s">
        <v>2939</v>
      </c>
      <c r="G2730" s="78"/>
      <c r="H2730" s="78"/>
      <c r="I2730" s="78"/>
      <c r="K2730" s="78"/>
      <c r="L2730" s="78"/>
      <c r="M2730" s="81" t="s">
        <v>779</v>
      </c>
      <c r="P2730" s="77"/>
    </row>
    <row r="2731" spans="1:16" ht="17.25" customHeight="1">
      <c r="A2731" s="424"/>
      <c r="B2731" s="425"/>
      <c r="C2731" s="132"/>
      <c r="D2731" s="133"/>
      <c r="E2731" s="132"/>
      <c r="F2731" s="426" t="s">
        <v>780</v>
      </c>
      <c r="G2731" s="404"/>
      <c r="H2731" s="404"/>
      <c r="I2731" s="405"/>
      <c r="J2731" s="85" t="s">
        <v>128</v>
      </c>
      <c r="K2731" s="85"/>
      <c r="L2731" s="87"/>
      <c r="M2731" s="88"/>
      <c r="P2731" s="77"/>
    </row>
    <row r="2732" spans="1:16" ht="17.25" customHeight="1">
      <c r="A2732" s="414" t="s">
        <v>129</v>
      </c>
      <c r="B2732" s="427"/>
      <c r="C2732" s="134" t="s">
        <v>781</v>
      </c>
      <c r="D2732" s="135" t="s">
        <v>782</v>
      </c>
      <c r="E2732" s="134" t="s">
        <v>111</v>
      </c>
      <c r="F2732" s="428" t="s">
        <v>783</v>
      </c>
      <c r="G2732" s="428"/>
      <c r="H2732" s="428"/>
      <c r="I2732" s="136" t="s">
        <v>784</v>
      </c>
      <c r="J2732" s="429" t="s">
        <v>785</v>
      </c>
      <c r="K2732" s="430"/>
      <c r="L2732" s="433" t="s">
        <v>786</v>
      </c>
      <c r="M2732" s="137" t="s">
        <v>787</v>
      </c>
      <c r="P2732" s="77"/>
    </row>
    <row r="2733" spans="1:16" ht="17.25" customHeight="1">
      <c r="A2733" s="435"/>
      <c r="B2733" s="436"/>
      <c r="C2733" s="138"/>
      <c r="D2733" s="139"/>
      <c r="E2733" s="138"/>
      <c r="F2733" s="140" t="s">
        <v>119</v>
      </c>
      <c r="G2733" s="141" t="s">
        <v>120</v>
      </c>
      <c r="H2733" s="140" t="s">
        <v>121</v>
      </c>
      <c r="I2733" s="142" t="s">
        <v>122</v>
      </c>
      <c r="J2733" s="431"/>
      <c r="K2733" s="432"/>
      <c r="L2733" s="434"/>
      <c r="M2733" s="95"/>
      <c r="P2733" s="77"/>
    </row>
    <row r="2734" spans="1:16" ht="17.25" customHeight="1">
      <c r="A2734" s="96">
        <v>1</v>
      </c>
      <c r="B2734" s="97" t="s">
        <v>2940</v>
      </c>
      <c r="C2734" s="98">
        <v>256879</v>
      </c>
      <c r="D2734" s="98">
        <v>248354</v>
      </c>
      <c r="E2734" s="143">
        <f>C2734-D2734</f>
        <v>8525</v>
      </c>
      <c r="F2734" s="144">
        <v>74751</v>
      </c>
      <c r="G2734" s="144">
        <v>0</v>
      </c>
      <c r="H2734" s="144">
        <v>14991</v>
      </c>
      <c r="I2734" s="145">
        <v>167137</v>
      </c>
      <c r="J2734" s="111">
        <v>1</v>
      </c>
      <c r="K2734" s="97" t="s">
        <v>789</v>
      </c>
      <c r="L2734" s="98">
        <v>2333</v>
      </c>
      <c r="M2734" s="112" t="s">
        <v>2941</v>
      </c>
    </row>
    <row r="2735" spans="1:16" ht="17.25" customHeight="1">
      <c r="A2735" s="119"/>
      <c r="C2735" s="121"/>
      <c r="D2735" s="121"/>
      <c r="E2735" s="121"/>
      <c r="F2735" s="121"/>
      <c r="G2735" s="121"/>
      <c r="H2735" s="121"/>
      <c r="I2735" s="121"/>
      <c r="J2735" s="113"/>
      <c r="K2735" s="104"/>
      <c r="L2735" s="113"/>
      <c r="M2735" s="103" t="s">
        <v>2942</v>
      </c>
    </row>
    <row r="2736" spans="1:16" ht="17.25" customHeight="1">
      <c r="A2736" s="119"/>
      <c r="C2736" s="121"/>
      <c r="D2736" s="121"/>
      <c r="E2736" s="121"/>
      <c r="F2736" s="121"/>
      <c r="G2736" s="121"/>
      <c r="H2736" s="121"/>
      <c r="I2736" s="121"/>
      <c r="J2736" s="100">
        <v>2</v>
      </c>
      <c r="K2736" s="101" t="s">
        <v>791</v>
      </c>
      <c r="L2736" s="102">
        <v>10950</v>
      </c>
      <c r="M2736" s="103" t="s">
        <v>792</v>
      </c>
    </row>
    <row r="2737" spans="1:13" ht="17.25" customHeight="1">
      <c r="A2737" s="119"/>
      <c r="C2737" s="121"/>
      <c r="D2737" s="121"/>
      <c r="E2737" s="121"/>
      <c r="F2737" s="121"/>
      <c r="G2737" s="121"/>
      <c r="H2737" s="121"/>
      <c r="I2737" s="121"/>
      <c r="J2737" s="111">
        <v>3</v>
      </c>
      <c r="K2737" s="97" t="s">
        <v>793</v>
      </c>
      <c r="L2737" s="98">
        <v>7643</v>
      </c>
      <c r="M2737" s="112" t="s">
        <v>2943</v>
      </c>
    </row>
    <row r="2738" spans="1:13" ht="17.25" customHeight="1">
      <c r="A2738" s="119"/>
      <c r="C2738" s="121"/>
      <c r="D2738" s="121"/>
      <c r="E2738" s="121"/>
      <c r="F2738" s="121"/>
      <c r="G2738" s="121"/>
      <c r="H2738" s="121"/>
      <c r="I2738" s="121"/>
      <c r="J2738" s="121"/>
      <c r="L2738" s="121"/>
      <c r="M2738" s="112" t="s">
        <v>2944</v>
      </c>
    </row>
    <row r="2739" spans="1:13" ht="17.25" customHeight="1">
      <c r="A2739" s="119"/>
      <c r="C2739" s="121"/>
      <c r="D2739" s="121"/>
      <c r="E2739" s="121"/>
      <c r="F2739" s="121"/>
      <c r="G2739" s="121"/>
      <c r="H2739" s="121"/>
      <c r="I2739" s="121"/>
      <c r="J2739" s="113"/>
      <c r="K2739" s="104"/>
      <c r="L2739" s="113"/>
      <c r="M2739" s="103" t="s">
        <v>2945</v>
      </c>
    </row>
    <row r="2740" spans="1:13" ht="17.25" customHeight="1">
      <c r="A2740" s="119"/>
      <c r="C2740" s="121"/>
      <c r="D2740" s="121"/>
      <c r="E2740" s="121"/>
      <c r="F2740" s="121"/>
      <c r="G2740" s="121"/>
      <c r="H2740" s="121"/>
      <c r="I2740" s="121"/>
      <c r="J2740" s="111">
        <v>4</v>
      </c>
      <c r="K2740" s="97" t="s">
        <v>797</v>
      </c>
      <c r="L2740" s="98">
        <v>3754</v>
      </c>
      <c r="M2740" s="112" t="s">
        <v>2946</v>
      </c>
    </row>
    <row r="2741" spans="1:13" ht="17.25" customHeight="1">
      <c r="A2741" s="119"/>
      <c r="C2741" s="121"/>
      <c r="D2741" s="121"/>
      <c r="E2741" s="121"/>
      <c r="F2741" s="121"/>
      <c r="G2741" s="121"/>
      <c r="H2741" s="121"/>
      <c r="I2741" s="121"/>
      <c r="J2741" s="121"/>
      <c r="L2741" s="121"/>
      <c r="M2741" s="112" t="s">
        <v>2947</v>
      </c>
    </row>
    <row r="2742" spans="1:13" ht="17.25" customHeight="1">
      <c r="A2742" s="119"/>
      <c r="C2742" s="121"/>
      <c r="D2742" s="121"/>
      <c r="E2742" s="121"/>
      <c r="F2742" s="121"/>
      <c r="G2742" s="121"/>
      <c r="H2742" s="121"/>
      <c r="I2742" s="121"/>
      <c r="J2742" s="113"/>
      <c r="K2742" s="104"/>
      <c r="L2742" s="113"/>
      <c r="M2742" s="103" t="s">
        <v>2948</v>
      </c>
    </row>
    <row r="2743" spans="1:13" ht="17.25" customHeight="1">
      <c r="A2743" s="119"/>
      <c r="C2743" s="121"/>
      <c r="D2743" s="121"/>
      <c r="E2743" s="121"/>
      <c r="F2743" s="121"/>
      <c r="G2743" s="121"/>
      <c r="H2743" s="121"/>
      <c r="I2743" s="121"/>
      <c r="J2743" s="111">
        <v>7</v>
      </c>
      <c r="K2743" s="97" t="s">
        <v>800</v>
      </c>
      <c r="L2743" s="98">
        <v>6</v>
      </c>
      <c r="M2743" s="112" t="s">
        <v>2949</v>
      </c>
    </row>
    <row r="2744" spans="1:13" ht="17.25" customHeight="1">
      <c r="A2744" s="119"/>
      <c r="C2744" s="121"/>
      <c r="D2744" s="121"/>
      <c r="E2744" s="121"/>
      <c r="F2744" s="121"/>
      <c r="G2744" s="121"/>
      <c r="H2744" s="121"/>
      <c r="I2744" s="121"/>
      <c r="J2744" s="113"/>
      <c r="K2744" s="104"/>
      <c r="L2744" s="113"/>
      <c r="M2744" s="103" t="s">
        <v>2950</v>
      </c>
    </row>
    <row r="2745" spans="1:13" ht="17.25" customHeight="1">
      <c r="A2745" s="119"/>
      <c r="C2745" s="121"/>
      <c r="D2745" s="121"/>
      <c r="E2745" s="121"/>
      <c r="F2745" s="121"/>
      <c r="G2745" s="121"/>
      <c r="H2745" s="121"/>
      <c r="I2745" s="121"/>
      <c r="J2745" s="100">
        <v>8</v>
      </c>
      <c r="K2745" s="101" t="s">
        <v>802</v>
      </c>
      <c r="L2745" s="102">
        <v>19</v>
      </c>
      <c r="M2745" s="103" t="s">
        <v>1084</v>
      </c>
    </row>
    <row r="2746" spans="1:13" ht="17.25" customHeight="1">
      <c r="A2746" s="119"/>
      <c r="C2746" s="121"/>
      <c r="D2746" s="121"/>
      <c r="E2746" s="121"/>
      <c r="F2746" s="121"/>
      <c r="G2746" s="121"/>
      <c r="H2746" s="121"/>
      <c r="I2746" s="121"/>
      <c r="J2746" s="111">
        <v>10</v>
      </c>
      <c r="K2746" s="97" t="s">
        <v>807</v>
      </c>
      <c r="L2746" s="98">
        <v>139786</v>
      </c>
      <c r="M2746" s="112" t="s">
        <v>2951</v>
      </c>
    </row>
    <row r="2747" spans="1:13" ht="17.25" customHeight="1">
      <c r="A2747" s="119"/>
      <c r="C2747" s="121"/>
      <c r="D2747" s="121"/>
      <c r="E2747" s="121"/>
      <c r="F2747" s="121"/>
      <c r="G2747" s="121"/>
      <c r="H2747" s="121"/>
      <c r="I2747" s="121"/>
      <c r="J2747" s="121"/>
      <c r="L2747" s="121"/>
      <c r="M2747" s="112" t="s">
        <v>2952</v>
      </c>
    </row>
    <row r="2748" spans="1:13" ht="17.25" customHeight="1">
      <c r="A2748" s="119"/>
      <c r="C2748" s="121"/>
      <c r="D2748" s="121"/>
      <c r="E2748" s="121"/>
      <c r="F2748" s="121"/>
      <c r="G2748" s="121"/>
      <c r="H2748" s="121"/>
      <c r="I2748" s="121"/>
      <c r="J2748" s="121"/>
      <c r="L2748" s="121"/>
      <c r="M2748" s="112" t="s">
        <v>1179</v>
      </c>
    </row>
    <row r="2749" spans="1:13" ht="17.25" customHeight="1">
      <c r="A2749" s="119"/>
      <c r="C2749" s="121"/>
      <c r="D2749" s="121"/>
      <c r="E2749" s="121"/>
      <c r="F2749" s="121"/>
      <c r="G2749" s="121"/>
      <c r="H2749" s="121"/>
      <c r="I2749" s="121"/>
      <c r="J2749" s="121"/>
      <c r="L2749" s="121"/>
      <c r="M2749" s="112" t="s">
        <v>2953</v>
      </c>
    </row>
    <row r="2750" spans="1:13" ht="17.25" customHeight="1">
      <c r="A2750" s="119"/>
      <c r="C2750" s="121"/>
      <c r="D2750" s="121"/>
      <c r="E2750" s="121"/>
      <c r="F2750" s="121"/>
      <c r="G2750" s="121"/>
      <c r="H2750" s="121"/>
      <c r="I2750" s="121"/>
      <c r="J2750" s="121"/>
      <c r="L2750" s="121"/>
      <c r="M2750" s="112" t="s">
        <v>2954</v>
      </c>
    </row>
    <row r="2751" spans="1:13" ht="17.25" customHeight="1">
      <c r="A2751" s="119"/>
      <c r="C2751" s="121"/>
      <c r="D2751" s="121"/>
      <c r="E2751" s="121"/>
      <c r="F2751" s="121"/>
      <c r="G2751" s="121"/>
      <c r="H2751" s="121"/>
      <c r="I2751" s="121"/>
      <c r="J2751" s="113"/>
      <c r="K2751" s="104"/>
      <c r="L2751" s="113"/>
      <c r="M2751" s="103" t="s">
        <v>2955</v>
      </c>
    </row>
    <row r="2752" spans="1:13" ht="17.25" customHeight="1">
      <c r="A2752" s="130"/>
      <c r="B2752" s="128"/>
      <c r="C2752" s="108"/>
      <c r="D2752" s="108"/>
      <c r="E2752" s="108"/>
      <c r="F2752" s="108"/>
      <c r="G2752" s="108"/>
      <c r="H2752" s="108"/>
      <c r="I2752" s="108"/>
      <c r="J2752" s="126">
        <v>11</v>
      </c>
      <c r="K2752" s="124" t="s">
        <v>811</v>
      </c>
      <c r="L2752" s="106">
        <v>1896</v>
      </c>
      <c r="M2752" s="127" t="s">
        <v>2956</v>
      </c>
    </row>
    <row r="2754" spans="1:16" ht="17.25" customHeight="1">
      <c r="A2754" s="389" t="s">
        <v>2957</v>
      </c>
      <c r="B2754" s="389"/>
      <c r="C2754" s="389"/>
      <c r="D2754" s="389"/>
      <c r="E2754" s="389"/>
      <c r="F2754" s="389"/>
      <c r="G2754" s="389"/>
      <c r="H2754" s="389"/>
      <c r="I2754" s="389"/>
      <c r="J2754" s="389"/>
      <c r="K2754" s="389"/>
      <c r="L2754" s="389"/>
      <c r="M2754" s="389"/>
      <c r="P2754" s="77"/>
    </row>
    <row r="2755" spans="1:16" ht="17.25" customHeight="1">
      <c r="A2755" s="389" t="s">
        <v>2958</v>
      </c>
      <c r="B2755" s="389"/>
      <c r="C2755" s="389"/>
      <c r="D2755" s="389"/>
      <c r="E2755" s="389"/>
      <c r="F2755" s="389"/>
      <c r="G2755" s="389"/>
      <c r="H2755" s="389"/>
      <c r="I2755" s="389"/>
      <c r="J2755" s="389"/>
      <c r="K2755" s="389"/>
      <c r="L2755" s="389"/>
      <c r="M2755" s="389"/>
      <c r="P2755" s="77"/>
    </row>
    <row r="2756" spans="1:16" ht="17.25" customHeight="1">
      <c r="A2756" s="77" t="s">
        <v>2496</v>
      </c>
      <c r="F2756" s="77" t="s">
        <v>2959</v>
      </c>
      <c r="M2756" s="81" t="s">
        <v>779</v>
      </c>
    </row>
    <row r="2757" spans="1:16" ht="17.25" customHeight="1">
      <c r="A2757" s="424"/>
      <c r="B2757" s="425"/>
      <c r="C2757" s="132"/>
      <c r="D2757" s="133"/>
      <c r="E2757" s="132"/>
      <c r="F2757" s="426" t="s">
        <v>780</v>
      </c>
      <c r="G2757" s="404"/>
      <c r="H2757" s="404"/>
      <c r="I2757" s="405"/>
      <c r="J2757" s="85" t="s">
        <v>128</v>
      </c>
      <c r="K2757" s="85"/>
      <c r="L2757" s="87"/>
      <c r="M2757" s="88"/>
      <c r="P2757" s="77"/>
    </row>
    <row r="2758" spans="1:16" ht="17.25" customHeight="1">
      <c r="A2758" s="414" t="s">
        <v>129</v>
      </c>
      <c r="B2758" s="427"/>
      <c r="C2758" s="134" t="s">
        <v>781</v>
      </c>
      <c r="D2758" s="135" t="s">
        <v>782</v>
      </c>
      <c r="E2758" s="134" t="s">
        <v>111</v>
      </c>
      <c r="F2758" s="428" t="s">
        <v>783</v>
      </c>
      <c r="G2758" s="428"/>
      <c r="H2758" s="428"/>
      <c r="I2758" s="136" t="s">
        <v>784</v>
      </c>
      <c r="J2758" s="429" t="s">
        <v>785</v>
      </c>
      <c r="K2758" s="430"/>
      <c r="L2758" s="433" t="s">
        <v>786</v>
      </c>
      <c r="M2758" s="137" t="s">
        <v>787</v>
      </c>
      <c r="P2758" s="77"/>
    </row>
    <row r="2759" spans="1:16" ht="17.25" customHeight="1">
      <c r="A2759" s="435"/>
      <c r="B2759" s="436"/>
      <c r="C2759" s="138"/>
      <c r="D2759" s="139"/>
      <c r="E2759" s="138"/>
      <c r="F2759" s="140" t="s">
        <v>119</v>
      </c>
      <c r="G2759" s="141" t="s">
        <v>120</v>
      </c>
      <c r="H2759" s="140" t="s">
        <v>121</v>
      </c>
      <c r="I2759" s="142" t="s">
        <v>122</v>
      </c>
      <c r="J2759" s="431"/>
      <c r="K2759" s="432"/>
      <c r="L2759" s="434"/>
      <c r="M2759" s="95"/>
      <c r="P2759" s="77"/>
    </row>
    <row r="2760" spans="1:16" ht="17.25" customHeight="1">
      <c r="A2760" s="119"/>
      <c r="C2760" s="121"/>
      <c r="D2760" s="121"/>
      <c r="E2760" s="121"/>
      <c r="F2760" s="121"/>
      <c r="G2760" s="121"/>
      <c r="H2760" s="121"/>
      <c r="I2760" s="121"/>
      <c r="J2760" s="121"/>
      <c r="L2760" s="121"/>
      <c r="M2760" s="112" t="s">
        <v>2960</v>
      </c>
    </row>
    <row r="2761" spans="1:16" ht="17.25" customHeight="1">
      <c r="A2761" s="119"/>
      <c r="C2761" s="121"/>
      <c r="D2761" s="121"/>
      <c r="E2761" s="121"/>
      <c r="F2761" s="121"/>
      <c r="G2761" s="121"/>
      <c r="H2761" s="121"/>
      <c r="I2761" s="121"/>
      <c r="J2761" s="121"/>
      <c r="L2761" s="121"/>
      <c r="M2761" s="112" t="s">
        <v>2961</v>
      </c>
    </row>
    <row r="2762" spans="1:16" ht="17.25" customHeight="1">
      <c r="A2762" s="119"/>
      <c r="C2762" s="121"/>
      <c r="D2762" s="121"/>
      <c r="E2762" s="121"/>
      <c r="F2762" s="121"/>
      <c r="G2762" s="121"/>
      <c r="H2762" s="121"/>
      <c r="I2762" s="121"/>
      <c r="J2762" s="113"/>
      <c r="K2762" s="104"/>
      <c r="L2762" s="113"/>
      <c r="M2762" s="103" t="s">
        <v>2962</v>
      </c>
    </row>
    <row r="2763" spans="1:16" ht="17.25" customHeight="1">
      <c r="A2763" s="119"/>
      <c r="C2763" s="121"/>
      <c r="D2763" s="121"/>
      <c r="E2763" s="121"/>
      <c r="F2763" s="121"/>
      <c r="G2763" s="121"/>
      <c r="H2763" s="121"/>
      <c r="I2763" s="121"/>
      <c r="J2763" s="111">
        <v>12</v>
      </c>
      <c r="K2763" s="97" t="s">
        <v>816</v>
      </c>
      <c r="L2763" s="98">
        <v>88651</v>
      </c>
      <c r="M2763" s="112" t="s">
        <v>2963</v>
      </c>
    </row>
    <row r="2764" spans="1:16" ht="17.25" customHeight="1">
      <c r="A2764" s="119"/>
      <c r="C2764" s="121"/>
      <c r="D2764" s="121"/>
      <c r="E2764" s="121"/>
      <c r="F2764" s="121"/>
      <c r="G2764" s="121"/>
      <c r="H2764" s="121"/>
      <c r="I2764" s="121"/>
      <c r="J2764" s="121"/>
      <c r="L2764" s="121"/>
      <c r="M2764" s="112" t="s">
        <v>2964</v>
      </c>
    </row>
    <row r="2765" spans="1:16" ht="17.25" customHeight="1">
      <c r="A2765" s="119"/>
      <c r="C2765" s="121"/>
      <c r="D2765" s="121"/>
      <c r="E2765" s="121"/>
      <c r="F2765" s="121"/>
      <c r="G2765" s="121"/>
      <c r="H2765" s="121"/>
      <c r="I2765" s="121"/>
      <c r="J2765" s="121"/>
      <c r="L2765" s="121"/>
      <c r="M2765" s="112" t="s">
        <v>2965</v>
      </c>
    </row>
    <row r="2766" spans="1:16" ht="17.25" customHeight="1">
      <c r="A2766" s="119"/>
      <c r="C2766" s="121"/>
      <c r="D2766" s="121"/>
      <c r="E2766" s="121"/>
      <c r="F2766" s="121"/>
      <c r="G2766" s="121"/>
      <c r="H2766" s="121"/>
      <c r="I2766" s="121"/>
      <c r="J2766" s="121"/>
      <c r="L2766" s="121"/>
      <c r="M2766" s="112" t="s">
        <v>2966</v>
      </c>
    </row>
    <row r="2767" spans="1:16" ht="17.25" customHeight="1">
      <c r="A2767" s="119"/>
      <c r="C2767" s="121"/>
      <c r="D2767" s="121"/>
      <c r="E2767" s="121"/>
      <c r="F2767" s="121"/>
      <c r="G2767" s="121"/>
      <c r="H2767" s="121"/>
      <c r="I2767" s="121"/>
      <c r="J2767" s="121"/>
      <c r="L2767" s="121"/>
      <c r="M2767" s="112" t="s">
        <v>2967</v>
      </c>
    </row>
    <row r="2768" spans="1:16" ht="17.25" customHeight="1">
      <c r="A2768" s="119"/>
      <c r="C2768" s="121"/>
      <c r="D2768" s="121"/>
      <c r="E2768" s="121"/>
      <c r="F2768" s="121"/>
      <c r="G2768" s="121"/>
      <c r="H2768" s="121"/>
      <c r="I2768" s="121"/>
      <c r="J2768" s="121"/>
      <c r="L2768" s="121"/>
      <c r="M2768" s="112" t="s">
        <v>2968</v>
      </c>
    </row>
    <row r="2769" spans="1:13" ht="17.25" customHeight="1">
      <c r="A2769" s="119"/>
      <c r="C2769" s="121"/>
      <c r="D2769" s="121"/>
      <c r="E2769" s="121"/>
      <c r="F2769" s="121"/>
      <c r="G2769" s="121"/>
      <c r="H2769" s="121"/>
      <c r="I2769" s="121"/>
      <c r="J2769" s="121"/>
      <c r="L2769" s="121"/>
      <c r="M2769" s="112" t="s">
        <v>2969</v>
      </c>
    </row>
    <row r="2770" spans="1:13" ht="17.25" customHeight="1">
      <c r="A2770" s="119"/>
      <c r="C2770" s="121"/>
      <c r="D2770" s="121"/>
      <c r="E2770" s="121"/>
      <c r="F2770" s="121"/>
      <c r="G2770" s="121"/>
      <c r="H2770" s="121"/>
      <c r="I2770" s="121"/>
      <c r="J2770" s="121"/>
      <c r="L2770" s="121"/>
      <c r="M2770" s="112" t="s">
        <v>2970</v>
      </c>
    </row>
    <row r="2771" spans="1:13" ht="17.25" customHeight="1">
      <c r="A2771" s="119"/>
      <c r="C2771" s="121"/>
      <c r="D2771" s="121"/>
      <c r="E2771" s="121"/>
      <c r="F2771" s="121"/>
      <c r="G2771" s="121"/>
      <c r="H2771" s="121"/>
      <c r="I2771" s="121"/>
      <c r="J2771" s="121"/>
      <c r="L2771" s="121"/>
      <c r="M2771" s="112" t="s">
        <v>2971</v>
      </c>
    </row>
    <row r="2772" spans="1:13" ht="17.25" customHeight="1">
      <c r="A2772" s="119"/>
      <c r="C2772" s="121"/>
      <c r="D2772" s="121"/>
      <c r="E2772" s="121"/>
      <c r="F2772" s="121"/>
      <c r="G2772" s="121"/>
      <c r="H2772" s="121"/>
      <c r="I2772" s="121"/>
      <c r="J2772" s="121"/>
      <c r="L2772" s="121"/>
      <c r="M2772" s="112" t="s">
        <v>2972</v>
      </c>
    </row>
    <row r="2773" spans="1:13" ht="17.25" customHeight="1">
      <c r="A2773" s="119"/>
      <c r="C2773" s="121"/>
      <c r="D2773" s="121"/>
      <c r="E2773" s="121"/>
      <c r="F2773" s="121"/>
      <c r="G2773" s="121"/>
      <c r="H2773" s="121"/>
      <c r="I2773" s="121"/>
      <c r="J2773" s="121"/>
      <c r="L2773" s="121"/>
      <c r="M2773" s="112" t="s">
        <v>2973</v>
      </c>
    </row>
    <row r="2774" spans="1:13" ht="17.25" customHeight="1">
      <c r="A2774" s="119"/>
      <c r="C2774" s="121"/>
      <c r="D2774" s="121"/>
      <c r="E2774" s="121"/>
      <c r="F2774" s="121"/>
      <c r="G2774" s="121"/>
      <c r="H2774" s="121"/>
      <c r="I2774" s="121"/>
      <c r="J2774" s="121"/>
      <c r="L2774" s="121"/>
      <c r="M2774" s="112" t="s">
        <v>2974</v>
      </c>
    </row>
    <row r="2775" spans="1:13" ht="17.25" customHeight="1">
      <c r="A2775" s="119"/>
      <c r="C2775" s="121"/>
      <c r="D2775" s="121"/>
      <c r="E2775" s="121"/>
      <c r="F2775" s="121"/>
      <c r="G2775" s="121"/>
      <c r="H2775" s="121"/>
      <c r="I2775" s="121"/>
      <c r="J2775" s="121"/>
      <c r="L2775" s="121"/>
      <c r="M2775" s="112" t="s">
        <v>2975</v>
      </c>
    </row>
    <row r="2776" spans="1:13" ht="17.25" customHeight="1">
      <c r="A2776" s="119"/>
      <c r="C2776" s="121"/>
      <c r="D2776" s="121"/>
      <c r="E2776" s="121"/>
      <c r="F2776" s="121"/>
      <c r="G2776" s="121"/>
      <c r="H2776" s="121"/>
      <c r="I2776" s="121"/>
      <c r="J2776" s="113"/>
      <c r="K2776" s="104"/>
      <c r="L2776" s="113"/>
      <c r="M2776" s="103" t="s">
        <v>2976</v>
      </c>
    </row>
    <row r="2777" spans="1:13" ht="17.25" customHeight="1">
      <c r="A2777" s="119"/>
      <c r="C2777" s="121"/>
      <c r="D2777" s="121"/>
      <c r="E2777" s="121"/>
      <c r="F2777" s="121"/>
      <c r="G2777" s="121"/>
      <c r="H2777" s="121"/>
      <c r="I2777" s="121"/>
      <c r="J2777" s="111">
        <v>13</v>
      </c>
      <c r="K2777" s="97" t="s">
        <v>818</v>
      </c>
      <c r="L2777" s="98">
        <v>411</v>
      </c>
      <c r="M2777" s="112" t="s">
        <v>2843</v>
      </c>
    </row>
    <row r="2778" spans="1:13" ht="17.25" customHeight="1">
      <c r="A2778" s="119"/>
      <c r="C2778" s="121"/>
      <c r="D2778" s="121"/>
      <c r="E2778" s="121"/>
      <c r="F2778" s="121"/>
      <c r="G2778" s="121"/>
      <c r="H2778" s="121"/>
      <c r="I2778" s="121"/>
      <c r="J2778" s="121"/>
      <c r="K2778" s="97" t="s">
        <v>820</v>
      </c>
      <c r="L2778" s="121"/>
      <c r="M2778" s="112" t="s">
        <v>2977</v>
      </c>
    </row>
    <row r="2779" spans="1:13" ht="17.25" customHeight="1">
      <c r="A2779" s="119"/>
      <c r="C2779" s="121"/>
      <c r="D2779" s="121"/>
      <c r="E2779" s="121"/>
      <c r="F2779" s="121"/>
      <c r="G2779" s="121"/>
      <c r="H2779" s="121"/>
      <c r="I2779" s="121"/>
      <c r="J2779" s="121"/>
      <c r="L2779" s="121"/>
      <c r="M2779" s="112" t="s">
        <v>2978</v>
      </c>
    </row>
    <row r="2780" spans="1:13" ht="17.25" customHeight="1">
      <c r="A2780" s="119"/>
      <c r="C2780" s="121"/>
      <c r="D2780" s="121"/>
      <c r="E2780" s="121"/>
      <c r="F2780" s="121"/>
      <c r="G2780" s="121"/>
      <c r="H2780" s="121"/>
      <c r="I2780" s="121"/>
      <c r="J2780" s="113"/>
      <c r="K2780" s="104"/>
      <c r="L2780" s="113"/>
      <c r="M2780" s="103" t="s">
        <v>2979</v>
      </c>
    </row>
    <row r="2781" spans="1:13" ht="17.25" customHeight="1">
      <c r="A2781" s="119"/>
      <c r="C2781" s="121"/>
      <c r="D2781" s="121"/>
      <c r="E2781" s="121"/>
      <c r="F2781" s="121"/>
      <c r="G2781" s="121"/>
      <c r="H2781" s="121"/>
      <c r="I2781" s="121"/>
      <c r="J2781" s="111">
        <v>18</v>
      </c>
      <c r="K2781" s="97" t="s">
        <v>822</v>
      </c>
      <c r="L2781" s="98">
        <v>1315</v>
      </c>
      <c r="M2781" s="112" t="s">
        <v>2980</v>
      </c>
    </row>
    <row r="2782" spans="1:13" ht="17.25" customHeight="1">
      <c r="A2782" s="119"/>
      <c r="C2782" s="121"/>
      <c r="D2782" s="121"/>
      <c r="E2782" s="121"/>
      <c r="F2782" s="121"/>
      <c r="G2782" s="121"/>
      <c r="H2782" s="121"/>
      <c r="I2782" s="121"/>
      <c r="J2782" s="121"/>
      <c r="K2782" s="97" t="s">
        <v>824</v>
      </c>
      <c r="L2782" s="121"/>
      <c r="M2782" s="112" t="s">
        <v>2981</v>
      </c>
    </row>
    <row r="2783" spans="1:13" ht="17.25" customHeight="1">
      <c r="A2783" s="119"/>
      <c r="C2783" s="121"/>
      <c r="D2783" s="121"/>
      <c r="E2783" s="121"/>
      <c r="F2783" s="121"/>
      <c r="G2783" s="121"/>
      <c r="H2783" s="121"/>
      <c r="I2783" s="121"/>
      <c r="J2783" s="113"/>
      <c r="K2783" s="104"/>
      <c r="L2783" s="113"/>
      <c r="M2783" s="103" t="s">
        <v>2982</v>
      </c>
    </row>
    <row r="2784" spans="1:13" ht="17.25" customHeight="1">
      <c r="A2784" s="92"/>
      <c r="B2784" s="104"/>
      <c r="C2784" s="113"/>
      <c r="D2784" s="113"/>
      <c r="E2784" s="113"/>
      <c r="F2784" s="113"/>
      <c r="G2784" s="113"/>
      <c r="H2784" s="113"/>
      <c r="I2784" s="113"/>
      <c r="J2784" s="100">
        <v>26</v>
      </c>
      <c r="K2784" s="101" t="s">
        <v>972</v>
      </c>
      <c r="L2784" s="102">
        <v>115</v>
      </c>
      <c r="M2784" s="103" t="s">
        <v>973</v>
      </c>
    </row>
    <row r="2785" spans="1:16" ht="17.25" customHeight="1">
      <c r="A2785" s="422" t="s">
        <v>142</v>
      </c>
      <c r="B2785" s="423"/>
      <c r="C2785" s="106">
        <v>256879</v>
      </c>
      <c r="D2785" s="106">
        <v>248354</v>
      </c>
      <c r="E2785" s="146">
        <f>C2785-D2785</f>
        <v>8525</v>
      </c>
      <c r="F2785" s="147">
        <v>74751</v>
      </c>
      <c r="G2785" s="147">
        <v>0</v>
      </c>
      <c r="H2785" s="147">
        <v>14991</v>
      </c>
      <c r="I2785" s="148">
        <v>167137</v>
      </c>
      <c r="J2785" s="108"/>
      <c r="K2785" s="128"/>
      <c r="L2785" s="146"/>
      <c r="M2785" s="110"/>
      <c r="P2785" s="77"/>
    </row>
    <row r="2791" spans="1:16" ht="17.25" customHeight="1">
      <c r="A2791" s="77" t="s">
        <v>2983</v>
      </c>
      <c r="F2791" s="77" t="s">
        <v>2984</v>
      </c>
      <c r="M2791" s="81" t="s">
        <v>779</v>
      </c>
    </row>
    <row r="2792" spans="1:16" ht="17.25" customHeight="1">
      <c r="A2792" s="424"/>
      <c r="B2792" s="425"/>
      <c r="C2792" s="132"/>
      <c r="D2792" s="133"/>
      <c r="E2792" s="132"/>
      <c r="F2792" s="426" t="s">
        <v>780</v>
      </c>
      <c r="G2792" s="404"/>
      <c r="H2792" s="404"/>
      <c r="I2792" s="405"/>
      <c r="J2792" s="85" t="s">
        <v>128</v>
      </c>
      <c r="K2792" s="85"/>
      <c r="L2792" s="87"/>
      <c r="M2792" s="88"/>
      <c r="P2792" s="77"/>
    </row>
    <row r="2793" spans="1:16" ht="17.25" customHeight="1">
      <c r="A2793" s="414" t="s">
        <v>129</v>
      </c>
      <c r="B2793" s="427"/>
      <c r="C2793" s="134" t="s">
        <v>781</v>
      </c>
      <c r="D2793" s="135" t="s">
        <v>782</v>
      </c>
      <c r="E2793" s="134" t="s">
        <v>111</v>
      </c>
      <c r="F2793" s="428" t="s">
        <v>783</v>
      </c>
      <c r="G2793" s="428"/>
      <c r="H2793" s="428"/>
      <c r="I2793" s="136" t="s">
        <v>784</v>
      </c>
      <c r="J2793" s="429" t="s">
        <v>785</v>
      </c>
      <c r="K2793" s="430"/>
      <c r="L2793" s="433" t="s">
        <v>786</v>
      </c>
      <c r="M2793" s="137" t="s">
        <v>787</v>
      </c>
      <c r="P2793" s="77"/>
    </row>
    <row r="2794" spans="1:16" ht="17.25" customHeight="1">
      <c r="A2794" s="435"/>
      <c r="B2794" s="436"/>
      <c r="C2794" s="138"/>
      <c r="D2794" s="139"/>
      <c r="E2794" s="138"/>
      <c r="F2794" s="140" t="s">
        <v>119</v>
      </c>
      <c r="G2794" s="141" t="s">
        <v>120</v>
      </c>
      <c r="H2794" s="140" t="s">
        <v>121</v>
      </c>
      <c r="I2794" s="142" t="s">
        <v>122</v>
      </c>
      <c r="J2794" s="431"/>
      <c r="K2794" s="432"/>
      <c r="L2794" s="434"/>
      <c r="M2794" s="95"/>
      <c r="P2794" s="77"/>
    </row>
    <row r="2795" spans="1:16" ht="17.25" customHeight="1">
      <c r="A2795" s="96">
        <v>1</v>
      </c>
      <c r="B2795" s="97" t="s">
        <v>2985</v>
      </c>
      <c r="C2795" s="98">
        <v>1339000</v>
      </c>
      <c r="D2795" s="98">
        <v>1392804</v>
      </c>
      <c r="E2795" s="143">
        <f>C2795-D2795</f>
        <v>-53804</v>
      </c>
      <c r="F2795" s="144">
        <v>0</v>
      </c>
      <c r="G2795" s="144">
        <v>0</v>
      </c>
      <c r="H2795" s="144">
        <v>50000</v>
      </c>
      <c r="I2795" s="145">
        <v>1289000</v>
      </c>
      <c r="J2795" s="111">
        <v>22</v>
      </c>
      <c r="K2795" s="97" t="s">
        <v>1244</v>
      </c>
      <c r="L2795" s="98">
        <v>1339000</v>
      </c>
      <c r="M2795" s="112" t="s">
        <v>2986</v>
      </c>
    </row>
    <row r="2796" spans="1:16" ht="17.25" customHeight="1">
      <c r="A2796" s="92"/>
      <c r="B2796" s="104"/>
      <c r="C2796" s="113"/>
      <c r="D2796" s="113"/>
      <c r="E2796" s="113"/>
      <c r="F2796" s="113"/>
      <c r="G2796" s="113"/>
      <c r="H2796" s="113"/>
      <c r="I2796" s="113"/>
      <c r="J2796" s="113"/>
      <c r="K2796" s="101" t="s">
        <v>1246</v>
      </c>
      <c r="L2796" s="113"/>
      <c r="M2796" s="95"/>
    </row>
    <row r="2797" spans="1:16" ht="17.25" customHeight="1">
      <c r="A2797" s="96">
        <v>2</v>
      </c>
      <c r="B2797" s="97" t="s">
        <v>2987</v>
      </c>
      <c r="C2797" s="98">
        <v>49054</v>
      </c>
      <c r="D2797" s="98">
        <v>31265</v>
      </c>
      <c r="E2797" s="143">
        <f>C2797-D2797</f>
        <v>17789</v>
      </c>
      <c r="F2797" s="121"/>
      <c r="G2797" s="121"/>
      <c r="H2797" s="121"/>
      <c r="I2797" s="145">
        <v>49054</v>
      </c>
      <c r="J2797" s="111">
        <v>22</v>
      </c>
      <c r="K2797" s="97" t="s">
        <v>1244</v>
      </c>
      <c r="L2797" s="98">
        <v>49054</v>
      </c>
      <c r="M2797" s="112" t="s">
        <v>2988</v>
      </c>
    </row>
    <row r="2798" spans="1:16" ht="17.25" customHeight="1">
      <c r="A2798" s="92"/>
      <c r="B2798" s="104"/>
      <c r="C2798" s="113"/>
      <c r="D2798" s="113"/>
      <c r="E2798" s="113"/>
      <c r="F2798" s="113"/>
      <c r="G2798" s="113"/>
      <c r="H2798" s="113"/>
      <c r="I2798" s="113"/>
      <c r="J2798" s="113"/>
      <c r="K2798" s="101" t="s">
        <v>1246</v>
      </c>
      <c r="L2798" s="113"/>
      <c r="M2798" s="103" t="s">
        <v>2989</v>
      </c>
    </row>
    <row r="2799" spans="1:16" ht="17.25" customHeight="1">
      <c r="A2799" s="92"/>
      <c r="B2799" s="101" t="s">
        <v>2990</v>
      </c>
      <c r="C2799" s="152">
        <v>0</v>
      </c>
      <c r="D2799" s="152">
        <v>44</v>
      </c>
      <c r="E2799" s="138">
        <f>C2799-D2799</f>
        <v>-44</v>
      </c>
      <c r="F2799" s="113"/>
      <c r="G2799" s="113"/>
      <c r="H2799" s="113"/>
      <c r="I2799" s="150">
        <v>0</v>
      </c>
      <c r="J2799" s="113"/>
      <c r="K2799" s="104"/>
      <c r="L2799" s="113"/>
      <c r="M2799" s="103" t="s">
        <v>638</v>
      </c>
    </row>
    <row r="2800" spans="1:16" ht="17.25" customHeight="1">
      <c r="A2800" s="422" t="s">
        <v>142</v>
      </c>
      <c r="B2800" s="423"/>
      <c r="C2800" s="106">
        <v>1388054</v>
      </c>
      <c r="D2800" s="106">
        <v>1424113</v>
      </c>
      <c r="E2800" s="146">
        <f>C2800-D2800</f>
        <v>-36059</v>
      </c>
      <c r="F2800" s="147">
        <v>0</v>
      </c>
      <c r="G2800" s="147">
        <v>0</v>
      </c>
      <c r="H2800" s="147">
        <v>50000</v>
      </c>
      <c r="I2800" s="148">
        <v>1338054</v>
      </c>
      <c r="J2800" s="108"/>
      <c r="K2800" s="128"/>
      <c r="L2800" s="146"/>
      <c r="M2800" s="110"/>
      <c r="P2800" s="77"/>
    </row>
    <row r="2802" spans="1:16" ht="17.25" customHeight="1">
      <c r="A2802" s="77" t="s">
        <v>2991</v>
      </c>
      <c r="B2802" s="79"/>
      <c r="C2802" s="78"/>
      <c r="D2802" s="78"/>
      <c r="E2802" s="78"/>
      <c r="F2802" s="78" t="s">
        <v>2992</v>
      </c>
      <c r="G2802" s="78"/>
      <c r="H2802" s="78"/>
      <c r="I2802" s="78"/>
      <c r="K2802" s="78"/>
      <c r="L2802" s="78"/>
      <c r="M2802" s="81" t="s">
        <v>779</v>
      </c>
      <c r="P2802" s="77"/>
    </row>
    <row r="2803" spans="1:16" ht="17.25" customHeight="1">
      <c r="A2803" s="424"/>
      <c r="B2803" s="425"/>
      <c r="C2803" s="132"/>
      <c r="D2803" s="133"/>
      <c r="E2803" s="132"/>
      <c r="F2803" s="426" t="s">
        <v>780</v>
      </c>
      <c r="G2803" s="404"/>
      <c r="H2803" s="404"/>
      <c r="I2803" s="405"/>
      <c r="J2803" s="85" t="s">
        <v>128</v>
      </c>
      <c r="K2803" s="85"/>
      <c r="L2803" s="87"/>
      <c r="M2803" s="88"/>
      <c r="P2803" s="77"/>
    </row>
    <row r="2804" spans="1:16" ht="17.25" customHeight="1">
      <c r="A2804" s="414" t="s">
        <v>129</v>
      </c>
      <c r="B2804" s="427"/>
      <c r="C2804" s="134" t="s">
        <v>781</v>
      </c>
      <c r="D2804" s="135" t="s">
        <v>782</v>
      </c>
      <c r="E2804" s="134" t="s">
        <v>111</v>
      </c>
      <c r="F2804" s="428" t="s">
        <v>783</v>
      </c>
      <c r="G2804" s="428"/>
      <c r="H2804" s="428"/>
      <c r="I2804" s="136" t="s">
        <v>784</v>
      </c>
      <c r="J2804" s="429" t="s">
        <v>785</v>
      </c>
      <c r="K2804" s="430"/>
      <c r="L2804" s="433" t="s">
        <v>786</v>
      </c>
      <c r="M2804" s="137" t="s">
        <v>787</v>
      </c>
      <c r="P2804" s="77"/>
    </row>
    <row r="2805" spans="1:16" ht="17.25" customHeight="1">
      <c r="A2805" s="435"/>
      <c r="B2805" s="436"/>
      <c r="C2805" s="138"/>
      <c r="D2805" s="139"/>
      <c r="E2805" s="138"/>
      <c r="F2805" s="140" t="s">
        <v>119</v>
      </c>
      <c r="G2805" s="141" t="s">
        <v>120</v>
      </c>
      <c r="H2805" s="140" t="s">
        <v>121</v>
      </c>
      <c r="I2805" s="142" t="s">
        <v>122</v>
      </c>
      <c r="J2805" s="431"/>
      <c r="K2805" s="432"/>
      <c r="L2805" s="434"/>
      <c r="M2805" s="95"/>
      <c r="P2805" s="77"/>
    </row>
    <row r="2806" spans="1:16" ht="17.25" customHeight="1">
      <c r="A2806" s="96">
        <v>1</v>
      </c>
      <c r="B2806" s="97" t="s">
        <v>2993</v>
      </c>
      <c r="C2806" s="98">
        <v>6730</v>
      </c>
      <c r="D2806" s="98">
        <v>3248</v>
      </c>
      <c r="E2806" s="143">
        <f>C2806-D2806</f>
        <v>3482</v>
      </c>
      <c r="F2806" s="144">
        <v>0</v>
      </c>
      <c r="G2806" s="144">
        <v>0</v>
      </c>
      <c r="H2806" s="144">
        <v>6730</v>
      </c>
      <c r="I2806" s="145">
        <v>0</v>
      </c>
      <c r="J2806" s="111">
        <v>24</v>
      </c>
      <c r="K2806" s="97" t="s">
        <v>1076</v>
      </c>
      <c r="L2806" s="98">
        <v>6730</v>
      </c>
      <c r="M2806" s="112" t="s">
        <v>2994</v>
      </c>
    </row>
    <row r="2807" spans="1:16" ht="17.25" customHeight="1">
      <c r="A2807" s="92"/>
      <c r="B2807" s="101" t="s">
        <v>2995</v>
      </c>
      <c r="C2807" s="113"/>
      <c r="D2807" s="113"/>
      <c r="E2807" s="113"/>
      <c r="F2807" s="113"/>
      <c r="G2807" s="113"/>
      <c r="H2807" s="113"/>
      <c r="I2807" s="113"/>
      <c r="J2807" s="113"/>
      <c r="K2807" s="104"/>
      <c r="L2807" s="113"/>
      <c r="M2807" s="95"/>
    </row>
    <row r="2808" spans="1:16" ht="17.25" customHeight="1">
      <c r="A2808" s="114">
        <v>2</v>
      </c>
      <c r="B2808" s="101" t="s">
        <v>2996</v>
      </c>
      <c r="C2808" s="102">
        <v>241</v>
      </c>
      <c r="D2808" s="102">
        <v>4</v>
      </c>
      <c r="E2808" s="138">
        <f>C2808-D2808</f>
        <v>237</v>
      </c>
      <c r="F2808" s="153">
        <v>0</v>
      </c>
      <c r="G2808" s="153">
        <v>0</v>
      </c>
      <c r="H2808" s="153">
        <v>241</v>
      </c>
      <c r="I2808" s="150">
        <v>0</v>
      </c>
      <c r="J2808" s="100">
        <v>24</v>
      </c>
      <c r="K2808" s="101" t="s">
        <v>1076</v>
      </c>
      <c r="L2808" s="102">
        <v>241</v>
      </c>
      <c r="M2808" s="103" t="s">
        <v>2997</v>
      </c>
    </row>
    <row r="2809" spans="1:16" ht="17.25" customHeight="1">
      <c r="A2809" s="96">
        <v>3</v>
      </c>
      <c r="B2809" s="97" t="s">
        <v>2998</v>
      </c>
      <c r="C2809" s="98">
        <v>62</v>
      </c>
      <c r="D2809" s="98">
        <v>1</v>
      </c>
      <c r="E2809" s="143">
        <f>C2809-D2809</f>
        <v>61</v>
      </c>
      <c r="F2809" s="144">
        <v>0</v>
      </c>
      <c r="G2809" s="144">
        <v>0</v>
      </c>
      <c r="H2809" s="144">
        <v>62</v>
      </c>
      <c r="I2809" s="145">
        <v>0</v>
      </c>
      <c r="J2809" s="111">
        <v>27</v>
      </c>
      <c r="K2809" s="97" t="s">
        <v>1078</v>
      </c>
      <c r="L2809" s="98">
        <v>62</v>
      </c>
      <c r="M2809" s="112" t="s">
        <v>2999</v>
      </c>
    </row>
    <row r="2810" spans="1:16" ht="17.25" customHeight="1">
      <c r="A2810" s="92"/>
      <c r="B2810" s="101" t="s">
        <v>2995</v>
      </c>
      <c r="C2810" s="113"/>
      <c r="D2810" s="113"/>
      <c r="E2810" s="113"/>
      <c r="F2810" s="113"/>
      <c r="G2810" s="113"/>
      <c r="H2810" s="113"/>
      <c r="I2810" s="113"/>
      <c r="J2810" s="113"/>
      <c r="K2810" s="104"/>
      <c r="L2810" s="113"/>
      <c r="M2810" s="95"/>
    </row>
    <row r="2811" spans="1:16" ht="17.25" customHeight="1">
      <c r="A2811" s="96">
        <v>4</v>
      </c>
      <c r="B2811" s="97" t="s">
        <v>3000</v>
      </c>
      <c r="C2811" s="98">
        <v>28379</v>
      </c>
      <c r="D2811" s="98">
        <v>27309</v>
      </c>
      <c r="E2811" s="143">
        <f>C2811-D2811</f>
        <v>1070</v>
      </c>
      <c r="F2811" s="144">
        <v>0</v>
      </c>
      <c r="G2811" s="144">
        <v>0</v>
      </c>
      <c r="H2811" s="144">
        <v>28379</v>
      </c>
      <c r="I2811" s="145">
        <v>0</v>
      </c>
      <c r="J2811" s="111">
        <v>24</v>
      </c>
      <c r="K2811" s="97" t="s">
        <v>1076</v>
      </c>
      <c r="L2811" s="98">
        <v>28379</v>
      </c>
      <c r="M2811" s="112" t="s">
        <v>3001</v>
      </c>
    </row>
    <row r="2812" spans="1:16" ht="17.25" customHeight="1">
      <c r="A2812" s="92"/>
      <c r="B2812" s="101" t="s">
        <v>2995</v>
      </c>
      <c r="C2812" s="113"/>
      <c r="D2812" s="113"/>
      <c r="E2812" s="113"/>
      <c r="F2812" s="113"/>
      <c r="G2812" s="113"/>
      <c r="H2812" s="113"/>
      <c r="I2812" s="113"/>
      <c r="J2812" s="113"/>
      <c r="K2812" s="104"/>
      <c r="L2812" s="113"/>
      <c r="M2812" s="95"/>
    </row>
    <row r="2813" spans="1:16" ht="17.25" customHeight="1">
      <c r="A2813" s="96">
        <v>5</v>
      </c>
      <c r="B2813" s="97" t="s">
        <v>3002</v>
      </c>
      <c r="C2813" s="98">
        <v>400461</v>
      </c>
      <c r="D2813" s="98">
        <v>800010</v>
      </c>
      <c r="E2813" s="143">
        <f>C2813-D2813</f>
        <v>-399549</v>
      </c>
      <c r="F2813" s="144">
        <v>0</v>
      </c>
      <c r="G2813" s="144">
        <v>0</v>
      </c>
      <c r="H2813" s="144">
        <v>400461</v>
      </c>
      <c r="I2813" s="145">
        <v>0</v>
      </c>
      <c r="J2813" s="111">
        <v>24</v>
      </c>
      <c r="K2813" s="97" t="s">
        <v>1076</v>
      </c>
      <c r="L2813" s="98">
        <v>400461</v>
      </c>
      <c r="M2813" s="112" t="s">
        <v>3003</v>
      </c>
    </row>
    <row r="2814" spans="1:16" ht="17.25" customHeight="1">
      <c r="A2814" s="92"/>
      <c r="B2814" s="101" t="s">
        <v>3004</v>
      </c>
      <c r="C2814" s="113"/>
      <c r="D2814" s="113"/>
      <c r="E2814" s="113"/>
      <c r="F2814" s="113"/>
      <c r="G2814" s="113"/>
      <c r="H2814" s="113"/>
      <c r="I2814" s="113"/>
      <c r="J2814" s="113"/>
      <c r="K2814" s="104"/>
      <c r="L2814" s="113"/>
      <c r="M2814" s="95"/>
    </row>
    <row r="2815" spans="1:16" ht="17.25" customHeight="1">
      <c r="A2815" s="422" t="s">
        <v>142</v>
      </c>
      <c r="B2815" s="423"/>
      <c r="C2815" s="106">
        <v>435873</v>
      </c>
      <c r="D2815" s="106">
        <v>830572</v>
      </c>
      <c r="E2815" s="146">
        <f>C2815-D2815</f>
        <v>-394699</v>
      </c>
      <c r="F2815" s="147">
        <v>0</v>
      </c>
      <c r="G2815" s="147">
        <v>0</v>
      </c>
      <c r="H2815" s="147">
        <v>435873</v>
      </c>
      <c r="I2815" s="148">
        <v>0</v>
      </c>
      <c r="J2815" s="108"/>
      <c r="K2815" s="128"/>
      <c r="L2815" s="146"/>
      <c r="M2815" s="110"/>
      <c r="P2815" s="77"/>
    </row>
    <row r="2822" spans="1:16" ht="17.25" customHeight="1">
      <c r="A2822" s="389" t="s">
        <v>3005</v>
      </c>
      <c r="B2822" s="389"/>
      <c r="C2822" s="389"/>
      <c r="D2822" s="389"/>
      <c r="E2822" s="389"/>
      <c r="F2822" s="389"/>
      <c r="G2822" s="389"/>
      <c r="H2822" s="389"/>
      <c r="I2822" s="389"/>
      <c r="J2822" s="389"/>
      <c r="K2822" s="389"/>
      <c r="L2822" s="389"/>
      <c r="M2822" s="389"/>
      <c r="P2822" s="77"/>
    </row>
    <row r="2823" spans="1:16" ht="17.25" customHeight="1">
      <c r="A2823" s="389" t="s">
        <v>3006</v>
      </c>
      <c r="B2823" s="389"/>
      <c r="C2823" s="389"/>
      <c r="D2823" s="389"/>
      <c r="E2823" s="389"/>
      <c r="F2823" s="389"/>
      <c r="G2823" s="389"/>
      <c r="H2823" s="389"/>
      <c r="I2823" s="389"/>
      <c r="J2823" s="389"/>
      <c r="K2823" s="389"/>
      <c r="L2823" s="389"/>
      <c r="M2823" s="389"/>
      <c r="P2823" s="77"/>
    </row>
    <row r="2824" spans="1:16" ht="17.25" customHeight="1">
      <c r="A2824" s="77" t="s">
        <v>3007</v>
      </c>
      <c r="F2824" s="77" t="s">
        <v>3008</v>
      </c>
      <c r="M2824" s="81" t="s">
        <v>779</v>
      </c>
    </row>
    <row r="2825" spans="1:16" ht="17.25" customHeight="1">
      <c r="A2825" s="424"/>
      <c r="B2825" s="425"/>
      <c r="C2825" s="132"/>
      <c r="D2825" s="133"/>
      <c r="E2825" s="132"/>
      <c r="F2825" s="426" t="s">
        <v>780</v>
      </c>
      <c r="G2825" s="404"/>
      <c r="H2825" s="404"/>
      <c r="I2825" s="405"/>
      <c r="J2825" s="85" t="s">
        <v>128</v>
      </c>
      <c r="K2825" s="85"/>
      <c r="L2825" s="87"/>
      <c r="M2825" s="88"/>
      <c r="P2825" s="77"/>
    </row>
    <row r="2826" spans="1:16" ht="17.25" customHeight="1">
      <c r="A2826" s="414" t="s">
        <v>129</v>
      </c>
      <c r="B2826" s="427"/>
      <c r="C2826" s="134" t="s">
        <v>781</v>
      </c>
      <c r="D2826" s="135" t="s">
        <v>782</v>
      </c>
      <c r="E2826" s="134" t="s">
        <v>111</v>
      </c>
      <c r="F2826" s="428" t="s">
        <v>783</v>
      </c>
      <c r="G2826" s="428"/>
      <c r="H2826" s="428"/>
      <c r="I2826" s="136" t="s">
        <v>784</v>
      </c>
      <c r="J2826" s="429" t="s">
        <v>785</v>
      </c>
      <c r="K2826" s="430"/>
      <c r="L2826" s="433" t="s">
        <v>786</v>
      </c>
      <c r="M2826" s="137" t="s">
        <v>787</v>
      </c>
      <c r="P2826" s="77"/>
    </row>
    <row r="2827" spans="1:16" ht="17.25" customHeight="1">
      <c r="A2827" s="435"/>
      <c r="B2827" s="436"/>
      <c r="C2827" s="138"/>
      <c r="D2827" s="139"/>
      <c r="E2827" s="138"/>
      <c r="F2827" s="140" t="s">
        <v>119</v>
      </c>
      <c r="G2827" s="141" t="s">
        <v>120</v>
      </c>
      <c r="H2827" s="140" t="s">
        <v>121</v>
      </c>
      <c r="I2827" s="142" t="s">
        <v>122</v>
      </c>
      <c r="J2827" s="431"/>
      <c r="K2827" s="432"/>
      <c r="L2827" s="434"/>
      <c r="M2827" s="95"/>
      <c r="P2827" s="77"/>
    </row>
    <row r="2828" spans="1:16" ht="17.25" customHeight="1">
      <c r="A2828" s="114">
        <v>1</v>
      </c>
      <c r="B2828" s="101" t="s">
        <v>3009</v>
      </c>
      <c r="C2828" s="102">
        <v>10000</v>
      </c>
      <c r="D2828" s="102">
        <v>10000</v>
      </c>
      <c r="E2828" s="138">
        <f>C2828-D2828</f>
        <v>0</v>
      </c>
      <c r="F2828" s="113"/>
      <c r="G2828" s="113"/>
      <c r="H2828" s="113"/>
      <c r="I2828" s="150">
        <v>10000</v>
      </c>
      <c r="J2828" s="113"/>
      <c r="K2828" s="104"/>
      <c r="L2828" s="113"/>
      <c r="M2828" s="95"/>
    </row>
    <row r="2829" spans="1:16" ht="17.25" customHeight="1">
      <c r="A2829" s="422" t="s">
        <v>142</v>
      </c>
      <c r="B2829" s="423"/>
      <c r="C2829" s="106">
        <v>10000</v>
      </c>
      <c r="D2829" s="106">
        <v>10000</v>
      </c>
      <c r="E2829" s="146">
        <f>C2829-D2829</f>
        <v>0</v>
      </c>
      <c r="F2829" s="147"/>
      <c r="G2829" s="147"/>
      <c r="H2829" s="147"/>
      <c r="I2829" s="148">
        <v>10000</v>
      </c>
      <c r="J2829" s="108"/>
      <c r="K2829" s="128"/>
      <c r="L2829" s="146"/>
      <c r="M2829" s="110"/>
      <c r="P2829" s="77"/>
    </row>
  </sheetData>
  <mergeCells count="631">
    <mergeCell ref="A2800:B2800"/>
    <mergeCell ref="A2803:B2803"/>
    <mergeCell ref="F2803:I2803"/>
    <mergeCell ref="A2804:B2804"/>
    <mergeCell ref="F2804:H2804"/>
    <mergeCell ref="J2804:K2805"/>
    <mergeCell ref="L2804:L2805"/>
    <mergeCell ref="A2805:B2805"/>
    <mergeCell ref="A2829:B2829"/>
    <mergeCell ref="A2815:B2815"/>
    <mergeCell ref="A2822:M2822"/>
    <mergeCell ref="A2823:M2823"/>
    <mergeCell ref="A2825:B2825"/>
    <mergeCell ref="F2825:I2825"/>
    <mergeCell ref="A2826:B2826"/>
    <mergeCell ref="F2826:H2826"/>
    <mergeCell ref="J2826:K2827"/>
    <mergeCell ref="L2826:L2827"/>
    <mergeCell ref="A2827:B2827"/>
    <mergeCell ref="A2785:B2785"/>
    <mergeCell ref="A2792:B2792"/>
    <mergeCell ref="F2792:I2792"/>
    <mergeCell ref="A2793:B2793"/>
    <mergeCell ref="F2793:H2793"/>
    <mergeCell ref="J2793:K2794"/>
    <mergeCell ref="A2754:M2754"/>
    <mergeCell ref="A2755:M2755"/>
    <mergeCell ref="A2757:B2757"/>
    <mergeCell ref="F2757:I2757"/>
    <mergeCell ref="A2758:B2758"/>
    <mergeCell ref="F2758:H2758"/>
    <mergeCell ref="J2758:K2759"/>
    <mergeCell ref="L2758:L2759"/>
    <mergeCell ref="A2759:B2759"/>
    <mergeCell ref="L2793:L2794"/>
    <mergeCell ref="A2794:B2794"/>
    <mergeCell ref="A2731:B2731"/>
    <mergeCell ref="F2731:I2731"/>
    <mergeCell ref="A2732:B2732"/>
    <mergeCell ref="F2732:H2732"/>
    <mergeCell ref="J2732:K2733"/>
    <mergeCell ref="L2732:L2733"/>
    <mergeCell ref="A2733:B2733"/>
    <mergeCell ref="A2690:B2690"/>
    <mergeCell ref="F2690:H2690"/>
    <mergeCell ref="J2690:K2691"/>
    <mergeCell ref="L2690:L2691"/>
    <mergeCell ref="A2691:B2691"/>
    <mergeCell ref="A2728:B2728"/>
    <mergeCell ref="L2645:L2646"/>
    <mergeCell ref="A2646:B2646"/>
    <mergeCell ref="A2686:M2686"/>
    <mergeCell ref="A2687:M2687"/>
    <mergeCell ref="A2689:B2689"/>
    <mergeCell ref="F2689:I2689"/>
    <mergeCell ref="A2641:B2641"/>
    <mergeCell ref="A2644:B2644"/>
    <mergeCell ref="F2644:I2644"/>
    <mergeCell ref="A2645:B2645"/>
    <mergeCell ref="F2645:H2645"/>
    <mergeCell ref="J2645:K2646"/>
    <mergeCell ref="A2618:M2618"/>
    <mergeCell ref="A2619:M2619"/>
    <mergeCell ref="A2621:B2621"/>
    <mergeCell ref="F2621:I2621"/>
    <mergeCell ref="A2622:B2622"/>
    <mergeCell ref="F2622:H2622"/>
    <mergeCell ref="J2622:K2623"/>
    <mergeCell ref="L2622:L2623"/>
    <mergeCell ref="A2623:B2623"/>
    <mergeCell ref="A2550:M2550"/>
    <mergeCell ref="A2551:M2551"/>
    <mergeCell ref="A2553:B2553"/>
    <mergeCell ref="F2553:I2553"/>
    <mergeCell ref="A2554:B2554"/>
    <mergeCell ref="F2554:H2554"/>
    <mergeCell ref="J2554:K2555"/>
    <mergeCell ref="L2554:L2555"/>
    <mergeCell ref="A2555:B2555"/>
    <mergeCell ref="A2482:M2482"/>
    <mergeCell ref="A2483:M2483"/>
    <mergeCell ref="A2485:B2485"/>
    <mergeCell ref="F2485:I2485"/>
    <mergeCell ref="A2486:B2486"/>
    <mergeCell ref="F2486:H2486"/>
    <mergeCell ref="J2486:K2487"/>
    <mergeCell ref="L2486:L2487"/>
    <mergeCell ref="A2487:B2487"/>
    <mergeCell ref="A2414:M2414"/>
    <mergeCell ref="A2415:M2415"/>
    <mergeCell ref="A2417:B2417"/>
    <mergeCell ref="F2417:I2417"/>
    <mergeCell ref="A2418:B2418"/>
    <mergeCell ref="F2418:H2418"/>
    <mergeCell ref="J2418:K2419"/>
    <mergeCell ref="L2418:L2419"/>
    <mergeCell ref="A2419:B2419"/>
    <mergeCell ref="A2387:B2387"/>
    <mergeCell ref="F2387:I2387"/>
    <mergeCell ref="A2388:B2388"/>
    <mergeCell ref="F2388:H2388"/>
    <mergeCell ref="J2388:K2389"/>
    <mergeCell ref="L2388:L2389"/>
    <mergeCell ref="A2389:B2389"/>
    <mergeCell ref="A2350:B2350"/>
    <mergeCell ref="F2350:H2350"/>
    <mergeCell ref="J2350:K2351"/>
    <mergeCell ref="L2350:L2351"/>
    <mergeCell ref="A2351:B2351"/>
    <mergeCell ref="A2384:B2384"/>
    <mergeCell ref="L2288:L2289"/>
    <mergeCell ref="A2289:B2289"/>
    <mergeCell ref="A2346:M2346"/>
    <mergeCell ref="A2347:M2347"/>
    <mergeCell ref="A2349:B2349"/>
    <mergeCell ref="F2349:I2349"/>
    <mergeCell ref="A2284:B2284"/>
    <mergeCell ref="A2287:B2287"/>
    <mergeCell ref="F2287:I2287"/>
    <mergeCell ref="A2288:B2288"/>
    <mergeCell ref="F2288:H2288"/>
    <mergeCell ref="J2288:K2289"/>
    <mergeCell ref="A2279:M2279"/>
    <mergeCell ref="A2281:B2281"/>
    <mergeCell ref="F2281:I2281"/>
    <mergeCell ref="A2282:B2282"/>
    <mergeCell ref="F2282:H2282"/>
    <mergeCell ref="J2282:K2283"/>
    <mergeCell ref="L2282:L2283"/>
    <mergeCell ref="A2283:B2283"/>
    <mergeCell ref="A2214:B2214"/>
    <mergeCell ref="F2214:H2214"/>
    <mergeCell ref="J2214:K2215"/>
    <mergeCell ref="L2214:L2215"/>
    <mergeCell ref="A2215:B2215"/>
    <mergeCell ref="A2278:M2278"/>
    <mergeCell ref="L2181:L2182"/>
    <mergeCell ref="A2182:B2182"/>
    <mergeCell ref="A2210:M2210"/>
    <mergeCell ref="A2211:M2211"/>
    <mergeCell ref="A2213:B2213"/>
    <mergeCell ref="F2213:I2213"/>
    <mergeCell ref="A2169:B2169"/>
    <mergeCell ref="A2180:B2180"/>
    <mergeCell ref="F2180:I2180"/>
    <mergeCell ref="A2181:B2181"/>
    <mergeCell ref="F2181:H2181"/>
    <mergeCell ref="J2181:K2182"/>
    <mergeCell ref="A2142:M2142"/>
    <mergeCell ref="A2143:M2143"/>
    <mergeCell ref="A2145:B2145"/>
    <mergeCell ref="F2145:I2145"/>
    <mergeCell ref="A2146:B2146"/>
    <mergeCell ref="F2146:H2146"/>
    <mergeCell ref="J2146:K2147"/>
    <mergeCell ref="L2146:L2147"/>
    <mergeCell ref="A2147:B2147"/>
    <mergeCell ref="A2087:B2087"/>
    <mergeCell ref="F2087:I2087"/>
    <mergeCell ref="A2088:B2088"/>
    <mergeCell ref="F2088:H2088"/>
    <mergeCell ref="J2088:K2089"/>
    <mergeCell ref="L2088:L2089"/>
    <mergeCell ref="A2089:B2089"/>
    <mergeCell ref="A2078:B2078"/>
    <mergeCell ref="F2078:H2078"/>
    <mergeCell ref="J2078:K2079"/>
    <mergeCell ref="L2078:L2079"/>
    <mergeCell ref="A2079:B2079"/>
    <mergeCell ref="A2084:B2084"/>
    <mergeCell ref="L2030:L2031"/>
    <mergeCell ref="A2031:B2031"/>
    <mergeCell ref="A2074:M2074"/>
    <mergeCell ref="A2075:M2075"/>
    <mergeCell ref="A2077:B2077"/>
    <mergeCell ref="F2077:I2077"/>
    <mergeCell ref="A2026:B2026"/>
    <mergeCell ref="A2029:B2029"/>
    <mergeCell ref="F2029:I2029"/>
    <mergeCell ref="A2030:B2030"/>
    <mergeCell ref="F2030:H2030"/>
    <mergeCell ref="J2030:K2031"/>
    <mergeCell ref="A2007:M2007"/>
    <mergeCell ref="A2009:B2009"/>
    <mergeCell ref="F2009:I2009"/>
    <mergeCell ref="A2010:B2010"/>
    <mergeCell ref="F2010:H2010"/>
    <mergeCell ref="J2010:K2011"/>
    <mergeCell ref="L2010:L2011"/>
    <mergeCell ref="A2011:B2011"/>
    <mergeCell ref="A1942:B1942"/>
    <mergeCell ref="F1942:H1942"/>
    <mergeCell ref="J1942:K1943"/>
    <mergeCell ref="L1942:L1943"/>
    <mergeCell ref="A1943:B1943"/>
    <mergeCell ref="A2006:M2006"/>
    <mergeCell ref="L1926:L1927"/>
    <mergeCell ref="A1927:B1927"/>
    <mergeCell ref="A1938:M1938"/>
    <mergeCell ref="A1939:M1939"/>
    <mergeCell ref="A1941:B1941"/>
    <mergeCell ref="F1941:I1941"/>
    <mergeCell ref="A1922:B1922"/>
    <mergeCell ref="A1925:B1925"/>
    <mergeCell ref="F1925:I1925"/>
    <mergeCell ref="A1926:B1926"/>
    <mergeCell ref="F1926:H1926"/>
    <mergeCell ref="J1926:K1927"/>
    <mergeCell ref="A1915:B1915"/>
    <mergeCell ref="F1915:I1915"/>
    <mergeCell ref="A1916:B1916"/>
    <mergeCell ref="F1916:H1916"/>
    <mergeCell ref="J1916:K1917"/>
    <mergeCell ref="L1916:L1917"/>
    <mergeCell ref="A1917:B1917"/>
    <mergeCell ref="A1874:B1874"/>
    <mergeCell ref="F1874:H1874"/>
    <mergeCell ref="J1874:K1875"/>
    <mergeCell ref="L1874:L1875"/>
    <mergeCell ref="A1875:B1875"/>
    <mergeCell ref="A1912:B1912"/>
    <mergeCell ref="L1832:L1833"/>
    <mergeCell ref="A1833:B1833"/>
    <mergeCell ref="A1863:B1863"/>
    <mergeCell ref="A1870:M1870"/>
    <mergeCell ref="A1871:M1871"/>
    <mergeCell ref="A1873:B1873"/>
    <mergeCell ref="F1873:I1873"/>
    <mergeCell ref="A1828:B1828"/>
    <mergeCell ref="A1831:B1831"/>
    <mergeCell ref="F1831:I1831"/>
    <mergeCell ref="A1832:B1832"/>
    <mergeCell ref="F1832:H1832"/>
    <mergeCell ref="J1832:K1833"/>
    <mergeCell ref="A1802:M1802"/>
    <mergeCell ref="A1803:M1803"/>
    <mergeCell ref="A1805:B1805"/>
    <mergeCell ref="F1805:I1805"/>
    <mergeCell ref="A1806:B1806"/>
    <mergeCell ref="F1806:H1806"/>
    <mergeCell ref="J1806:K1807"/>
    <mergeCell ref="L1806:L1807"/>
    <mergeCell ref="A1807:B1807"/>
    <mergeCell ref="A1751:B1751"/>
    <mergeCell ref="F1751:I1751"/>
    <mergeCell ref="A1752:B1752"/>
    <mergeCell ref="F1752:H1752"/>
    <mergeCell ref="J1752:K1753"/>
    <mergeCell ref="L1752:L1753"/>
    <mergeCell ref="A1753:B1753"/>
    <mergeCell ref="A1738:B1738"/>
    <mergeCell ref="F1738:H1738"/>
    <mergeCell ref="J1738:K1739"/>
    <mergeCell ref="L1738:L1739"/>
    <mergeCell ref="A1739:B1739"/>
    <mergeCell ref="A1748:B1748"/>
    <mergeCell ref="L1722:L1723"/>
    <mergeCell ref="A1723:B1723"/>
    <mergeCell ref="A1734:M1734"/>
    <mergeCell ref="A1735:M1735"/>
    <mergeCell ref="A1737:B1737"/>
    <mergeCell ref="F1737:I1737"/>
    <mergeCell ref="A1718:B1718"/>
    <mergeCell ref="A1721:B1721"/>
    <mergeCell ref="F1721:I1721"/>
    <mergeCell ref="A1722:B1722"/>
    <mergeCell ref="F1722:H1722"/>
    <mergeCell ref="J1722:K1723"/>
    <mergeCell ref="A1667:M1667"/>
    <mergeCell ref="A1669:B1669"/>
    <mergeCell ref="F1669:I1669"/>
    <mergeCell ref="A1670:B1670"/>
    <mergeCell ref="F1670:H1670"/>
    <mergeCell ref="J1670:K1671"/>
    <mergeCell ref="L1670:L1671"/>
    <mergeCell ref="A1671:B1671"/>
    <mergeCell ref="A1602:B1602"/>
    <mergeCell ref="F1602:H1602"/>
    <mergeCell ref="J1602:K1603"/>
    <mergeCell ref="L1602:L1603"/>
    <mergeCell ref="A1603:B1603"/>
    <mergeCell ref="A1666:M1666"/>
    <mergeCell ref="L1569:L1570"/>
    <mergeCell ref="A1570:B1570"/>
    <mergeCell ref="A1598:M1598"/>
    <mergeCell ref="A1599:M1599"/>
    <mergeCell ref="A1601:B1601"/>
    <mergeCell ref="F1601:I1601"/>
    <mergeCell ref="A1559:B1559"/>
    <mergeCell ref="A1568:B1568"/>
    <mergeCell ref="F1568:I1568"/>
    <mergeCell ref="A1569:B1569"/>
    <mergeCell ref="F1569:H1569"/>
    <mergeCell ref="J1569:K1570"/>
    <mergeCell ref="A1530:M1530"/>
    <mergeCell ref="A1531:M1531"/>
    <mergeCell ref="A1533:B1533"/>
    <mergeCell ref="F1533:I1533"/>
    <mergeCell ref="A1534:B1534"/>
    <mergeCell ref="F1534:H1534"/>
    <mergeCell ref="J1534:K1535"/>
    <mergeCell ref="L1534:L1535"/>
    <mergeCell ref="A1535:B1535"/>
    <mergeCell ref="A1513:B1513"/>
    <mergeCell ref="F1513:I1513"/>
    <mergeCell ref="A1514:B1514"/>
    <mergeCell ref="F1514:H1514"/>
    <mergeCell ref="J1514:K1515"/>
    <mergeCell ref="L1514:L1515"/>
    <mergeCell ref="A1515:B1515"/>
    <mergeCell ref="A1466:B1466"/>
    <mergeCell ref="F1466:H1466"/>
    <mergeCell ref="J1466:K1467"/>
    <mergeCell ref="L1466:L1467"/>
    <mergeCell ref="A1467:B1467"/>
    <mergeCell ref="A1510:B1510"/>
    <mergeCell ref="L1441:L1442"/>
    <mergeCell ref="A1442:B1442"/>
    <mergeCell ref="A1462:M1462"/>
    <mergeCell ref="A1463:M1463"/>
    <mergeCell ref="A1465:B1465"/>
    <mergeCell ref="F1465:I1465"/>
    <mergeCell ref="A1437:B1437"/>
    <mergeCell ref="A1440:B1440"/>
    <mergeCell ref="F1440:I1440"/>
    <mergeCell ref="A1441:B1441"/>
    <mergeCell ref="F1441:H1441"/>
    <mergeCell ref="J1441:K1442"/>
    <mergeCell ref="A1394:M1394"/>
    <mergeCell ref="A1395:M1395"/>
    <mergeCell ref="A1397:B1397"/>
    <mergeCell ref="F1397:I1397"/>
    <mergeCell ref="A1398:B1398"/>
    <mergeCell ref="F1398:H1398"/>
    <mergeCell ref="J1398:K1399"/>
    <mergeCell ref="L1398:L1399"/>
    <mergeCell ref="A1399:B1399"/>
    <mergeCell ref="A1326:M1326"/>
    <mergeCell ref="A1327:M1327"/>
    <mergeCell ref="A1329:B1329"/>
    <mergeCell ref="F1329:I1329"/>
    <mergeCell ref="A1330:B1330"/>
    <mergeCell ref="F1330:H1330"/>
    <mergeCell ref="J1330:K1331"/>
    <mergeCell ref="L1330:L1331"/>
    <mergeCell ref="A1331:B1331"/>
    <mergeCell ref="L1276:L1277"/>
    <mergeCell ref="A1277:B1277"/>
    <mergeCell ref="A1289:B1289"/>
    <mergeCell ref="A1296:B1296"/>
    <mergeCell ref="F1296:I1296"/>
    <mergeCell ref="A1297:B1297"/>
    <mergeCell ref="F1297:H1297"/>
    <mergeCell ref="J1297:K1298"/>
    <mergeCell ref="L1297:L1298"/>
    <mergeCell ref="A1298:B1298"/>
    <mergeCell ref="A1272:B1272"/>
    <mergeCell ref="A1275:B1275"/>
    <mergeCell ref="F1275:I1275"/>
    <mergeCell ref="A1276:B1276"/>
    <mergeCell ref="F1276:H1276"/>
    <mergeCell ref="J1276:K1277"/>
    <mergeCell ref="A1267:B1267"/>
    <mergeCell ref="F1267:I1267"/>
    <mergeCell ref="A1268:B1268"/>
    <mergeCell ref="F1268:H1268"/>
    <mergeCell ref="J1268:K1269"/>
    <mergeCell ref="L1268:L1269"/>
    <mergeCell ref="A1269:B1269"/>
    <mergeCell ref="A1262:B1262"/>
    <mergeCell ref="F1262:H1262"/>
    <mergeCell ref="J1262:K1263"/>
    <mergeCell ref="L1262:L1263"/>
    <mergeCell ref="A1263:B1263"/>
    <mergeCell ref="A1264:B1264"/>
    <mergeCell ref="L1253:L1254"/>
    <mergeCell ref="A1254:B1254"/>
    <mergeCell ref="A1258:M1258"/>
    <mergeCell ref="A1259:M1259"/>
    <mergeCell ref="A1261:B1261"/>
    <mergeCell ref="F1261:I1261"/>
    <mergeCell ref="A1249:B1249"/>
    <mergeCell ref="A1252:B1252"/>
    <mergeCell ref="F1252:I1252"/>
    <mergeCell ref="A1253:B1253"/>
    <mergeCell ref="F1253:H1253"/>
    <mergeCell ref="J1253:K1254"/>
    <mergeCell ref="L1209:L1210"/>
    <mergeCell ref="A1210:B1210"/>
    <mergeCell ref="A1241:B1241"/>
    <mergeCell ref="A1244:B1244"/>
    <mergeCell ref="F1244:I1244"/>
    <mergeCell ref="A1245:B1245"/>
    <mergeCell ref="F1245:H1245"/>
    <mergeCell ref="J1245:K1246"/>
    <mergeCell ref="L1245:L1246"/>
    <mergeCell ref="A1246:B1246"/>
    <mergeCell ref="A1205:B1205"/>
    <mergeCell ref="A1208:B1208"/>
    <mergeCell ref="F1208:I1208"/>
    <mergeCell ref="A1209:B1209"/>
    <mergeCell ref="F1209:H1209"/>
    <mergeCell ref="J1209:K1210"/>
    <mergeCell ref="A1191:M1191"/>
    <mergeCell ref="A1193:B1193"/>
    <mergeCell ref="F1193:I1193"/>
    <mergeCell ref="A1194:B1194"/>
    <mergeCell ref="F1194:H1194"/>
    <mergeCell ref="J1194:K1195"/>
    <mergeCell ref="L1194:L1195"/>
    <mergeCell ref="A1195:B1195"/>
    <mergeCell ref="A1126:B1126"/>
    <mergeCell ref="F1126:H1126"/>
    <mergeCell ref="J1126:K1127"/>
    <mergeCell ref="L1126:L1127"/>
    <mergeCell ref="A1127:B1127"/>
    <mergeCell ref="A1190:M1190"/>
    <mergeCell ref="L1066:L1067"/>
    <mergeCell ref="A1067:B1067"/>
    <mergeCell ref="A1122:M1122"/>
    <mergeCell ref="A1123:M1123"/>
    <mergeCell ref="A1125:B1125"/>
    <mergeCell ref="F1125:I1125"/>
    <mergeCell ref="A1062:B1062"/>
    <mergeCell ref="A1065:B1065"/>
    <mergeCell ref="F1065:I1065"/>
    <mergeCell ref="A1066:B1066"/>
    <mergeCell ref="F1066:H1066"/>
    <mergeCell ref="J1066:K1067"/>
    <mergeCell ref="A1049:B1049"/>
    <mergeCell ref="A1054:M1054"/>
    <mergeCell ref="A1055:M1055"/>
    <mergeCell ref="A1057:B1057"/>
    <mergeCell ref="F1057:I1057"/>
    <mergeCell ref="A1058:B1058"/>
    <mergeCell ref="F1058:H1058"/>
    <mergeCell ref="J1058:K1059"/>
    <mergeCell ref="L1058:L1059"/>
    <mergeCell ref="A1059:B1059"/>
    <mergeCell ref="A986:M986"/>
    <mergeCell ref="A987:M987"/>
    <mergeCell ref="A989:B989"/>
    <mergeCell ref="F989:I989"/>
    <mergeCell ref="A990:B990"/>
    <mergeCell ref="F990:H990"/>
    <mergeCell ref="J990:K991"/>
    <mergeCell ref="L990:L991"/>
    <mergeCell ref="A991:B991"/>
    <mergeCell ref="A918:M918"/>
    <mergeCell ref="A919:M919"/>
    <mergeCell ref="A921:B921"/>
    <mergeCell ref="F921:I921"/>
    <mergeCell ref="A922:B922"/>
    <mergeCell ref="F922:H922"/>
    <mergeCell ref="J922:K923"/>
    <mergeCell ref="L922:L923"/>
    <mergeCell ref="A923:B923"/>
    <mergeCell ref="A842:B842"/>
    <mergeCell ref="A850:M850"/>
    <mergeCell ref="A851:M851"/>
    <mergeCell ref="A853:B853"/>
    <mergeCell ref="F853:I853"/>
    <mergeCell ref="A854:B854"/>
    <mergeCell ref="F854:H854"/>
    <mergeCell ref="J854:K855"/>
    <mergeCell ref="L854:L855"/>
    <mergeCell ref="A855:B855"/>
    <mergeCell ref="A783:M783"/>
    <mergeCell ref="A785:B785"/>
    <mergeCell ref="F785:I785"/>
    <mergeCell ref="A786:B786"/>
    <mergeCell ref="F786:H786"/>
    <mergeCell ref="J786:K787"/>
    <mergeCell ref="L786:L787"/>
    <mergeCell ref="A787:B787"/>
    <mergeCell ref="A718:B718"/>
    <mergeCell ref="F718:H718"/>
    <mergeCell ref="J718:K719"/>
    <mergeCell ref="L718:L719"/>
    <mergeCell ref="A719:B719"/>
    <mergeCell ref="A782:M782"/>
    <mergeCell ref="A714:M714"/>
    <mergeCell ref="A715:M715"/>
    <mergeCell ref="A717:B717"/>
    <mergeCell ref="F717:I717"/>
    <mergeCell ref="A652:B652"/>
    <mergeCell ref="A655:B655"/>
    <mergeCell ref="F655:I655"/>
    <mergeCell ref="A656:B656"/>
    <mergeCell ref="F656:H656"/>
    <mergeCell ref="J656:K657"/>
    <mergeCell ref="A647:M647"/>
    <mergeCell ref="A649:B649"/>
    <mergeCell ref="F649:I649"/>
    <mergeCell ref="A650:B650"/>
    <mergeCell ref="F650:H650"/>
    <mergeCell ref="J650:K651"/>
    <mergeCell ref="L650:L651"/>
    <mergeCell ref="A651:B651"/>
    <mergeCell ref="L656:L657"/>
    <mergeCell ref="A657:B657"/>
    <mergeCell ref="A629:B629"/>
    <mergeCell ref="A632:B632"/>
    <mergeCell ref="F632:I632"/>
    <mergeCell ref="A633:B633"/>
    <mergeCell ref="F633:H633"/>
    <mergeCell ref="J633:K634"/>
    <mergeCell ref="L633:L634"/>
    <mergeCell ref="A634:B634"/>
    <mergeCell ref="A646:M646"/>
    <mergeCell ref="A603:B603"/>
    <mergeCell ref="F603:I603"/>
    <mergeCell ref="A604:B604"/>
    <mergeCell ref="F604:H604"/>
    <mergeCell ref="J604:K605"/>
    <mergeCell ref="A578:M578"/>
    <mergeCell ref="A579:M579"/>
    <mergeCell ref="A581:B581"/>
    <mergeCell ref="F581:I581"/>
    <mergeCell ref="A582:B582"/>
    <mergeCell ref="F582:H582"/>
    <mergeCell ref="J582:K583"/>
    <mergeCell ref="L582:L583"/>
    <mergeCell ref="A583:B583"/>
    <mergeCell ref="L604:L605"/>
    <mergeCell ref="A605:B605"/>
    <mergeCell ref="A555:B555"/>
    <mergeCell ref="A558:B558"/>
    <mergeCell ref="F558:I558"/>
    <mergeCell ref="A559:B559"/>
    <mergeCell ref="F559:H559"/>
    <mergeCell ref="J559:K560"/>
    <mergeCell ref="L559:L560"/>
    <mergeCell ref="A560:B560"/>
    <mergeCell ref="A600:B600"/>
    <mergeCell ref="A516:B516"/>
    <mergeCell ref="A519:B519"/>
    <mergeCell ref="F519:I519"/>
    <mergeCell ref="A520:B520"/>
    <mergeCell ref="F520:H520"/>
    <mergeCell ref="J520:K521"/>
    <mergeCell ref="A511:M511"/>
    <mergeCell ref="A513:B513"/>
    <mergeCell ref="F513:I513"/>
    <mergeCell ref="A514:B514"/>
    <mergeCell ref="F514:H514"/>
    <mergeCell ref="J514:K515"/>
    <mergeCell ref="L514:L515"/>
    <mergeCell ref="A515:B515"/>
    <mergeCell ref="L520:L521"/>
    <mergeCell ref="A521:B521"/>
    <mergeCell ref="A446:B446"/>
    <mergeCell ref="F446:H446"/>
    <mergeCell ref="J446:K447"/>
    <mergeCell ref="L446:L447"/>
    <mergeCell ref="A447:B447"/>
    <mergeCell ref="A510:M510"/>
    <mergeCell ref="L437:L438"/>
    <mergeCell ref="A438:B438"/>
    <mergeCell ref="A442:M442"/>
    <mergeCell ref="A443:M443"/>
    <mergeCell ref="A445:B445"/>
    <mergeCell ref="F445:I445"/>
    <mergeCell ref="A436:B436"/>
    <mergeCell ref="F436:I436"/>
    <mergeCell ref="A437:B437"/>
    <mergeCell ref="F437:H437"/>
    <mergeCell ref="J437:K438"/>
    <mergeCell ref="A374:M374"/>
    <mergeCell ref="A375:M375"/>
    <mergeCell ref="A377:B377"/>
    <mergeCell ref="F377:I377"/>
    <mergeCell ref="A378:B378"/>
    <mergeCell ref="F378:H378"/>
    <mergeCell ref="J378:K379"/>
    <mergeCell ref="L378:L379"/>
    <mergeCell ref="A379:B379"/>
    <mergeCell ref="A307:M307"/>
    <mergeCell ref="A309:B309"/>
    <mergeCell ref="F309:I309"/>
    <mergeCell ref="A310:B310"/>
    <mergeCell ref="F310:H310"/>
    <mergeCell ref="J310:K311"/>
    <mergeCell ref="L310:L311"/>
    <mergeCell ref="A311:B311"/>
    <mergeCell ref="A433:B433"/>
    <mergeCell ref="A239:M239"/>
    <mergeCell ref="A241:B241"/>
    <mergeCell ref="F241:I241"/>
    <mergeCell ref="A242:B242"/>
    <mergeCell ref="F242:H242"/>
    <mergeCell ref="J242:K243"/>
    <mergeCell ref="L242:L243"/>
    <mergeCell ref="A243:B243"/>
    <mergeCell ref="A306:M306"/>
    <mergeCell ref="A171:M171"/>
    <mergeCell ref="A173:B173"/>
    <mergeCell ref="F173:I173"/>
    <mergeCell ref="A174:B174"/>
    <mergeCell ref="F174:H174"/>
    <mergeCell ref="J174:K175"/>
    <mergeCell ref="L174:L175"/>
    <mergeCell ref="A175:B175"/>
    <mergeCell ref="A238:M238"/>
    <mergeCell ref="A103:M103"/>
    <mergeCell ref="A105:B105"/>
    <mergeCell ref="F105:I105"/>
    <mergeCell ref="A106:B106"/>
    <mergeCell ref="F106:H106"/>
    <mergeCell ref="J106:K107"/>
    <mergeCell ref="L106:L107"/>
    <mergeCell ref="A107:B107"/>
    <mergeCell ref="A170:M170"/>
    <mergeCell ref="A35:M35"/>
    <mergeCell ref="A37:B37"/>
    <mergeCell ref="F37:I37"/>
    <mergeCell ref="A38:B38"/>
    <mergeCell ref="F38:H38"/>
    <mergeCell ref="J38:K39"/>
    <mergeCell ref="L38:L39"/>
    <mergeCell ref="A39:B39"/>
    <mergeCell ref="A102:M102"/>
    <mergeCell ref="A5:B5"/>
    <mergeCell ref="F5:I5"/>
    <mergeCell ref="A6:B6"/>
    <mergeCell ref="F6:H6"/>
    <mergeCell ref="J6:K7"/>
    <mergeCell ref="L6:L7"/>
    <mergeCell ref="A7:B7"/>
    <mergeCell ref="A32:B32"/>
    <mergeCell ref="A34:M34"/>
  </mergeCells>
  <phoneticPr fontId="1"/>
  <printOptions horizontalCentered="1"/>
  <pageMargins left="0" right="0" top="0.35433070866141736" bottom="0.35433070866141736" header="0.19685039370078741" footer="0.19685039370078741"/>
  <pageSetup paperSize="9" pageOrder="overThenDown"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F43A7-DDA0-4B5E-869B-BB458237CC93}">
  <sheetPr>
    <tabColor rgb="FF00B0F0"/>
  </sheetPr>
  <dimension ref="A1"/>
  <sheetViews>
    <sheetView showZeros="0" view="pageBreakPreview" zoomScaleNormal="85" zoomScaleSheetLayoutView="100" workbookViewId="0"/>
  </sheetViews>
  <sheetFormatPr defaultColWidth="9" defaultRowHeight="13.5"/>
  <cols>
    <col min="1" max="16384" width="9" style="219"/>
  </cols>
  <sheetData/>
  <phoneticPr fontId="1"/>
  <pageMargins left="0.78740157480314965" right="0.39370078740157483" top="0.98425196850393704" bottom="0.98425196850393704" header="0.51181102362204722" footer="0.51181102362204722"/>
  <pageSetup paperSize="9" firstPageNumber="0" orientation="landscape" r:id="rId1"/>
  <headerFooter scaleWithDoc="0" alignWithMargins="0">
    <evenHeader>&amp;C&amp;"ＭＳ 明朝,標準"- &amp;P -&amp;R&amp;"ＭＳ 明朝,標準"一般会計</even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32D26-6BFD-4CD0-9F79-85CF75E35A56}">
  <sheetPr codeName="Sheet7"/>
  <dimension ref="A1:Z55"/>
  <sheetViews>
    <sheetView showZeros="0" view="pageBreakPreview" zoomScaleNormal="85" zoomScaleSheetLayoutView="100" workbookViewId="0">
      <selection activeCell="A2" sqref="A2"/>
    </sheetView>
  </sheetViews>
  <sheetFormatPr defaultColWidth="9" defaultRowHeight="13.5"/>
  <cols>
    <col min="1" max="1" width="7.625" style="219" customWidth="1"/>
    <col min="2" max="2" width="1.375" style="219" customWidth="1"/>
    <col min="3" max="3" width="9.125" style="219" customWidth="1"/>
    <col min="4" max="4" width="1.375" style="219" customWidth="1"/>
    <col min="5" max="5" width="9.125" style="219" customWidth="1"/>
    <col min="6" max="6" width="1.375" style="219" customWidth="1"/>
    <col min="7" max="7" width="9.125" style="219" customWidth="1"/>
    <col min="8" max="8" width="1.375" style="219" customWidth="1"/>
    <col min="9" max="9" width="9.125" style="219" customWidth="1"/>
    <col min="10" max="10" width="1.375" style="219" customWidth="1"/>
    <col min="11" max="11" width="9.125" style="219" customWidth="1"/>
    <col min="12" max="12" width="1.375" style="219" customWidth="1"/>
    <col min="13" max="13" width="9.125" style="219" customWidth="1"/>
    <col min="14" max="14" width="1.375" style="219" customWidth="1"/>
    <col min="15" max="15" width="9.125" style="219" customWidth="1"/>
    <col min="16" max="16" width="1.375" style="219" customWidth="1"/>
    <col min="17" max="17" width="9.125" style="219" customWidth="1"/>
    <col min="18" max="18" width="1.375" style="219" customWidth="1"/>
    <col min="19" max="19" width="9.125" style="219" customWidth="1"/>
    <col min="20" max="20" width="1.375" style="219" customWidth="1"/>
    <col min="21" max="21" width="9.125" style="219" customWidth="1"/>
    <col min="22" max="22" width="1.375" style="219" customWidth="1"/>
    <col min="23" max="23" width="9.125" style="219" customWidth="1"/>
    <col min="24" max="24" width="1.375" style="219" customWidth="1"/>
    <col min="25" max="25" width="11.625" style="219" customWidth="1"/>
    <col min="26" max="26" width="10" style="219" customWidth="1"/>
    <col min="27" max="16384" width="9" style="219"/>
  </cols>
  <sheetData>
    <row r="1" spans="1:26" s="193" customFormat="1" ht="22.5" customHeight="1">
      <c r="A1" s="441" t="s">
        <v>3032</v>
      </c>
      <c r="B1" s="441"/>
      <c r="C1" s="441"/>
      <c r="D1" s="441"/>
      <c r="E1" s="441"/>
      <c r="F1" s="441"/>
      <c r="G1" s="441"/>
      <c r="H1" s="441"/>
      <c r="I1" s="441"/>
      <c r="J1" s="441"/>
      <c r="K1" s="441"/>
      <c r="L1" s="441"/>
      <c r="M1" s="441"/>
      <c r="N1" s="441"/>
      <c r="O1" s="441"/>
      <c r="P1" s="441"/>
      <c r="Q1" s="441"/>
      <c r="R1" s="441"/>
      <c r="S1" s="441"/>
      <c r="T1" s="441"/>
      <c r="U1" s="441"/>
      <c r="V1" s="441"/>
      <c r="W1" s="441"/>
      <c r="X1" s="441"/>
      <c r="Y1" s="441"/>
      <c r="Z1" s="192"/>
    </row>
    <row r="2" spans="1:26" s="193" customFormat="1" ht="22.5" customHeight="1">
      <c r="A2" s="192"/>
      <c r="B2" s="192"/>
      <c r="C2" s="192"/>
      <c r="D2" s="192"/>
      <c r="E2" s="192"/>
      <c r="F2" s="192"/>
      <c r="G2" s="192"/>
      <c r="H2" s="192"/>
      <c r="I2" s="192"/>
      <c r="J2" s="192"/>
      <c r="K2" s="192"/>
      <c r="L2" s="192"/>
      <c r="M2" s="192"/>
      <c r="N2" s="192"/>
      <c r="O2" s="192"/>
      <c r="P2" s="192"/>
      <c r="Q2" s="192"/>
      <c r="R2" s="192"/>
      <c r="S2" s="192"/>
      <c r="T2" s="192"/>
      <c r="U2" s="192"/>
      <c r="V2" s="192"/>
      <c r="W2" s="192"/>
      <c r="X2" s="192"/>
      <c r="Y2" s="192"/>
      <c r="Z2" s="192"/>
    </row>
    <row r="3" spans="1:26" s="195" customFormat="1" ht="22.5" customHeight="1">
      <c r="A3" s="442" t="s">
        <v>3033</v>
      </c>
      <c r="B3" s="442"/>
      <c r="C3" s="442"/>
      <c r="D3" s="442"/>
      <c r="E3" s="442"/>
      <c r="F3" s="442"/>
      <c r="G3" s="442"/>
      <c r="H3" s="442"/>
      <c r="I3" s="442"/>
      <c r="J3" s="442"/>
      <c r="K3" s="442"/>
      <c r="L3" s="442"/>
      <c r="M3" s="442"/>
      <c r="N3" s="442"/>
      <c r="O3" s="442"/>
      <c r="P3" s="442"/>
      <c r="Q3" s="442"/>
      <c r="R3" s="442"/>
      <c r="S3" s="442"/>
      <c r="T3" s="442"/>
      <c r="U3" s="442"/>
      <c r="V3" s="442"/>
      <c r="W3" s="442"/>
      <c r="X3" s="442"/>
      <c r="Y3" s="442"/>
      <c r="Z3" s="194"/>
    </row>
    <row r="4" spans="1:26" s="197" customFormat="1" ht="22.5" customHeight="1">
      <c r="A4" s="443" t="s">
        <v>3034</v>
      </c>
      <c r="B4" s="444"/>
      <c r="C4" s="444"/>
      <c r="D4" s="444"/>
      <c r="E4" s="444"/>
      <c r="F4" s="444"/>
      <c r="G4" s="444"/>
      <c r="H4" s="444"/>
      <c r="I4" s="444"/>
      <c r="J4" s="444"/>
      <c r="K4" s="444"/>
      <c r="L4" s="444"/>
      <c r="M4" s="444"/>
      <c r="N4" s="444"/>
      <c r="O4" s="444"/>
      <c r="P4" s="444"/>
      <c r="Q4" s="444"/>
      <c r="R4" s="444"/>
      <c r="S4" s="444"/>
      <c r="T4" s="444"/>
      <c r="U4" s="444"/>
      <c r="V4" s="444"/>
      <c r="W4" s="444"/>
      <c r="X4" s="444"/>
      <c r="Y4" s="444"/>
      <c r="Z4" s="196"/>
    </row>
    <row r="5" spans="1:26" s="197" customFormat="1" ht="22.5" customHeight="1">
      <c r="A5" s="445" t="s">
        <v>3035</v>
      </c>
      <c r="B5" s="445"/>
      <c r="C5" s="445"/>
      <c r="D5" s="446"/>
      <c r="E5" s="198"/>
      <c r="F5" s="199"/>
      <c r="G5" s="437" t="s">
        <v>3036</v>
      </c>
      <c r="H5" s="447"/>
      <c r="I5" s="447"/>
      <c r="J5" s="447"/>
      <c r="K5" s="447"/>
      <c r="L5" s="447"/>
      <c r="M5" s="447"/>
      <c r="N5" s="447"/>
      <c r="O5" s="447"/>
      <c r="P5" s="447"/>
      <c r="Q5" s="447"/>
      <c r="R5" s="447"/>
      <c r="S5" s="447"/>
      <c r="T5" s="438"/>
      <c r="U5" s="437" t="s">
        <v>3037</v>
      </c>
      <c r="V5" s="438"/>
      <c r="W5" s="437" t="s">
        <v>3038</v>
      </c>
      <c r="X5" s="438"/>
      <c r="Y5" s="450" t="s">
        <v>3039</v>
      </c>
      <c r="Z5" s="200"/>
    </row>
    <row r="6" spans="1:26" s="197" customFormat="1" ht="22.5" customHeight="1">
      <c r="A6" s="445"/>
      <c r="B6" s="445"/>
      <c r="C6" s="445"/>
      <c r="D6" s="446"/>
      <c r="E6" s="448" t="s">
        <v>3040</v>
      </c>
      <c r="F6" s="452"/>
      <c r="G6" s="437" t="s">
        <v>3041</v>
      </c>
      <c r="H6" s="447"/>
      <c r="I6" s="437" t="s">
        <v>3042</v>
      </c>
      <c r="J6" s="438"/>
      <c r="K6" s="447" t="s">
        <v>3043</v>
      </c>
      <c r="L6" s="447"/>
      <c r="M6" s="437" t="s">
        <v>3044</v>
      </c>
      <c r="N6" s="438"/>
      <c r="O6" s="437" t="s">
        <v>3045</v>
      </c>
      <c r="P6" s="438"/>
      <c r="Q6" s="447" t="s">
        <v>3046</v>
      </c>
      <c r="R6" s="438"/>
      <c r="S6" s="437" t="s">
        <v>3017</v>
      </c>
      <c r="T6" s="438"/>
      <c r="U6" s="448"/>
      <c r="V6" s="449"/>
      <c r="W6" s="448"/>
      <c r="X6" s="449"/>
      <c r="Y6" s="450"/>
      <c r="Z6" s="200"/>
    </row>
    <row r="7" spans="1:26" s="197" customFormat="1" ht="22.5" customHeight="1">
      <c r="A7" s="445"/>
      <c r="B7" s="445"/>
      <c r="C7" s="445"/>
      <c r="D7" s="446"/>
      <c r="E7" s="439" t="s">
        <v>3047</v>
      </c>
      <c r="F7" s="453"/>
      <c r="G7" s="439"/>
      <c r="H7" s="453"/>
      <c r="I7" s="439"/>
      <c r="J7" s="440"/>
      <c r="K7" s="453" t="s">
        <v>3048</v>
      </c>
      <c r="L7" s="453"/>
      <c r="M7" s="439" t="s">
        <v>3048</v>
      </c>
      <c r="N7" s="440"/>
      <c r="O7" s="439" t="s">
        <v>3048</v>
      </c>
      <c r="P7" s="440"/>
      <c r="Q7" s="453" t="s">
        <v>3049</v>
      </c>
      <c r="R7" s="440"/>
      <c r="S7" s="439"/>
      <c r="T7" s="440"/>
      <c r="U7" s="448"/>
      <c r="V7" s="449"/>
      <c r="W7" s="439"/>
      <c r="X7" s="440"/>
      <c r="Y7" s="451"/>
      <c r="Z7" s="200"/>
    </row>
    <row r="8" spans="1:26" s="197" customFormat="1" ht="27" customHeight="1">
      <c r="A8" s="454" t="s">
        <v>3050</v>
      </c>
      <c r="B8" s="201"/>
      <c r="C8" s="202" t="s">
        <v>3051</v>
      </c>
      <c r="D8" s="203"/>
      <c r="E8" s="204">
        <v>2</v>
      </c>
      <c r="F8" s="205"/>
      <c r="G8" s="204"/>
      <c r="H8" s="205"/>
      <c r="I8" s="204">
        <v>18720</v>
      </c>
      <c r="J8" s="206"/>
      <c r="K8" s="205">
        <v>6459</v>
      </c>
      <c r="L8" s="205"/>
      <c r="M8" s="204"/>
      <c r="N8" s="206"/>
      <c r="O8" s="204"/>
      <c r="P8" s="206"/>
      <c r="Q8" s="205"/>
      <c r="R8" s="206"/>
      <c r="S8" s="204">
        <f t="shared" ref="S8:S11" si="0">SUM(G8:Q8)</f>
        <v>25179</v>
      </c>
      <c r="T8" s="206"/>
      <c r="U8" s="207">
        <v>4444</v>
      </c>
      <c r="V8" s="208"/>
      <c r="W8" s="204">
        <f>S8+U8</f>
        <v>29623</v>
      </c>
      <c r="X8" s="206"/>
      <c r="Y8" s="209"/>
    </row>
    <row r="9" spans="1:26" s="197" customFormat="1" ht="27" customHeight="1">
      <c r="A9" s="445"/>
      <c r="B9" s="210"/>
      <c r="C9" s="211" t="s">
        <v>3052</v>
      </c>
      <c r="D9" s="212"/>
      <c r="E9" s="207">
        <v>14</v>
      </c>
      <c r="F9" s="213"/>
      <c r="G9" s="207">
        <v>41400</v>
      </c>
      <c r="H9" s="213"/>
      <c r="I9" s="207"/>
      <c r="J9" s="208"/>
      <c r="K9" s="213">
        <v>12300</v>
      </c>
      <c r="L9" s="213"/>
      <c r="M9" s="207"/>
      <c r="N9" s="208"/>
      <c r="O9" s="207"/>
      <c r="P9" s="208"/>
      <c r="Q9" s="213"/>
      <c r="R9" s="208"/>
      <c r="S9" s="204">
        <f t="shared" si="0"/>
        <v>53700</v>
      </c>
      <c r="T9" s="208"/>
      <c r="U9" s="207">
        <v>11057</v>
      </c>
      <c r="V9" s="214"/>
      <c r="W9" s="204">
        <f>S9+U9</f>
        <v>64757</v>
      </c>
      <c r="X9" s="214"/>
      <c r="Y9" s="209"/>
    </row>
    <row r="10" spans="1:26" s="197" customFormat="1" ht="27" customHeight="1">
      <c r="A10" s="445"/>
      <c r="B10" s="210"/>
      <c r="C10" s="211" t="s">
        <v>3046</v>
      </c>
      <c r="D10" s="212"/>
      <c r="E10" s="207">
        <f>1+582</f>
        <v>583</v>
      </c>
      <c r="F10" s="213"/>
      <c r="G10" s="207">
        <v>19185</v>
      </c>
      <c r="H10" s="213"/>
      <c r="I10" s="207">
        <v>6960</v>
      </c>
      <c r="J10" s="208"/>
      <c r="K10" s="213">
        <v>2453</v>
      </c>
      <c r="L10" s="213"/>
      <c r="M10" s="207"/>
      <c r="N10" s="208"/>
      <c r="O10" s="207"/>
      <c r="P10" s="208"/>
      <c r="Q10" s="213"/>
      <c r="R10" s="206"/>
      <c r="S10" s="204">
        <f t="shared" si="0"/>
        <v>28598</v>
      </c>
      <c r="T10" s="206"/>
      <c r="U10" s="207">
        <v>1955</v>
      </c>
      <c r="V10" s="208"/>
      <c r="W10" s="204">
        <f>S10+U10</f>
        <v>30553</v>
      </c>
      <c r="X10" s="208"/>
      <c r="Y10" s="209"/>
    </row>
    <row r="11" spans="1:26" s="197" customFormat="1" ht="27" customHeight="1">
      <c r="A11" s="445"/>
      <c r="B11" s="210"/>
      <c r="C11" s="211" t="s">
        <v>3017</v>
      </c>
      <c r="D11" s="212"/>
      <c r="E11" s="207">
        <f>SUM(E8:E10)</f>
        <v>599</v>
      </c>
      <c r="F11" s="213"/>
      <c r="G11" s="207">
        <f>SUM(G8:G10)</f>
        <v>60585</v>
      </c>
      <c r="H11" s="213"/>
      <c r="I11" s="207">
        <f>SUM(I8:I10)</f>
        <v>25680</v>
      </c>
      <c r="J11" s="208"/>
      <c r="K11" s="213">
        <f>SUM(K8:K10)</f>
        <v>21212</v>
      </c>
      <c r="L11" s="208">
        <f>SUM(L8:L10)</f>
        <v>0</v>
      </c>
      <c r="M11" s="213">
        <f>SUM(M8:M10)</f>
        <v>0</v>
      </c>
      <c r="N11" s="208"/>
      <c r="O11" s="207">
        <f>SUM(O8:O10)</f>
        <v>0</v>
      </c>
      <c r="P11" s="208"/>
      <c r="Q11" s="213">
        <f>SUM(Q8:Q10)</f>
        <v>0</v>
      </c>
      <c r="R11" s="206"/>
      <c r="S11" s="204">
        <f t="shared" si="0"/>
        <v>107477</v>
      </c>
      <c r="T11" s="206"/>
      <c r="U11" s="207">
        <f>SUM(U8:U10)</f>
        <v>17456</v>
      </c>
      <c r="V11" s="208"/>
      <c r="W11" s="207">
        <f>SUM(S11:U11)</f>
        <v>124933</v>
      </c>
      <c r="X11" s="208"/>
      <c r="Y11" s="209"/>
    </row>
    <row r="12" spans="1:26" s="197" customFormat="1" ht="27" customHeight="1">
      <c r="A12" s="454" t="s">
        <v>3053</v>
      </c>
      <c r="B12" s="201"/>
      <c r="C12" s="202" t="s">
        <v>3051</v>
      </c>
      <c r="D12" s="203"/>
      <c r="E12" s="204">
        <v>2</v>
      </c>
      <c r="F12" s="205"/>
      <c r="G12" s="204"/>
      <c r="H12" s="205"/>
      <c r="I12" s="204">
        <v>15944</v>
      </c>
      <c r="J12" s="206"/>
      <c r="K12" s="205">
        <v>5291</v>
      </c>
      <c r="L12" s="205"/>
      <c r="M12" s="204"/>
      <c r="N12" s="206"/>
      <c r="O12" s="204"/>
      <c r="P12" s="206"/>
      <c r="Q12" s="205">
        <v>155</v>
      </c>
      <c r="R12" s="206"/>
      <c r="S12" s="204">
        <f t="shared" ref="S12:S15" si="1">SUM(G12:Q12)</f>
        <v>21390</v>
      </c>
      <c r="T12" s="206"/>
      <c r="U12" s="207">
        <v>4292</v>
      </c>
      <c r="V12" s="208"/>
      <c r="W12" s="204">
        <f>S12+U12</f>
        <v>25682</v>
      </c>
      <c r="X12" s="206"/>
      <c r="Y12" s="209"/>
    </row>
    <row r="13" spans="1:26" s="197" customFormat="1" ht="27" customHeight="1">
      <c r="A13" s="445"/>
      <c r="B13" s="210"/>
      <c r="C13" s="211" t="s">
        <v>3052</v>
      </c>
      <c r="D13" s="212"/>
      <c r="E13" s="207">
        <v>14</v>
      </c>
      <c r="F13" s="213"/>
      <c r="G13" s="207">
        <v>38668</v>
      </c>
      <c r="H13" s="213"/>
      <c r="I13" s="207"/>
      <c r="J13" s="208"/>
      <c r="K13" s="213">
        <v>11260</v>
      </c>
      <c r="L13" s="213"/>
      <c r="M13" s="207"/>
      <c r="N13" s="208"/>
      <c r="O13" s="207"/>
      <c r="P13" s="208"/>
      <c r="Q13" s="213"/>
      <c r="R13" s="208"/>
      <c r="S13" s="204">
        <f t="shared" si="1"/>
        <v>49928</v>
      </c>
      <c r="T13" s="208"/>
      <c r="U13" s="207">
        <v>11180</v>
      </c>
      <c r="V13" s="214"/>
      <c r="W13" s="204">
        <f>S13+U13</f>
        <v>61108</v>
      </c>
      <c r="X13" s="214"/>
      <c r="Y13" s="209"/>
    </row>
    <row r="14" spans="1:26" s="197" customFormat="1" ht="27" customHeight="1">
      <c r="A14" s="445"/>
      <c r="B14" s="210"/>
      <c r="C14" s="211" t="s">
        <v>3046</v>
      </c>
      <c r="D14" s="212"/>
      <c r="E14" s="207">
        <v>549</v>
      </c>
      <c r="F14" s="213"/>
      <c r="G14" s="207">
        <v>13219</v>
      </c>
      <c r="H14" s="213"/>
      <c r="I14" s="207">
        <v>6300</v>
      </c>
      <c r="J14" s="208"/>
      <c r="K14" s="213">
        <v>2099</v>
      </c>
      <c r="L14" s="213"/>
      <c r="M14" s="207"/>
      <c r="N14" s="208"/>
      <c r="O14" s="207"/>
      <c r="P14" s="208"/>
      <c r="Q14" s="213"/>
      <c r="R14" s="206"/>
      <c r="S14" s="204">
        <f t="shared" si="1"/>
        <v>21618</v>
      </c>
      <c r="T14" s="206"/>
      <c r="U14" s="207">
        <v>1826</v>
      </c>
      <c r="V14" s="208"/>
      <c r="W14" s="204">
        <f>S14+U14</f>
        <v>23444</v>
      </c>
      <c r="X14" s="208"/>
      <c r="Y14" s="209"/>
    </row>
    <row r="15" spans="1:26" s="197" customFormat="1" ht="27" customHeight="1">
      <c r="A15" s="445"/>
      <c r="B15" s="210"/>
      <c r="C15" s="211" t="s">
        <v>3017</v>
      </c>
      <c r="D15" s="212"/>
      <c r="E15" s="207">
        <f>SUM(E12:E14)</f>
        <v>565</v>
      </c>
      <c r="F15" s="213"/>
      <c r="G15" s="207">
        <f>SUM(G12:G14)</f>
        <v>51887</v>
      </c>
      <c r="H15" s="213"/>
      <c r="I15" s="207">
        <f>SUM(I12:I14)</f>
        <v>22244</v>
      </c>
      <c r="J15" s="208"/>
      <c r="K15" s="213">
        <f>SUM(K12:K14)</f>
        <v>18650</v>
      </c>
      <c r="L15" s="208">
        <f>SUM(L12:L14)</f>
        <v>0</v>
      </c>
      <c r="M15" s="213">
        <f>SUM(M12:M14)</f>
        <v>0</v>
      </c>
      <c r="N15" s="208"/>
      <c r="O15" s="207">
        <f>SUM(O12:O14)</f>
        <v>0</v>
      </c>
      <c r="P15" s="208"/>
      <c r="Q15" s="213">
        <f>SUM(Q12:Q14)</f>
        <v>155</v>
      </c>
      <c r="R15" s="206"/>
      <c r="S15" s="204">
        <f t="shared" si="1"/>
        <v>92936</v>
      </c>
      <c r="T15" s="206"/>
      <c r="U15" s="207">
        <f>SUM(U12:U14)</f>
        <v>17298</v>
      </c>
      <c r="V15" s="208"/>
      <c r="W15" s="207">
        <f>SUM(S15:U15)</f>
        <v>110234</v>
      </c>
      <c r="X15" s="208"/>
      <c r="Y15" s="209"/>
    </row>
    <row r="16" spans="1:26" s="197" customFormat="1" ht="27" customHeight="1">
      <c r="A16" s="454" t="s">
        <v>3054</v>
      </c>
      <c r="B16" s="201"/>
      <c r="C16" s="202" t="s">
        <v>3051</v>
      </c>
      <c r="D16" s="203"/>
      <c r="E16" s="204">
        <f>E8-E12</f>
        <v>0</v>
      </c>
      <c r="F16" s="205"/>
      <c r="G16" s="204">
        <f>G8-G12</f>
        <v>0</v>
      </c>
      <c r="H16" s="205"/>
      <c r="I16" s="204">
        <f>I8-I12</f>
        <v>2776</v>
      </c>
      <c r="J16" s="206"/>
      <c r="K16" s="205">
        <f>K8-K12</f>
        <v>1168</v>
      </c>
      <c r="L16" s="205"/>
      <c r="M16" s="204">
        <f>M8-M12</f>
        <v>0</v>
      </c>
      <c r="N16" s="206"/>
      <c r="O16" s="204">
        <f>O8-O12</f>
        <v>0</v>
      </c>
      <c r="P16" s="206"/>
      <c r="Q16" s="205">
        <f>Q8-Q12</f>
        <v>-155</v>
      </c>
      <c r="R16" s="206"/>
      <c r="S16" s="204">
        <f>S8-S12</f>
        <v>3789</v>
      </c>
      <c r="T16" s="206"/>
      <c r="U16" s="207">
        <f>U8-U12</f>
        <v>152</v>
      </c>
      <c r="V16" s="208"/>
      <c r="W16" s="204">
        <f>W8-W12</f>
        <v>3941</v>
      </c>
      <c r="X16" s="206"/>
      <c r="Y16" s="209"/>
    </row>
    <row r="17" spans="1:25" s="197" customFormat="1" ht="27" customHeight="1">
      <c r="A17" s="445"/>
      <c r="B17" s="210"/>
      <c r="C17" s="211" t="s">
        <v>3052</v>
      </c>
      <c r="D17" s="212"/>
      <c r="E17" s="204">
        <f>E9-E13</f>
        <v>0</v>
      </c>
      <c r="F17" s="213"/>
      <c r="G17" s="204">
        <f>G9-G13</f>
        <v>2732</v>
      </c>
      <c r="H17" s="213"/>
      <c r="I17" s="204">
        <f>I9-I13</f>
        <v>0</v>
      </c>
      <c r="J17" s="208"/>
      <c r="K17" s="205">
        <f>K9-K13</f>
        <v>1040</v>
      </c>
      <c r="L17" s="213"/>
      <c r="M17" s="204">
        <f>M9-M13</f>
        <v>0</v>
      </c>
      <c r="N17" s="208"/>
      <c r="O17" s="204">
        <f>O9-O13</f>
        <v>0</v>
      </c>
      <c r="P17" s="208"/>
      <c r="Q17" s="205">
        <f>Q9-Q13</f>
        <v>0</v>
      </c>
      <c r="R17" s="208"/>
      <c r="S17" s="204">
        <f>S9-S13</f>
        <v>3772</v>
      </c>
      <c r="T17" s="208"/>
      <c r="U17" s="215">
        <f>U9-U13</f>
        <v>-123</v>
      </c>
      <c r="V17" s="216"/>
      <c r="W17" s="217">
        <f>W9-W13</f>
        <v>3649</v>
      </c>
      <c r="X17" s="214"/>
      <c r="Y17" s="209"/>
    </row>
    <row r="18" spans="1:25" s="197" customFormat="1" ht="27" customHeight="1">
      <c r="A18" s="445"/>
      <c r="B18" s="210"/>
      <c r="C18" s="211" t="s">
        <v>3046</v>
      </c>
      <c r="D18" s="212"/>
      <c r="E18" s="204">
        <f>E10-E14</f>
        <v>34</v>
      </c>
      <c r="F18" s="213"/>
      <c r="G18" s="204">
        <f>G10-G14</f>
        <v>5966</v>
      </c>
      <c r="H18" s="213"/>
      <c r="I18" s="204">
        <f>I10-I14</f>
        <v>660</v>
      </c>
      <c r="J18" s="208"/>
      <c r="K18" s="205">
        <f>K10-K14</f>
        <v>354</v>
      </c>
      <c r="L18" s="213"/>
      <c r="M18" s="204">
        <f>M10-M14</f>
        <v>0</v>
      </c>
      <c r="N18" s="208"/>
      <c r="O18" s="204">
        <f>O10-O14</f>
        <v>0</v>
      </c>
      <c r="P18" s="208"/>
      <c r="Q18" s="205">
        <f>Q10-Q14</f>
        <v>0</v>
      </c>
      <c r="R18" s="206"/>
      <c r="S18" s="204">
        <f>S10-S14</f>
        <v>6980</v>
      </c>
      <c r="T18" s="206"/>
      <c r="U18" s="215">
        <f>U10-U14</f>
        <v>129</v>
      </c>
      <c r="V18" s="218"/>
      <c r="W18" s="217">
        <f>W10-W14</f>
        <v>7109</v>
      </c>
      <c r="X18" s="208"/>
      <c r="Y18" s="209"/>
    </row>
    <row r="19" spans="1:25" s="197" customFormat="1" ht="27" customHeight="1">
      <c r="A19" s="445"/>
      <c r="B19" s="210"/>
      <c r="C19" s="211" t="s">
        <v>3017</v>
      </c>
      <c r="D19" s="212"/>
      <c r="E19" s="204">
        <f>E11-E15</f>
        <v>34</v>
      </c>
      <c r="F19" s="213"/>
      <c r="G19" s="204">
        <f>G11-G15</f>
        <v>8698</v>
      </c>
      <c r="H19" s="213"/>
      <c r="I19" s="204">
        <f>I11-I15</f>
        <v>3436</v>
      </c>
      <c r="J19" s="208"/>
      <c r="K19" s="205">
        <f>K11-K15</f>
        <v>2562</v>
      </c>
      <c r="L19" s="208"/>
      <c r="M19" s="204">
        <f>M11-M15</f>
        <v>0</v>
      </c>
      <c r="N19" s="208"/>
      <c r="O19" s="204">
        <f>O11-O15</f>
        <v>0</v>
      </c>
      <c r="P19" s="208"/>
      <c r="Q19" s="205">
        <f>Q11-Q15</f>
        <v>-155</v>
      </c>
      <c r="R19" s="206"/>
      <c r="S19" s="204">
        <f>S11-S15</f>
        <v>14541</v>
      </c>
      <c r="T19" s="206"/>
      <c r="U19" s="215">
        <f>U11-U15</f>
        <v>158</v>
      </c>
      <c r="V19" s="218"/>
      <c r="W19" s="217">
        <f>W11-W15</f>
        <v>14699</v>
      </c>
      <c r="X19" s="208"/>
      <c r="Y19" s="209"/>
    </row>
    <row r="20" spans="1:25" s="197" customFormat="1" ht="14.25">
      <c r="A20" s="200"/>
    </row>
    <row r="21" spans="1:25" s="197" customFormat="1" ht="14.25"/>
    <row r="22" spans="1:25" s="197" customFormat="1" ht="14.25"/>
    <row r="23" spans="1:25" s="197" customFormat="1" ht="14.25"/>
    <row r="24" spans="1:25" s="197" customFormat="1" ht="14.25"/>
    <row r="25" spans="1:25" s="197" customFormat="1" ht="14.25"/>
    <row r="26" spans="1:25" s="197" customFormat="1" ht="14.25"/>
    <row r="27" spans="1:25" s="197" customFormat="1" ht="14.25"/>
    <row r="28" spans="1:25" s="197" customFormat="1" ht="14.25"/>
    <row r="29" spans="1:25" s="197" customFormat="1" ht="14.25"/>
    <row r="30" spans="1:25" s="197" customFormat="1" ht="14.25"/>
    <row r="31" spans="1:25" s="197" customFormat="1" ht="14.25"/>
    <row r="32" spans="1:25" s="197" customFormat="1" ht="14.25"/>
    <row r="33" s="197" customFormat="1" ht="14.25"/>
    <row r="34" s="197" customFormat="1" ht="14.25"/>
    <row r="35" s="197" customFormat="1" ht="14.25"/>
    <row r="36" s="197" customFormat="1" ht="14.25"/>
    <row r="37" s="197" customFormat="1" ht="14.25"/>
    <row r="38" s="197" customFormat="1" ht="14.25"/>
    <row r="39" s="197" customFormat="1" ht="14.25"/>
    <row r="40" s="197" customFormat="1" ht="14.25"/>
    <row r="41" s="197" customFormat="1" ht="14.25"/>
    <row r="42" s="197" customFormat="1" ht="14.25"/>
    <row r="43" s="197" customFormat="1" ht="14.25"/>
    <row r="44" s="197" customFormat="1" ht="14.25"/>
    <row r="45" s="197" customFormat="1" ht="14.25"/>
    <row r="46" s="197" customFormat="1" ht="14.25"/>
    <row r="47" s="197" customFormat="1" ht="14.25"/>
    <row r="48" s="197" customFormat="1" ht="14.25"/>
    <row r="49" s="197" customFormat="1" ht="14.25"/>
    <row r="50" s="197" customFormat="1" ht="14.25"/>
    <row r="51" s="197" customFormat="1" ht="14.25"/>
    <row r="52" s="197" customFormat="1" ht="14.25"/>
    <row r="53" s="197" customFormat="1" ht="14.25"/>
    <row r="54" s="197" customFormat="1" ht="14.25"/>
    <row r="55" s="197" customFormat="1" ht="14.25"/>
  </sheetData>
  <mergeCells count="24">
    <mergeCell ref="A12:A15"/>
    <mergeCell ref="A16:A19"/>
    <mergeCell ref="E7:F7"/>
    <mergeCell ref="K7:L7"/>
    <mergeCell ref="M7:N7"/>
    <mergeCell ref="A8:A11"/>
    <mergeCell ref="I6:J7"/>
    <mergeCell ref="K6:L6"/>
    <mergeCell ref="M6:N6"/>
    <mergeCell ref="O6:P6"/>
    <mergeCell ref="S6:T7"/>
    <mergeCell ref="A1:Y1"/>
    <mergeCell ref="A3:Y3"/>
    <mergeCell ref="A4:Y4"/>
    <mergeCell ref="A5:D7"/>
    <mergeCell ref="G5:T5"/>
    <mergeCell ref="U5:V7"/>
    <mergeCell ref="W5:X7"/>
    <mergeCell ref="Y5:Y7"/>
    <mergeCell ref="E6:F6"/>
    <mergeCell ref="G6:H7"/>
    <mergeCell ref="O7:P7"/>
    <mergeCell ref="Q7:R7"/>
    <mergeCell ref="Q6:R6"/>
  </mergeCells>
  <phoneticPr fontId="1"/>
  <pageMargins left="0.78740157480314965" right="0.39370078740157483" top="0.98425196850393704" bottom="0.98425196850393704" header="0.51181102362204722" footer="0.51181102362204722"/>
  <pageSetup paperSize="9" firstPageNumber="117" orientation="landscape" useFirstPageNumber="1" r:id="rId1"/>
  <headerFooter differentOddEven="1" scaleWithDoc="0" alignWithMargins="0">
    <oddFooter>&amp;C- &amp;P -&amp;R一般会計</oddFooter>
    <evenHeader>&amp;C- &amp;P -&amp;R一般会計</even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ED634-5F03-486E-8F01-AB379116DCF0}">
  <sheetPr codeName="Sheet8"/>
  <dimension ref="A1:BC66"/>
  <sheetViews>
    <sheetView showZeros="0" view="pageBreakPreview" zoomScaleNormal="100" zoomScaleSheetLayoutView="100" workbookViewId="0">
      <selection activeCell="E2" sqref="E2"/>
    </sheetView>
  </sheetViews>
  <sheetFormatPr defaultColWidth="2.75" defaultRowHeight="23.25" customHeight="1"/>
  <cols>
    <col min="1" max="7" width="2.875" style="219" customWidth="1"/>
    <col min="8" max="51" width="2.625" style="219" customWidth="1"/>
    <col min="52" max="52" width="6.25" style="219" hidden="1" customWidth="1"/>
    <col min="53" max="16384" width="2.75" style="219"/>
  </cols>
  <sheetData>
    <row r="1" spans="1:51" s="197" customFormat="1" ht="23.25" customHeight="1">
      <c r="A1" s="197" t="s">
        <v>3055</v>
      </c>
    </row>
    <row r="2" spans="1:51" ht="23.25" customHeight="1">
      <c r="A2" s="219" t="s">
        <v>3056</v>
      </c>
      <c r="AY2" s="220" t="s">
        <v>3034</v>
      </c>
    </row>
    <row r="3" spans="1:51" ht="19.5" customHeight="1">
      <c r="A3" s="437" t="s">
        <v>3057</v>
      </c>
      <c r="B3" s="447"/>
      <c r="C3" s="438"/>
      <c r="D3" s="455" t="s">
        <v>3058</v>
      </c>
      <c r="E3" s="447"/>
      <c r="F3" s="447"/>
      <c r="G3" s="438"/>
      <c r="H3" s="437" t="s">
        <v>3059</v>
      </c>
      <c r="I3" s="447"/>
      <c r="J3" s="447"/>
      <c r="K3" s="447"/>
      <c r="L3" s="447"/>
      <c r="M3" s="447"/>
      <c r="N3" s="447"/>
      <c r="O3" s="447"/>
      <c r="P3" s="447"/>
      <c r="Q3" s="447"/>
      <c r="R3" s="447"/>
      <c r="S3" s="447"/>
      <c r="T3" s="447"/>
      <c r="U3" s="447"/>
      <c r="V3" s="447"/>
      <c r="W3" s="447"/>
      <c r="X3" s="447"/>
      <c r="Y3" s="447"/>
      <c r="Z3" s="447"/>
      <c r="AA3" s="447"/>
      <c r="AB3" s="447"/>
      <c r="AC3" s="447"/>
      <c r="AD3" s="447"/>
      <c r="AE3" s="438"/>
      <c r="AF3" s="437" t="s">
        <v>3060</v>
      </c>
      <c r="AG3" s="447"/>
      <c r="AH3" s="447"/>
      <c r="AI3" s="447"/>
      <c r="AJ3" s="447"/>
      <c r="AK3" s="438"/>
      <c r="AL3" s="437" t="s">
        <v>3061</v>
      </c>
      <c r="AM3" s="447"/>
      <c r="AN3" s="447"/>
      <c r="AO3" s="447"/>
      <c r="AP3" s="447"/>
      <c r="AQ3" s="438"/>
      <c r="AR3" s="446" t="s">
        <v>3062</v>
      </c>
      <c r="AS3" s="456"/>
      <c r="AT3" s="456"/>
      <c r="AU3" s="457"/>
      <c r="AV3" s="457"/>
      <c r="AW3" s="457"/>
      <c r="AX3" s="457"/>
      <c r="AY3" s="458"/>
    </row>
    <row r="4" spans="1:51" ht="19.5" customHeight="1">
      <c r="A4" s="448"/>
      <c r="B4" s="452"/>
      <c r="C4" s="449"/>
      <c r="D4" s="448"/>
      <c r="E4" s="452"/>
      <c r="F4" s="452"/>
      <c r="G4" s="449"/>
      <c r="H4" s="439"/>
      <c r="I4" s="453"/>
      <c r="J4" s="453"/>
      <c r="K4" s="453"/>
      <c r="L4" s="453"/>
      <c r="M4" s="453"/>
      <c r="N4" s="453"/>
      <c r="O4" s="453"/>
      <c r="P4" s="453"/>
      <c r="Q4" s="453"/>
      <c r="R4" s="453"/>
      <c r="S4" s="453"/>
      <c r="T4" s="453"/>
      <c r="U4" s="453"/>
      <c r="V4" s="453"/>
      <c r="W4" s="453"/>
      <c r="X4" s="453"/>
      <c r="Y4" s="453"/>
      <c r="Z4" s="453"/>
      <c r="AA4" s="453"/>
      <c r="AB4" s="453"/>
      <c r="AC4" s="453"/>
      <c r="AD4" s="453"/>
      <c r="AE4" s="440"/>
      <c r="AF4" s="448"/>
      <c r="AG4" s="452"/>
      <c r="AH4" s="452"/>
      <c r="AI4" s="452"/>
      <c r="AJ4" s="452"/>
      <c r="AK4" s="449"/>
      <c r="AL4" s="448"/>
      <c r="AM4" s="452"/>
      <c r="AN4" s="452"/>
      <c r="AO4" s="452"/>
      <c r="AP4" s="452"/>
      <c r="AQ4" s="449"/>
      <c r="AR4" s="446"/>
      <c r="AS4" s="456"/>
      <c r="AT4" s="456"/>
      <c r="AU4" s="457"/>
      <c r="AV4" s="457"/>
      <c r="AW4" s="457"/>
      <c r="AX4" s="457"/>
      <c r="AY4" s="458"/>
    </row>
    <row r="5" spans="1:51" ht="19.5" customHeight="1">
      <c r="A5" s="448"/>
      <c r="B5" s="452"/>
      <c r="C5" s="449"/>
      <c r="D5" s="448"/>
      <c r="E5" s="452"/>
      <c r="F5" s="452"/>
      <c r="G5" s="449"/>
      <c r="H5" s="437" t="s">
        <v>3063</v>
      </c>
      <c r="I5" s="447"/>
      <c r="J5" s="447"/>
      <c r="K5" s="447"/>
      <c r="L5" s="447"/>
      <c r="M5" s="438"/>
      <c r="N5" s="437" t="s">
        <v>3064</v>
      </c>
      <c r="O5" s="447"/>
      <c r="P5" s="447"/>
      <c r="Q5" s="447"/>
      <c r="R5" s="447"/>
      <c r="S5" s="438"/>
      <c r="T5" s="437" t="s">
        <v>3065</v>
      </c>
      <c r="U5" s="447"/>
      <c r="V5" s="447"/>
      <c r="W5" s="447"/>
      <c r="X5" s="447"/>
      <c r="Y5" s="438"/>
      <c r="Z5" s="437" t="s">
        <v>3017</v>
      </c>
      <c r="AA5" s="447"/>
      <c r="AB5" s="447"/>
      <c r="AC5" s="447"/>
      <c r="AD5" s="447"/>
      <c r="AE5" s="438"/>
      <c r="AF5" s="448"/>
      <c r="AG5" s="452"/>
      <c r="AH5" s="452"/>
      <c r="AI5" s="452"/>
      <c r="AJ5" s="452"/>
      <c r="AK5" s="449"/>
      <c r="AL5" s="448"/>
      <c r="AM5" s="452"/>
      <c r="AN5" s="452"/>
      <c r="AO5" s="452"/>
      <c r="AP5" s="452"/>
      <c r="AQ5" s="449"/>
      <c r="AR5" s="446"/>
      <c r="AS5" s="456"/>
      <c r="AT5" s="456"/>
      <c r="AU5" s="457"/>
      <c r="AV5" s="457"/>
      <c r="AW5" s="457"/>
      <c r="AX5" s="457"/>
      <c r="AY5" s="458"/>
    </row>
    <row r="6" spans="1:51" ht="19.5" customHeight="1">
      <c r="A6" s="439"/>
      <c r="B6" s="453"/>
      <c r="C6" s="440"/>
      <c r="D6" s="439"/>
      <c r="E6" s="453"/>
      <c r="F6" s="453"/>
      <c r="G6" s="440"/>
      <c r="H6" s="439"/>
      <c r="I6" s="453"/>
      <c r="J6" s="453"/>
      <c r="K6" s="453"/>
      <c r="L6" s="453"/>
      <c r="M6" s="440"/>
      <c r="N6" s="439"/>
      <c r="O6" s="453"/>
      <c r="P6" s="453"/>
      <c r="Q6" s="453"/>
      <c r="R6" s="453"/>
      <c r="S6" s="440"/>
      <c r="T6" s="439"/>
      <c r="U6" s="453"/>
      <c r="V6" s="453"/>
      <c r="W6" s="453"/>
      <c r="X6" s="453"/>
      <c r="Y6" s="440"/>
      <c r="Z6" s="439"/>
      <c r="AA6" s="453"/>
      <c r="AB6" s="453"/>
      <c r="AC6" s="453"/>
      <c r="AD6" s="453"/>
      <c r="AE6" s="440"/>
      <c r="AF6" s="439"/>
      <c r="AG6" s="453"/>
      <c r="AH6" s="453"/>
      <c r="AI6" s="453"/>
      <c r="AJ6" s="453"/>
      <c r="AK6" s="440"/>
      <c r="AL6" s="439"/>
      <c r="AM6" s="453"/>
      <c r="AN6" s="453"/>
      <c r="AO6" s="453"/>
      <c r="AP6" s="453"/>
      <c r="AQ6" s="440"/>
      <c r="AR6" s="446"/>
      <c r="AS6" s="456"/>
      <c r="AT6" s="456"/>
      <c r="AU6" s="457"/>
      <c r="AV6" s="457"/>
      <c r="AW6" s="457"/>
      <c r="AX6" s="457"/>
      <c r="AY6" s="458"/>
    </row>
    <row r="7" spans="1:51" ht="21" customHeight="1">
      <c r="A7" s="437" t="s">
        <v>3050</v>
      </c>
      <c r="B7" s="447"/>
      <c r="C7" s="438"/>
      <c r="D7" s="467">
        <f>D28+D50</f>
        <v>398</v>
      </c>
      <c r="E7" s="468"/>
      <c r="F7" s="468"/>
      <c r="G7" s="469"/>
      <c r="H7" s="459">
        <f>H50</f>
        <v>303577</v>
      </c>
      <c r="I7" s="460"/>
      <c r="J7" s="460"/>
      <c r="K7" s="460"/>
      <c r="L7" s="460"/>
      <c r="M7" s="221"/>
      <c r="N7" s="459">
        <f>H28</f>
        <v>840150</v>
      </c>
      <c r="O7" s="460"/>
      <c r="P7" s="460"/>
      <c r="Q7" s="460"/>
      <c r="R7" s="460"/>
      <c r="S7" s="221"/>
      <c r="T7" s="459">
        <f>P28+T50</f>
        <v>565592</v>
      </c>
      <c r="U7" s="460"/>
      <c r="V7" s="460"/>
      <c r="W7" s="460"/>
      <c r="X7" s="460"/>
      <c r="Y7" s="221"/>
      <c r="Z7" s="459">
        <f>H7+N7+T7</f>
        <v>1709319</v>
      </c>
      <c r="AA7" s="460"/>
      <c r="AB7" s="460"/>
      <c r="AC7" s="460"/>
      <c r="AD7" s="460"/>
      <c r="AE7" s="221"/>
      <c r="AF7" s="459">
        <f>AF28+AF50</f>
        <v>337692</v>
      </c>
      <c r="AG7" s="460"/>
      <c r="AH7" s="460"/>
      <c r="AI7" s="460"/>
      <c r="AJ7" s="460"/>
      <c r="AK7" s="221"/>
      <c r="AL7" s="459">
        <f>Z7+AF7</f>
        <v>2047011</v>
      </c>
      <c r="AM7" s="460"/>
      <c r="AN7" s="460"/>
      <c r="AO7" s="460"/>
      <c r="AP7" s="460"/>
      <c r="AQ7" s="221"/>
      <c r="AR7" s="463"/>
      <c r="AS7" s="464"/>
      <c r="AT7" s="464"/>
      <c r="AU7" s="465"/>
      <c r="AV7" s="465"/>
      <c r="AW7" s="465"/>
      <c r="AX7" s="465"/>
      <c r="AY7" s="466"/>
    </row>
    <row r="8" spans="1:51" ht="21" customHeight="1">
      <c r="A8" s="439"/>
      <c r="B8" s="453"/>
      <c r="C8" s="440"/>
      <c r="D8" s="470"/>
      <c r="E8" s="471"/>
      <c r="F8" s="471"/>
      <c r="G8" s="472"/>
      <c r="H8" s="461"/>
      <c r="I8" s="462"/>
      <c r="J8" s="462"/>
      <c r="K8" s="462"/>
      <c r="L8" s="462"/>
      <c r="M8" s="222"/>
      <c r="N8" s="461"/>
      <c r="O8" s="462"/>
      <c r="P8" s="462"/>
      <c r="Q8" s="462"/>
      <c r="R8" s="462"/>
      <c r="S8" s="222"/>
      <c r="T8" s="461"/>
      <c r="U8" s="462"/>
      <c r="V8" s="462"/>
      <c r="W8" s="462"/>
      <c r="X8" s="462"/>
      <c r="Y8" s="222"/>
      <c r="Z8" s="461"/>
      <c r="AA8" s="462"/>
      <c r="AB8" s="462"/>
      <c r="AC8" s="462"/>
      <c r="AD8" s="462"/>
      <c r="AE8" s="222"/>
      <c r="AF8" s="461"/>
      <c r="AG8" s="462"/>
      <c r="AH8" s="462"/>
      <c r="AI8" s="462"/>
      <c r="AJ8" s="462"/>
      <c r="AK8" s="222"/>
      <c r="AL8" s="461"/>
      <c r="AM8" s="462"/>
      <c r="AN8" s="462"/>
      <c r="AO8" s="462"/>
      <c r="AP8" s="462"/>
      <c r="AQ8" s="222"/>
      <c r="AR8" s="463"/>
      <c r="AS8" s="464"/>
      <c r="AT8" s="464"/>
      <c r="AU8" s="465"/>
      <c r="AV8" s="465"/>
      <c r="AW8" s="465"/>
      <c r="AX8" s="465"/>
      <c r="AY8" s="466"/>
    </row>
    <row r="9" spans="1:51" ht="21" customHeight="1">
      <c r="A9" s="437" t="s">
        <v>3053</v>
      </c>
      <c r="B9" s="447"/>
      <c r="C9" s="438"/>
      <c r="D9" s="467">
        <f>SUM(D30,D52)</f>
        <v>391</v>
      </c>
      <c r="E9" s="468"/>
      <c r="F9" s="468"/>
      <c r="G9" s="469"/>
      <c r="H9" s="459">
        <f>H52</f>
        <v>283673</v>
      </c>
      <c r="I9" s="460"/>
      <c r="J9" s="460"/>
      <c r="K9" s="460"/>
      <c r="L9" s="460"/>
      <c r="M9" s="221"/>
      <c r="N9" s="459">
        <f>H30</f>
        <v>833104</v>
      </c>
      <c r="O9" s="460"/>
      <c r="P9" s="460"/>
      <c r="Q9" s="460"/>
      <c r="R9" s="460"/>
      <c r="S9" s="221"/>
      <c r="T9" s="459">
        <f>P30+T52</f>
        <v>537604</v>
      </c>
      <c r="U9" s="460"/>
      <c r="V9" s="460"/>
      <c r="W9" s="460"/>
      <c r="X9" s="460"/>
      <c r="Y9" s="221"/>
      <c r="Z9" s="459">
        <f>H9+N9+T9</f>
        <v>1654381</v>
      </c>
      <c r="AA9" s="460"/>
      <c r="AB9" s="460"/>
      <c r="AC9" s="460"/>
      <c r="AD9" s="460"/>
      <c r="AE9" s="221"/>
      <c r="AF9" s="459">
        <f>AF30+AF52</f>
        <v>325974</v>
      </c>
      <c r="AG9" s="460"/>
      <c r="AH9" s="460"/>
      <c r="AI9" s="460"/>
      <c r="AJ9" s="460"/>
      <c r="AK9" s="221"/>
      <c r="AL9" s="459">
        <f>Z9+AF9</f>
        <v>1980355</v>
      </c>
      <c r="AM9" s="460"/>
      <c r="AN9" s="460"/>
      <c r="AO9" s="460"/>
      <c r="AP9" s="460"/>
      <c r="AQ9" s="221"/>
      <c r="AR9" s="463"/>
      <c r="AS9" s="464"/>
      <c r="AT9" s="464"/>
      <c r="AU9" s="465"/>
      <c r="AV9" s="465"/>
      <c r="AW9" s="465"/>
      <c r="AX9" s="465"/>
      <c r="AY9" s="466"/>
    </row>
    <row r="10" spans="1:51" ht="21" customHeight="1">
      <c r="A10" s="439"/>
      <c r="B10" s="453"/>
      <c r="C10" s="440"/>
      <c r="D10" s="470"/>
      <c r="E10" s="471"/>
      <c r="F10" s="471"/>
      <c r="G10" s="472"/>
      <c r="H10" s="461"/>
      <c r="I10" s="462"/>
      <c r="J10" s="462"/>
      <c r="K10" s="462"/>
      <c r="L10" s="462"/>
      <c r="M10" s="222"/>
      <c r="N10" s="461"/>
      <c r="O10" s="462"/>
      <c r="P10" s="462"/>
      <c r="Q10" s="462"/>
      <c r="R10" s="462"/>
      <c r="S10" s="222"/>
      <c r="T10" s="461"/>
      <c r="U10" s="462"/>
      <c r="V10" s="462"/>
      <c r="W10" s="462"/>
      <c r="X10" s="462"/>
      <c r="Y10" s="222"/>
      <c r="Z10" s="461"/>
      <c r="AA10" s="462"/>
      <c r="AB10" s="462"/>
      <c r="AC10" s="462"/>
      <c r="AD10" s="462"/>
      <c r="AE10" s="222"/>
      <c r="AF10" s="461"/>
      <c r="AG10" s="462"/>
      <c r="AH10" s="462"/>
      <c r="AI10" s="462"/>
      <c r="AJ10" s="462"/>
      <c r="AK10" s="222"/>
      <c r="AL10" s="461"/>
      <c r="AM10" s="462"/>
      <c r="AN10" s="462"/>
      <c r="AO10" s="462"/>
      <c r="AP10" s="462"/>
      <c r="AQ10" s="222"/>
      <c r="AR10" s="463"/>
      <c r="AS10" s="464"/>
      <c r="AT10" s="464"/>
      <c r="AU10" s="465"/>
      <c r="AV10" s="465"/>
      <c r="AW10" s="465"/>
      <c r="AX10" s="465"/>
      <c r="AY10" s="466"/>
    </row>
    <row r="11" spans="1:51" ht="21" customHeight="1">
      <c r="A11" s="437" t="s">
        <v>3066</v>
      </c>
      <c r="B11" s="447"/>
      <c r="C11" s="438"/>
      <c r="D11" s="467">
        <f>D7-D9</f>
        <v>7</v>
      </c>
      <c r="E11" s="468"/>
      <c r="F11" s="468"/>
      <c r="G11" s="469"/>
      <c r="H11" s="459">
        <f>H7-H9</f>
        <v>19904</v>
      </c>
      <c r="I11" s="460"/>
      <c r="J11" s="460"/>
      <c r="K11" s="460"/>
      <c r="L11" s="460"/>
      <c r="M11" s="221"/>
      <c r="N11" s="459">
        <f>N7-N9</f>
        <v>7046</v>
      </c>
      <c r="O11" s="460"/>
      <c r="P11" s="460"/>
      <c r="Q11" s="460"/>
      <c r="R11" s="460"/>
      <c r="S11" s="221"/>
      <c r="T11" s="459">
        <f>T7-T9</f>
        <v>27988</v>
      </c>
      <c r="U11" s="460"/>
      <c r="V11" s="460"/>
      <c r="W11" s="460"/>
      <c r="X11" s="460"/>
      <c r="Y11" s="221"/>
      <c r="Z11" s="459">
        <f>Z7-Z9</f>
        <v>54938</v>
      </c>
      <c r="AA11" s="460"/>
      <c r="AB11" s="460"/>
      <c r="AC11" s="460"/>
      <c r="AD11" s="460"/>
      <c r="AE11" s="221"/>
      <c r="AF11" s="459">
        <f>AF7-AF9</f>
        <v>11718</v>
      </c>
      <c r="AG11" s="460"/>
      <c r="AH11" s="460"/>
      <c r="AI11" s="460"/>
      <c r="AJ11" s="460"/>
      <c r="AK11" s="221"/>
      <c r="AL11" s="459">
        <f>AL7-AL9</f>
        <v>66656</v>
      </c>
      <c r="AM11" s="460"/>
      <c r="AN11" s="460"/>
      <c r="AO11" s="460"/>
      <c r="AP11" s="460"/>
      <c r="AQ11" s="221"/>
      <c r="AR11" s="463"/>
      <c r="AS11" s="464"/>
      <c r="AT11" s="464"/>
      <c r="AU11" s="465"/>
      <c r="AV11" s="465"/>
      <c r="AW11" s="465"/>
      <c r="AX11" s="465"/>
      <c r="AY11" s="466"/>
    </row>
    <row r="12" spans="1:51" ht="21" customHeight="1">
      <c r="A12" s="439"/>
      <c r="B12" s="453"/>
      <c r="C12" s="440"/>
      <c r="D12" s="470"/>
      <c r="E12" s="471"/>
      <c r="F12" s="471"/>
      <c r="G12" s="472"/>
      <c r="H12" s="461"/>
      <c r="I12" s="462"/>
      <c r="J12" s="462"/>
      <c r="K12" s="462"/>
      <c r="L12" s="462"/>
      <c r="M12" s="222"/>
      <c r="N12" s="461"/>
      <c r="O12" s="462"/>
      <c r="P12" s="462"/>
      <c r="Q12" s="462"/>
      <c r="R12" s="462"/>
      <c r="S12" s="222"/>
      <c r="T12" s="461"/>
      <c r="U12" s="462"/>
      <c r="V12" s="462"/>
      <c r="W12" s="462"/>
      <c r="X12" s="462"/>
      <c r="Y12" s="222"/>
      <c r="Z12" s="461"/>
      <c r="AA12" s="462"/>
      <c r="AB12" s="462"/>
      <c r="AC12" s="462"/>
      <c r="AD12" s="462"/>
      <c r="AE12" s="222"/>
      <c r="AF12" s="461"/>
      <c r="AG12" s="462"/>
      <c r="AH12" s="462"/>
      <c r="AI12" s="462"/>
      <c r="AJ12" s="462"/>
      <c r="AK12" s="222"/>
      <c r="AL12" s="461"/>
      <c r="AM12" s="462"/>
      <c r="AN12" s="462"/>
      <c r="AO12" s="462"/>
      <c r="AP12" s="462"/>
      <c r="AQ12" s="222"/>
      <c r="AR12" s="463"/>
      <c r="AS12" s="464"/>
      <c r="AT12" s="464"/>
      <c r="AU12" s="465"/>
      <c r="AV12" s="465"/>
      <c r="AW12" s="465"/>
      <c r="AX12" s="465"/>
      <c r="AY12" s="466"/>
    </row>
    <row r="13" spans="1:51" ht="21" customHeight="1"/>
    <row r="14" spans="1:51" ht="21" customHeight="1">
      <c r="AT14" s="220" t="s">
        <v>3034</v>
      </c>
    </row>
    <row r="15" spans="1:51" ht="21" customHeight="1">
      <c r="A15" s="455" t="s">
        <v>3067</v>
      </c>
      <c r="B15" s="482"/>
      <c r="C15" s="483"/>
      <c r="D15" s="437" t="s">
        <v>3057</v>
      </c>
      <c r="E15" s="447"/>
      <c r="F15" s="438"/>
      <c r="G15" s="437" t="s">
        <v>3068</v>
      </c>
      <c r="H15" s="447"/>
      <c r="I15" s="447"/>
      <c r="J15" s="438"/>
      <c r="K15" s="437" t="s">
        <v>3069</v>
      </c>
      <c r="L15" s="447"/>
      <c r="M15" s="447"/>
      <c r="N15" s="438"/>
      <c r="O15" s="437" t="s">
        <v>3070</v>
      </c>
      <c r="P15" s="447"/>
      <c r="Q15" s="447"/>
      <c r="R15" s="438"/>
      <c r="S15" s="437" t="s">
        <v>3071</v>
      </c>
      <c r="T15" s="447"/>
      <c r="U15" s="447"/>
      <c r="V15" s="438"/>
      <c r="W15" s="455" t="s">
        <v>3072</v>
      </c>
      <c r="X15" s="447"/>
      <c r="Y15" s="447"/>
      <c r="Z15" s="438"/>
      <c r="AA15" s="455" t="s">
        <v>3073</v>
      </c>
      <c r="AB15" s="447"/>
      <c r="AC15" s="447"/>
      <c r="AD15" s="438"/>
      <c r="AE15" s="437" t="s">
        <v>3074</v>
      </c>
      <c r="AF15" s="447"/>
      <c r="AG15" s="447"/>
      <c r="AH15" s="438"/>
      <c r="AI15" s="437" t="s">
        <v>3075</v>
      </c>
      <c r="AJ15" s="447"/>
      <c r="AK15" s="447"/>
      <c r="AL15" s="438"/>
      <c r="AM15" s="437" t="s">
        <v>3076</v>
      </c>
      <c r="AN15" s="447"/>
      <c r="AO15" s="447"/>
      <c r="AP15" s="438"/>
      <c r="AQ15" s="437" t="s">
        <v>3077</v>
      </c>
      <c r="AR15" s="447"/>
      <c r="AS15" s="447"/>
      <c r="AT15" s="438"/>
      <c r="AU15" s="448"/>
      <c r="AV15" s="452"/>
      <c r="AW15" s="452"/>
      <c r="AX15" s="452"/>
      <c r="AY15" s="452"/>
    </row>
    <row r="16" spans="1:51" ht="21" customHeight="1">
      <c r="A16" s="484"/>
      <c r="B16" s="485"/>
      <c r="C16" s="486"/>
      <c r="D16" s="439"/>
      <c r="E16" s="453"/>
      <c r="F16" s="440"/>
      <c r="G16" s="439"/>
      <c r="H16" s="453"/>
      <c r="I16" s="453"/>
      <c r="J16" s="440"/>
      <c r="K16" s="439"/>
      <c r="L16" s="453"/>
      <c r="M16" s="453"/>
      <c r="N16" s="440"/>
      <c r="O16" s="439"/>
      <c r="P16" s="453"/>
      <c r="Q16" s="453"/>
      <c r="R16" s="440"/>
      <c r="S16" s="439"/>
      <c r="T16" s="453"/>
      <c r="U16" s="453"/>
      <c r="V16" s="440"/>
      <c r="W16" s="439"/>
      <c r="X16" s="453"/>
      <c r="Y16" s="453"/>
      <c r="Z16" s="440"/>
      <c r="AA16" s="439"/>
      <c r="AB16" s="453"/>
      <c r="AC16" s="453"/>
      <c r="AD16" s="440"/>
      <c r="AE16" s="439"/>
      <c r="AF16" s="453"/>
      <c r="AG16" s="453"/>
      <c r="AH16" s="440"/>
      <c r="AI16" s="439"/>
      <c r="AJ16" s="453"/>
      <c r="AK16" s="453"/>
      <c r="AL16" s="440"/>
      <c r="AM16" s="439"/>
      <c r="AN16" s="453"/>
      <c r="AO16" s="453"/>
      <c r="AP16" s="440"/>
      <c r="AQ16" s="439"/>
      <c r="AR16" s="453"/>
      <c r="AS16" s="453"/>
      <c r="AT16" s="440"/>
      <c r="AU16" s="448"/>
      <c r="AV16" s="452"/>
      <c r="AW16" s="452"/>
      <c r="AX16" s="452"/>
      <c r="AY16" s="452"/>
    </row>
    <row r="17" spans="1:55" ht="21" customHeight="1">
      <c r="A17" s="484"/>
      <c r="B17" s="485"/>
      <c r="C17" s="486"/>
      <c r="D17" s="437" t="s">
        <v>3050</v>
      </c>
      <c r="E17" s="447"/>
      <c r="F17" s="438"/>
      <c r="G17" s="473">
        <f>SUM(G38,G60)</f>
        <v>20658</v>
      </c>
      <c r="H17" s="474"/>
      <c r="I17" s="474"/>
      <c r="J17" s="475"/>
      <c r="K17" s="473">
        <f t="shared" ref="K17" si="0">SUM(K38,K60)</f>
        <v>6943</v>
      </c>
      <c r="L17" s="474"/>
      <c r="M17" s="474"/>
      <c r="N17" s="475"/>
      <c r="O17" s="473">
        <f t="shared" ref="O17" si="1">SUM(O38,O60)</f>
        <v>14490</v>
      </c>
      <c r="P17" s="474"/>
      <c r="Q17" s="474"/>
      <c r="R17" s="475"/>
      <c r="S17" s="473">
        <f t="shared" ref="S17" si="2">SUM(S38,S60)</f>
        <v>14904</v>
      </c>
      <c r="T17" s="474"/>
      <c r="U17" s="474"/>
      <c r="V17" s="475"/>
      <c r="W17" s="473">
        <f t="shared" ref="W17" si="3">SUM(W38,W60)</f>
        <v>25000</v>
      </c>
      <c r="X17" s="474"/>
      <c r="Y17" s="474"/>
      <c r="Z17" s="475"/>
      <c r="AA17" s="473">
        <f t="shared" ref="AA17" si="4">SUM(AA38,AA60)</f>
        <v>0</v>
      </c>
      <c r="AB17" s="474"/>
      <c r="AC17" s="474"/>
      <c r="AD17" s="475"/>
      <c r="AE17" s="473">
        <f t="shared" ref="AE17" si="5">SUM(AE38,AE60)</f>
        <v>2750</v>
      </c>
      <c r="AF17" s="474"/>
      <c r="AG17" s="474"/>
      <c r="AH17" s="475"/>
      <c r="AI17" s="473">
        <f>SUM(AI38,AI60)</f>
        <v>251822</v>
      </c>
      <c r="AJ17" s="474"/>
      <c r="AK17" s="474"/>
      <c r="AL17" s="475"/>
      <c r="AM17" s="473">
        <f>SUM(AM38,AM60)</f>
        <v>211665</v>
      </c>
      <c r="AN17" s="474"/>
      <c r="AO17" s="474"/>
      <c r="AP17" s="475"/>
      <c r="AQ17" s="473">
        <f t="shared" ref="AQ17" si="6">SUM(AQ38,AQ60)</f>
        <v>17360</v>
      </c>
      <c r="AR17" s="474"/>
      <c r="AS17" s="474"/>
      <c r="AT17" s="475"/>
      <c r="AU17" s="480"/>
      <c r="AV17" s="481"/>
      <c r="AW17" s="481"/>
      <c r="AX17" s="481"/>
      <c r="AY17" s="223"/>
      <c r="AZ17" s="479" t="str">
        <f>IF(T7=G17+K17+O17+S17+W17+AA17+AE17+AI17+AM17+AQ17,"OK","×")</f>
        <v>OK</v>
      </c>
      <c r="BA17" s="224"/>
      <c r="BB17" s="224"/>
      <c r="BC17" s="224"/>
    </row>
    <row r="18" spans="1:55" ht="21" customHeight="1">
      <c r="A18" s="484"/>
      <c r="B18" s="485"/>
      <c r="C18" s="486"/>
      <c r="D18" s="439"/>
      <c r="E18" s="453"/>
      <c r="F18" s="440"/>
      <c r="G18" s="476"/>
      <c r="H18" s="477"/>
      <c r="I18" s="477"/>
      <c r="J18" s="478"/>
      <c r="K18" s="476"/>
      <c r="L18" s="477"/>
      <c r="M18" s="477"/>
      <c r="N18" s="478"/>
      <c r="O18" s="476"/>
      <c r="P18" s="477"/>
      <c r="Q18" s="477"/>
      <c r="R18" s="478"/>
      <c r="S18" s="476"/>
      <c r="T18" s="477"/>
      <c r="U18" s="477"/>
      <c r="V18" s="478"/>
      <c r="W18" s="476"/>
      <c r="X18" s="477"/>
      <c r="Y18" s="477"/>
      <c r="Z18" s="478"/>
      <c r="AA18" s="476"/>
      <c r="AB18" s="477"/>
      <c r="AC18" s="477"/>
      <c r="AD18" s="478"/>
      <c r="AE18" s="476"/>
      <c r="AF18" s="477"/>
      <c r="AG18" s="477"/>
      <c r="AH18" s="478"/>
      <c r="AI18" s="476"/>
      <c r="AJ18" s="477"/>
      <c r="AK18" s="477"/>
      <c r="AL18" s="478"/>
      <c r="AM18" s="476"/>
      <c r="AN18" s="477"/>
      <c r="AO18" s="477"/>
      <c r="AP18" s="478"/>
      <c r="AQ18" s="476"/>
      <c r="AR18" s="477"/>
      <c r="AS18" s="477"/>
      <c r="AT18" s="478"/>
      <c r="AU18" s="480"/>
      <c r="AV18" s="481"/>
      <c r="AW18" s="481"/>
      <c r="AX18" s="481"/>
      <c r="AY18" s="223"/>
      <c r="AZ18" s="479"/>
      <c r="BA18" s="224"/>
      <c r="BB18" s="224"/>
      <c r="BC18" s="224"/>
    </row>
    <row r="19" spans="1:55" ht="21" customHeight="1">
      <c r="A19" s="487"/>
      <c r="B19" s="488"/>
      <c r="C19" s="489"/>
      <c r="D19" s="437" t="s">
        <v>3053</v>
      </c>
      <c r="E19" s="447"/>
      <c r="F19" s="438"/>
      <c r="G19" s="473">
        <f>SUM(G40,G62)</f>
        <v>20634</v>
      </c>
      <c r="H19" s="474"/>
      <c r="I19" s="474"/>
      <c r="J19" s="475"/>
      <c r="K19" s="473">
        <f t="shared" ref="K19" si="7">SUM(K40,K62)</f>
        <v>5496</v>
      </c>
      <c r="L19" s="474"/>
      <c r="M19" s="474"/>
      <c r="N19" s="475"/>
      <c r="O19" s="473">
        <f t="shared" ref="O19" si="8">SUM(O40,O62)</f>
        <v>13770</v>
      </c>
      <c r="P19" s="474"/>
      <c r="Q19" s="474"/>
      <c r="R19" s="475"/>
      <c r="S19" s="473">
        <f t="shared" ref="S19" si="9">SUM(S40,S62)</f>
        <v>15936</v>
      </c>
      <c r="T19" s="474"/>
      <c r="U19" s="474"/>
      <c r="V19" s="475"/>
      <c r="W19" s="473">
        <f t="shared" ref="W19" si="10">SUM(W40,W62)</f>
        <v>19800</v>
      </c>
      <c r="X19" s="474"/>
      <c r="Y19" s="474"/>
      <c r="Z19" s="475"/>
      <c r="AA19" s="473">
        <f t="shared" ref="AA19" si="11">SUM(AA40,AA62)</f>
        <v>0</v>
      </c>
      <c r="AB19" s="474"/>
      <c r="AC19" s="474"/>
      <c r="AD19" s="475"/>
      <c r="AE19" s="473">
        <f t="shared" ref="AE19" si="12">SUM(AE40,AE62)</f>
        <v>2750</v>
      </c>
      <c r="AF19" s="474"/>
      <c r="AG19" s="474"/>
      <c r="AH19" s="475"/>
      <c r="AI19" s="473">
        <f t="shared" ref="AI19" si="13">SUM(AI40,AI62)</f>
        <v>243154</v>
      </c>
      <c r="AJ19" s="474"/>
      <c r="AK19" s="474"/>
      <c r="AL19" s="475"/>
      <c r="AM19" s="473">
        <f t="shared" ref="AM19" si="14">SUM(AM40,AM62)</f>
        <v>203704</v>
      </c>
      <c r="AN19" s="474"/>
      <c r="AO19" s="474"/>
      <c r="AP19" s="475"/>
      <c r="AQ19" s="473">
        <f t="shared" ref="AQ19" si="15">SUM(AQ40,AQ62)</f>
        <v>12360</v>
      </c>
      <c r="AR19" s="474"/>
      <c r="AS19" s="474"/>
      <c r="AT19" s="475"/>
      <c r="AU19" s="480"/>
      <c r="AV19" s="481"/>
      <c r="AW19" s="481"/>
      <c r="AX19" s="481"/>
      <c r="AY19" s="223"/>
      <c r="AZ19" s="479" t="str">
        <f>IF(T9=G19+K19+O19+S19+W19+AA19+AE19+AI19+AM19+AQ19,"OK","×")</f>
        <v>OK</v>
      </c>
      <c r="BA19" s="224"/>
      <c r="BB19" s="224"/>
      <c r="BC19" s="224"/>
    </row>
    <row r="20" spans="1:55" ht="21" customHeight="1">
      <c r="A20" s="487"/>
      <c r="B20" s="488"/>
      <c r="C20" s="489"/>
      <c r="D20" s="439"/>
      <c r="E20" s="453"/>
      <c r="F20" s="440"/>
      <c r="G20" s="476"/>
      <c r="H20" s="477"/>
      <c r="I20" s="477"/>
      <c r="J20" s="478"/>
      <c r="K20" s="476"/>
      <c r="L20" s="477"/>
      <c r="M20" s="477"/>
      <c r="N20" s="478"/>
      <c r="O20" s="476"/>
      <c r="P20" s="477"/>
      <c r="Q20" s="477"/>
      <c r="R20" s="478"/>
      <c r="S20" s="476"/>
      <c r="T20" s="477"/>
      <c r="U20" s="477"/>
      <c r="V20" s="478"/>
      <c r="W20" s="476"/>
      <c r="X20" s="477"/>
      <c r="Y20" s="477"/>
      <c r="Z20" s="478"/>
      <c r="AA20" s="476"/>
      <c r="AB20" s="477"/>
      <c r="AC20" s="477"/>
      <c r="AD20" s="478"/>
      <c r="AE20" s="476"/>
      <c r="AF20" s="477"/>
      <c r="AG20" s="477"/>
      <c r="AH20" s="478"/>
      <c r="AI20" s="476"/>
      <c r="AJ20" s="477"/>
      <c r="AK20" s="477"/>
      <c r="AL20" s="478"/>
      <c r="AM20" s="476"/>
      <c r="AN20" s="477"/>
      <c r="AO20" s="477"/>
      <c r="AP20" s="478"/>
      <c r="AQ20" s="476"/>
      <c r="AR20" s="477"/>
      <c r="AS20" s="477"/>
      <c r="AT20" s="478"/>
      <c r="AU20" s="480"/>
      <c r="AV20" s="481"/>
      <c r="AW20" s="481"/>
      <c r="AX20" s="481"/>
      <c r="AY20" s="223"/>
      <c r="AZ20" s="479"/>
      <c r="BA20" s="224"/>
      <c r="BB20" s="224"/>
      <c r="BC20" s="224"/>
    </row>
    <row r="21" spans="1:55" ht="21" customHeight="1">
      <c r="A21" s="487"/>
      <c r="B21" s="488"/>
      <c r="C21" s="489"/>
      <c r="D21" s="437" t="s">
        <v>3054</v>
      </c>
      <c r="E21" s="447"/>
      <c r="F21" s="438"/>
      <c r="G21" s="473">
        <f>G17-G19</f>
        <v>24</v>
      </c>
      <c r="H21" s="474"/>
      <c r="I21" s="474"/>
      <c r="J21" s="475"/>
      <c r="K21" s="473">
        <f>K17-K19</f>
        <v>1447</v>
      </c>
      <c r="L21" s="474"/>
      <c r="M21" s="474"/>
      <c r="N21" s="475"/>
      <c r="O21" s="473">
        <f>O17-O19</f>
        <v>720</v>
      </c>
      <c r="P21" s="474"/>
      <c r="Q21" s="474"/>
      <c r="R21" s="475"/>
      <c r="S21" s="473">
        <f>S17-S19</f>
        <v>-1032</v>
      </c>
      <c r="T21" s="474"/>
      <c r="U21" s="474"/>
      <c r="V21" s="475"/>
      <c r="W21" s="473">
        <f>W17-W19</f>
        <v>5200</v>
      </c>
      <c r="X21" s="474"/>
      <c r="Y21" s="474"/>
      <c r="Z21" s="475"/>
      <c r="AA21" s="473"/>
      <c r="AB21" s="474"/>
      <c r="AC21" s="474"/>
      <c r="AD21" s="475"/>
      <c r="AE21" s="473">
        <f>AE17-AE19</f>
        <v>0</v>
      </c>
      <c r="AF21" s="474"/>
      <c r="AG21" s="474"/>
      <c r="AH21" s="475"/>
      <c r="AI21" s="473">
        <f>AI17-AI19</f>
        <v>8668</v>
      </c>
      <c r="AJ21" s="474"/>
      <c r="AK21" s="474"/>
      <c r="AL21" s="475"/>
      <c r="AM21" s="473">
        <f>AM17-AM19</f>
        <v>7961</v>
      </c>
      <c r="AN21" s="474"/>
      <c r="AO21" s="474"/>
      <c r="AP21" s="475"/>
      <c r="AQ21" s="473">
        <f>AQ17-AQ19</f>
        <v>5000</v>
      </c>
      <c r="AR21" s="474"/>
      <c r="AS21" s="474"/>
      <c r="AT21" s="475"/>
      <c r="AU21" s="480"/>
      <c r="AV21" s="481"/>
      <c r="AW21" s="481"/>
      <c r="AX21" s="481"/>
      <c r="AY21" s="223"/>
      <c r="AZ21" s="480"/>
      <c r="BA21" s="481"/>
      <c r="BB21" s="481"/>
      <c r="BC21" s="481"/>
    </row>
    <row r="22" spans="1:55" ht="21" customHeight="1">
      <c r="A22" s="490"/>
      <c r="B22" s="491"/>
      <c r="C22" s="492"/>
      <c r="D22" s="439"/>
      <c r="E22" s="453"/>
      <c r="F22" s="440"/>
      <c r="G22" s="476"/>
      <c r="H22" s="477"/>
      <c r="I22" s="477"/>
      <c r="J22" s="478"/>
      <c r="K22" s="476"/>
      <c r="L22" s="477"/>
      <c r="M22" s="477"/>
      <c r="N22" s="478"/>
      <c r="O22" s="476"/>
      <c r="P22" s="477"/>
      <c r="Q22" s="477"/>
      <c r="R22" s="478"/>
      <c r="S22" s="476"/>
      <c r="T22" s="477"/>
      <c r="U22" s="477"/>
      <c r="V22" s="478"/>
      <c r="W22" s="476"/>
      <c r="X22" s="477"/>
      <c r="Y22" s="477"/>
      <c r="Z22" s="478"/>
      <c r="AA22" s="476"/>
      <c r="AB22" s="477"/>
      <c r="AC22" s="477"/>
      <c r="AD22" s="478"/>
      <c r="AE22" s="476"/>
      <c r="AF22" s="477"/>
      <c r="AG22" s="477"/>
      <c r="AH22" s="478"/>
      <c r="AI22" s="476"/>
      <c r="AJ22" s="477"/>
      <c r="AK22" s="477"/>
      <c r="AL22" s="478"/>
      <c r="AM22" s="476"/>
      <c r="AN22" s="477"/>
      <c r="AO22" s="477"/>
      <c r="AP22" s="478"/>
      <c r="AQ22" s="476"/>
      <c r="AR22" s="477"/>
      <c r="AS22" s="477"/>
      <c r="AT22" s="478"/>
      <c r="AU22" s="480"/>
      <c r="AV22" s="481"/>
      <c r="AW22" s="481"/>
      <c r="AX22" s="481"/>
      <c r="AY22" s="223"/>
      <c r="AZ22" s="480"/>
      <c r="BA22" s="481"/>
      <c r="BB22" s="481"/>
      <c r="BC22" s="481"/>
    </row>
    <row r="23" spans="1:55" s="225" customFormat="1" ht="22.5" customHeight="1">
      <c r="A23" s="219" t="s">
        <v>3078</v>
      </c>
      <c r="AY23" s="226" t="s">
        <v>3034</v>
      </c>
    </row>
    <row r="24" spans="1:55" ht="9.75" customHeight="1">
      <c r="A24" s="437" t="s">
        <v>3057</v>
      </c>
      <c r="B24" s="447"/>
      <c r="C24" s="438"/>
      <c r="D24" s="455" t="s">
        <v>3058</v>
      </c>
      <c r="E24" s="447"/>
      <c r="F24" s="447"/>
      <c r="G24" s="438"/>
      <c r="H24" s="437" t="s">
        <v>3059</v>
      </c>
      <c r="I24" s="447"/>
      <c r="J24" s="447"/>
      <c r="K24" s="447"/>
      <c r="L24" s="447"/>
      <c r="M24" s="447"/>
      <c r="N24" s="447"/>
      <c r="O24" s="447"/>
      <c r="P24" s="447"/>
      <c r="Q24" s="447"/>
      <c r="R24" s="447"/>
      <c r="S24" s="447"/>
      <c r="T24" s="447"/>
      <c r="U24" s="447"/>
      <c r="V24" s="447"/>
      <c r="W24" s="447"/>
      <c r="X24" s="447"/>
      <c r="Y24" s="447"/>
      <c r="Z24" s="447"/>
      <c r="AA24" s="447"/>
      <c r="AB24" s="447"/>
      <c r="AC24" s="447"/>
      <c r="AD24" s="447"/>
      <c r="AE24" s="438"/>
      <c r="AF24" s="437" t="s">
        <v>3060</v>
      </c>
      <c r="AG24" s="447"/>
      <c r="AH24" s="447"/>
      <c r="AI24" s="447"/>
      <c r="AJ24" s="447"/>
      <c r="AK24" s="438"/>
      <c r="AL24" s="437" t="s">
        <v>3061</v>
      </c>
      <c r="AM24" s="447"/>
      <c r="AN24" s="447"/>
      <c r="AO24" s="447"/>
      <c r="AP24" s="447"/>
      <c r="AQ24" s="438"/>
      <c r="AR24" s="446" t="s">
        <v>3062</v>
      </c>
      <c r="AS24" s="456"/>
      <c r="AT24" s="456"/>
      <c r="AU24" s="457"/>
      <c r="AV24" s="457"/>
      <c r="AW24" s="457"/>
      <c r="AX24" s="457"/>
      <c r="AY24" s="458"/>
    </row>
    <row r="25" spans="1:55" ht="9.75" customHeight="1">
      <c r="A25" s="448"/>
      <c r="B25" s="452"/>
      <c r="C25" s="449"/>
      <c r="D25" s="448"/>
      <c r="E25" s="452"/>
      <c r="F25" s="452"/>
      <c r="G25" s="449"/>
      <c r="H25" s="439"/>
      <c r="I25" s="453"/>
      <c r="J25" s="453"/>
      <c r="K25" s="453"/>
      <c r="L25" s="453"/>
      <c r="M25" s="453"/>
      <c r="N25" s="453"/>
      <c r="O25" s="453"/>
      <c r="P25" s="453"/>
      <c r="Q25" s="453"/>
      <c r="R25" s="453"/>
      <c r="S25" s="453"/>
      <c r="T25" s="453"/>
      <c r="U25" s="453"/>
      <c r="V25" s="453"/>
      <c r="W25" s="453"/>
      <c r="X25" s="453"/>
      <c r="Y25" s="453"/>
      <c r="Z25" s="453"/>
      <c r="AA25" s="453"/>
      <c r="AB25" s="453"/>
      <c r="AC25" s="453"/>
      <c r="AD25" s="453"/>
      <c r="AE25" s="440"/>
      <c r="AF25" s="448"/>
      <c r="AG25" s="452"/>
      <c r="AH25" s="452"/>
      <c r="AI25" s="452"/>
      <c r="AJ25" s="452"/>
      <c r="AK25" s="449"/>
      <c r="AL25" s="448"/>
      <c r="AM25" s="452"/>
      <c r="AN25" s="452"/>
      <c r="AO25" s="452"/>
      <c r="AP25" s="452"/>
      <c r="AQ25" s="449"/>
      <c r="AR25" s="446"/>
      <c r="AS25" s="456"/>
      <c r="AT25" s="456"/>
      <c r="AU25" s="457"/>
      <c r="AV25" s="457"/>
      <c r="AW25" s="457"/>
      <c r="AX25" s="457"/>
      <c r="AY25" s="458"/>
    </row>
    <row r="26" spans="1:55" ht="9.75" customHeight="1">
      <c r="A26" s="448"/>
      <c r="B26" s="452"/>
      <c r="C26" s="449"/>
      <c r="D26" s="448"/>
      <c r="E26" s="452"/>
      <c r="F26" s="452"/>
      <c r="G26" s="449"/>
      <c r="H26" s="437" t="s">
        <v>3064</v>
      </c>
      <c r="I26" s="447"/>
      <c r="J26" s="447"/>
      <c r="K26" s="447"/>
      <c r="L26" s="447"/>
      <c r="M26" s="447"/>
      <c r="N26" s="447"/>
      <c r="O26" s="438"/>
      <c r="P26" s="437" t="s">
        <v>3065</v>
      </c>
      <c r="Q26" s="447"/>
      <c r="R26" s="447"/>
      <c r="S26" s="447"/>
      <c r="T26" s="447"/>
      <c r="U26" s="447"/>
      <c r="V26" s="447"/>
      <c r="W26" s="438"/>
      <c r="X26" s="437" t="s">
        <v>3017</v>
      </c>
      <c r="Y26" s="447"/>
      <c r="Z26" s="447"/>
      <c r="AA26" s="447"/>
      <c r="AB26" s="447"/>
      <c r="AC26" s="447"/>
      <c r="AD26" s="447"/>
      <c r="AE26" s="438"/>
      <c r="AF26" s="448"/>
      <c r="AG26" s="452"/>
      <c r="AH26" s="452"/>
      <c r="AI26" s="452"/>
      <c r="AJ26" s="452"/>
      <c r="AK26" s="449"/>
      <c r="AL26" s="448"/>
      <c r="AM26" s="452"/>
      <c r="AN26" s="452"/>
      <c r="AO26" s="452"/>
      <c r="AP26" s="452"/>
      <c r="AQ26" s="449"/>
      <c r="AR26" s="446"/>
      <c r="AS26" s="456"/>
      <c r="AT26" s="456"/>
      <c r="AU26" s="457"/>
      <c r="AV26" s="457"/>
      <c r="AW26" s="457"/>
      <c r="AX26" s="457"/>
      <c r="AY26" s="458"/>
    </row>
    <row r="27" spans="1:55" ht="9.75" customHeight="1">
      <c r="A27" s="439"/>
      <c r="B27" s="453"/>
      <c r="C27" s="440"/>
      <c r="D27" s="439"/>
      <c r="E27" s="453"/>
      <c r="F27" s="453"/>
      <c r="G27" s="440"/>
      <c r="H27" s="439"/>
      <c r="I27" s="453"/>
      <c r="J27" s="453"/>
      <c r="K27" s="453"/>
      <c r="L27" s="453"/>
      <c r="M27" s="453"/>
      <c r="N27" s="453"/>
      <c r="O27" s="440"/>
      <c r="P27" s="439"/>
      <c r="Q27" s="453"/>
      <c r="R27" s="453"/>
      <c r="S27" s="453"/>
      <c r="T27" s="453"/>
      <c r="U27" s="453"/>
      <c r="V27" s="453"/>
      <c r="W27" s="440"/>
      <c r="X27" s="439"/>
      <c r="Y27" s="453"/>
      <c r="Z27" s="453"/>
      <c r="AA27" s="453"/>
      <c r="AB27" s="453"/>
      <c r="AC27" s="453"/>
      <c r="AD27" s="453"/>
      <c r="AE27" s="440"/>
      <c r="AF27" s="439"/>
      <c r="AG27" s="453"/>
      <c r="AH27" s="453"/>
      <c r="AI27" s="453"/>
      <c r="AJ27" s="453"/>
      <c r="AK27" s="440"/>
      <c r="AL27" s="439"/>
      <c r="AM27" s="453"/>
      <c r="AN27" s="453"/>
      <c r="AO27" s="453"/>
      <c r="AP27" s="453"/>
      <c r="AQ27" s="440"/>
      <c r="AR27" s="446"/>
      <c r="AS27" s="456"/>
      <c r="AT27" s="456"/>
      <c r="AU27" s="457"/>
      <c r="AV27" s="457"/>
      <c r="AW27" s="457"/>
      <c r="AX27" s="457"/>
      <c r="AY27" s="458"/>
    </row>
    <row r="28" spans="1:55" ht="9.75" customHeight="1">
      <c r="A28" s="437" t="s">
        <v>3050</v>
      </c>
      <c r="B28" s="447"/>
      <c r="C28" s="438"/>
      <c r="D28" s="467">
        <v>225</v>
      </c>
      <c r="E28" s="468"/>
      <c r="F28" s="468"/>
      <c r="G28" s="469"/>
      <c r="H28" s="459">
        <v>840150</v>
      </c>
      <c r="I28" s="460"/>
      <c r="J28" s="460"/>
      <c r="K28" s="460"/>
      <c r="L28" s="460"/>
      <c r="M28" s="460"/>
      <c r="N28" s="460"/>
      <c r="O28" s="221"/>
      <c r="P28" s="459">
        <v>452358</v>
      </c>
      <c r="Q28" s="460"/>
      <c r="R28" s="460"/>
      <c r="S28" s="460"/>
      <c r="T28" s="460"/>
      <c r="U28" s="460"/>
      <c r="V28" s="460"/>
      <c r="W28" s="221"/>
      <c r="X28" s="459">
        <f>+H28+P28</f>
        <v>1292508</v>
      </c>
      <c r="Y28" s="460"/>
      <c r="Z28" s="460"/>
      <c r="AA28" s="460"/>
      <c r="AB28" s="460"/>
      <c r="AC28" s="460"/>
      <c r="AD28" s="460"/>
      <c r="AE28" s="221"/>
      <c r="AF28" s="459">
        <v>264462</v>
      </c>
      <c r="AG28" s="460"/>
      <c r="AH28" s="460"/>
      <c r="AI28" s="460"/>
      <c r="AJ28" s="460"/>
      <c r="AK28" s="221"/>
      <c r="AL28" s="459">
        <f>X28+AF28</f>
        <v>1556970</v>
      </c>
      <c r="AM28" s="460"/>
      <c r="AN28" s="460"/>
      <c r="AO28" s="460"/>
      <c r="AP28" s="460"/>
      <c r="AQ28" s="221"/>
      <c r="AR28" s="463"/>
      <c r="AS28" s="464"/>
      <c r="AT28" s="464"/>
      <c r="AU28" s="465"/>
      <c r="AV28" s="465"/>
      <c r="AW28" s="465"/>
      <c r="AX28" s="465"/>
      <c r="AY28" s="466"/>
    </row>
    <row r="29" spans="1:55" ht="9.75" customHeight="1">
      <c r="A29" s="439"/>
      <c r="B29" s="453"/>
      <c r="C29" s="440"/>
      <c r="D29" s="470"/>
      <c r="E29" s="471"/>
      <c r="F29" s="471"/>
      <c r="G29" s="472"/>
      <c r="H29" s="461"/>
      <c r="I29" s="462"/>
      <c r="J29" s="462"/>
      <c r="K29" s="462"/>
      <c r="L29" s="462"/>
      <c r="M29" s="462"/>
      <c r="N29" s="462"/>
      <c r="O29" s="222"/>
      <c r="P29" s="461"/>
      <c r="Q29" s="462"/>
      <c r="R29" s="462"/>
      <c r="S29" s="462"/>
      <c r="T29" s="462"/>
      <c r="U29" s="462"/>
      <c r="V29" s="462"/>
      <c r="W29" s="222"/>
      <c r="X29" s="461"/>
      <c r="Y29" s="462"/>
      <c r="Z29" s="462"/>
      <c r="AA29" s="462"/>
      <c r="AB29" s="462"/>
      <c r="AC29" s="462"/>
      <c r="AD29" s="462"/>
      <c r="AE29" s="222"/>
      <c r="AF29" s="461"/>
      <c r="AG29" s="462"/>
      <c r="AH29" s="462"/>
      <c r="AI29" s="462"/>
      <c r="AJ29" s="462"/>
      <c r="AK29" s="222"/>
      <c r="AL29" s="461"/>
      <c r="AM29" s="462"/>
      <c r="AN29" s="462"/>
      <c r="AO29" s="462"/>
      <c r="AP29" s="462"/>
      <c r="AQ29" s="222"/>
      <c r="AR29" s="463"/>
      <c r="AS29" s="464"/>
      <c r="AT29" s="464"/>
      <c r="AU29" s="465"/>
      <c r="AV29" s="465"/>
      <c r="AW29" s="465"/>
      <c r="AX29" s="465"/>
      <c r="AY29" s="466"/>
    </row>
    <row r="30" spans="1:55" ht="9.75" customHeight="1">
      <c r="A30" s="437" t="s">
        <v>3053</v>
      </c>
      <c r="B30" s="447"/>
      <c r="C30" s="438"/>
      <c r="D30" s="467">
        <v>228</v>
      </c>
      <c r="E30" s="468"/>
      <c r="F30" s="468"/>
      <c r="G30" s="469"/>
      <c r="H30" s="459">
        <v>833104</v>
      </c>
      <c r="I30" s="460"/>
      <c r="J30" s="460"/>
      <c r="K30" s="460"/>
      <c r="L30" s="460"/>
      <c r="M30" s="460"/>
      <c r="N30" s="460"/>
      <c r="O30" s="221"/>
      <c r="P30" s="459">
        <v>433522</v>
      </c>
      <c r="Q30" s="460"/>
      <c r="R30" s="460"/>
      <c r="S30" s="460"/>
      <c r="T30" s="460"/>
      <c r="U30" s="460"/>
      <c r="V30" s="460"/>
      <c r="W30" s="221"/>
      <c r="X30" s="459">
        <f>+H30+P30</f>
        <v>1266626</v>
      </c>
      <c r="Y30" s="460"/>
      <c r="Z30" s="460"/>
      <c r="AA30" s="460"/>
      <c r="AB30" s="460"/>
      <c r="AC30" s="460"/>
      <c r="AD30" s="460"/>
      <c r="AE30" s="221"/>
      <c r="AF30" s="459">
        <v>259582</v>
      </c>
      <c r="AG30" s="460"/>
      <c r="AH30" s="460"/>
      <c r="AI30" s="460"/>
      <c r="AJ30" s="460"/>
      <c r="AK30" s="221"/>
      <c r="AL30" s="459">
        <f>X30+AF30</f>
        <v>1526208</v>
      </c>
      <c r="AM30" s="460"/>
      <c r="AN30" s="460"/>
      <c r="AO30" s="460"/>
      <c r="AP30" s="460"/>
      <c r="AQ30" s="221"/>
      <c r="AR30" s="463"/>
      <c r="AS30" s="464"/>
      <c r="AT30" s="464"/>
      <c r="AU30" s="465"/>
      <c r="AV30" s="465"/>
      <c r="AW30" s="465"/>
      <c r="AX30" s="465"/>
      <c r="AY30" s="466"/>
    </row>
    <row r="31" spans="1:55" ht="9.75" customHeight="1">
      <c r="A31" s="439"/>
      <c r="B31" s="453"/>
      <c r="C31" s="440"/>
      <c r="D31" s="470"/>
      <c r="E31" s="471"/>
      <c r="F31" s="471"/>
      <c r="G31" s="472"/>
      <c r="H31" s="461"/>
      <c r="I31" s="462"/>
      <c r="J31" s="462"/>
      <c r="K31" s="462"/>
      <c r="L31" s="462"/>
      <c r="M31" s="462"/>
      <c r="N31" s="462"/>
      <c r="O31" s="222"/>
      <c r="P31" s="461"/>
      <c r="Q31" s="462"/>
      <c r="R31" s="462"/>
      <c r="S31" s="462"/>
      <c r="T31" s="462"/>
      <c r="U31" s="462"/>
      <c r="V31" s="462"/>
      <c r="W31" s="222"/>
      <c r="X31" s="461"/>
      <c r="Y31" s="462"/>
      <c r="Z31" s="462"/>
      <c r="AA31" s="462"/>
      <c r="AB31" s="462"/>
      <c r="AC31" s="462"/>
      <c r="AD31" s="462"/>
      <c r="AE31" s="222"/>
      <c r="AF31" s="461"/>
      <c r="AG31" s="462"/>
      <c r="AH31" s="462"/>
      <c r="AI31" s="462"/>
      <c r="AJ31" s="462"/>
      <c r="AK31" s="222"/>
      <c r="AL31" s="461"/>
      <c r="AM31" s="462"/>
      <c r="AN31" s="462"/>
      <c r="AO31" s="462"/>
      <c r="AP31" s="462"/>
      <c r="AQ31" s="222"/>
      <c r="AR31" s="463"/>
      <c r="AS31" s="464"/>
      <c r="AT31" s="464"/>
      <c r="AU31" s="465"/>
      <c r="AV31" s="465"/>
      <c r="AW31" s="465"/>
      <c r="AX31" s="465"/>
      <c r="AY31" s="466"/>
    </row>
    <row r="32" spans="1:55" ht="9.75" customHeight="1">
      <c r="A32" s="437" t="s">
        <v>3066</v>
      </c>
      <c r="B32" s="447"/>
      <c r="C32" s="438"/>
      <c r="D32" s="467">
        <f>D28-D30</f>
        <v>-3</v>
      </c>
      <c r="E32" s="468"/>
      <c r="F32" s="468"/>
      <c r="G32" s="469"/>
      <c r="H32" s="459">
        <f>H28-H30</f>
        <v>7046</v>
      </c>
      <c r="I32" s="460"/>
      <c r="J32" s="460"/>
      <c r="K32" s="460"/>
      <c r="L32" s="460"/>
      <c r="M32" s="460"/>
      <c r="N32" s="460"/>
      <c r="O32" s="221"/>
      <c r="P32" s="459">
        <f>P28-P30</f>
        <v>18836</v>
      </c>
      <c r="Q32" s="460"/>
      <c r="R32" s="460"/>
      <c r="S32" s="460"/>
      <c r="T32" s="460"/>
      <c r="U32" s="460"/>
      <c r="V32" s="460"/>
      <c r="W32" s="221"/>
      <c r="X32" s="459">
        <f>X28-X30</f>
        <v>25882</v>
      </c>
      <c r="Y32" s="460"/>
      <c r="Z32" s="460"/>
      <c r="AA32" s="460"/>
      <c r="AB32" s="460"/>
      <c r="AC32" s="460"/>
      <c r="AD32" s="460"/>
      <c r="AE32" s="221"/>
      <c r="AF32" s="459">
        <f>AF28-AF30</f>
        <v>4880</v>
      </c>
      <c r="AG32" s="460"/>
      <c r="AH32" s="460"/>
      <c r="AI32" s="460"/>
      <c r="AJ32" s="460"/>
      <c r="AK32" s="221"/>
      <c r="AL32" s="459">
        <f>AL28-AL30</f>
        <v>30762</v>
      </c>
      <c r="AM32" s="460"/>
      <c r="AN32" s="460"/>
      <c r="AO32" s="460"/>
      <c r="AP32" s="460"/>
      <c r="AQ32" s="221"/>
      <c r="AR32" s="463"/>
      <c r="AS32" s="464"/>
      <c r="AT32" s="464"/>
      <c r="AU32" s="465"/>
      <c r="AV32" s="465"/>
      <c r="AW32" s="465"/>
      <c r="AX32" s="465"/>
      <c r="AY32" s="466"/>
    </row>
    <row r="33" spans="1:55" ht="9.75" customHeight="1">
      <c r="A33" s="439"/>
      <c r="B33" s="453"/>
      <c r="C33" s="440"/>
      <c r="D33" s="470"/>
      <c r="E33" s="471"/>
      <c r="F33" s="471"/>
      <c r="G33" s="472"/>
      <c r="H33" s="461"/>
      <c r="I33" s="462"/>
      <c r="J33" s="462"/>
      <c r="K33" s="462"/>
      <c r="L33" s="462"/>
      <c r="M33" s="462"/>
      <c r="N33" s="462"/>
      <c r="O33" s="222"/>
      <c r="P33" s="461"/>
      <c r="Q33" s="462"/>
      <c r="R33" s="462"/>
      <c r="S33" s="462"/>
      <c r="T33" s="462"/>
      <c r="U33" s="462"/>
      <c r="V33" s="462"/>
      <c r="W33" s="222"/>
      <c r="X33" s="461"/>
      <c r="Y33" s="462"/>
      <c r="Z33" s="462"/>
      <c r="AA33" s="462"/>
      <c r="AB33" s="462"/>
      <c r="AC33" s="462"/>
      <c r="AD33" s="462"/>
      <c r="AE33" s="222"/>
      <c r="AF33" s="461"/>
      <c r="AG33" s="462"/>
      <c r="AH33" s="462"/>
      <c r="AI33" s="462"/>
      <c r="AJ33" s="462"/>
      <c r="AK33" s="222"/>
      <c r="AL33" s="461"/>
      <c r="AM33" s="462"/>
      <c r="AN33" s="462"/>
      <c r="AO33" s="462"/>
      <c r="AP33" s="462"/>
      <c r="AQ33" s="222"/>
      <c r="AR33" s="463"/>
      <c r="AS33" s="464"/>
      <c r="AT33" s="464"/>
      <c r="AU33" s="465"/>
      <c r="AV33" s="465"/>
      <c r="AW33" s="465"/>
      <c r="AX33" s="465"/>
      <c r="AY33" s="466"/>
    </row>
    <row r="34" spans="1:55" ht="6.75" customHeight="1"/>
    <row r="35" spans="1:55" ht="14.25" customHeight="1">
      <c r="AT35" s="220" t="s">
        <v>3034</v>
      </c>
    </row>
    <row r="36" spans="1:55" ht="14.25" customHeight="1">
      <c r="A36" s="455" t="s">
        <v>3067</v>
      </c>
      <c r="B36" s="482"/>
      <c r="C36" s="483"/>
      <c r="D36" s="437" t="s">
        <v>3057</v>
      </c>
      <c r="E36" s="447"/>
      <c r="F36" s="438"/>
      <c r="G36" s="437" t="s">
        <v>3068</v>
      </c>
      <c r="H36" s="447"/>
      <c r="I36" s="447"/>
      <c r="J36" s="438"/>
      <c r="K36" s="437" t="s">
        <v>3069</v>
      </c>
      <c r="L36" s="447"/>
      <c r="M36" s="447"/>
      <c r="N36" s="438"/>
      <c r="O36" s="437" t="s">
        <v>3070</v>
      </c>
      <c r="P36" s="447"/>
      <c r="Q36" s="447"/>
      <c r="R36" s="438"/>
      <c r="S36" s="437" t="s">
        <v>3071</v>
      </c>
      <c r="T36" s="447"/>
      <c r="U36" s="447"/>
      <c r="V36" s="438"/>
      <c r="W36" s="455" t="s">
        <v>3072</v>
      </c>
      <c r="X36" s="447"/>
      <c r="Y36" s="447"/>
      <c r="Z36" s="438"/>
      <c r="AA36" s="455" t="s">
        <v>3073</v>
      </c>
      <c r="AB36" s="447"/>
      <c r="AC36" s="447"/>
      <c r="AD36" s="438"/>
      <c r="AE36" s="437" t="s">
        <v>3074</v>
      </c>
      <c r="AF36" s="447"/>
      <c r="AG36" s="447"/>
      <c r="AH36" s="438"/>
      <c r="AI36" s="437" t="s">
        <v>3075</v>
      </c>
      <c r="AJ36" s="447"/>
      <c r="AK36" s="447"/>
      <c r="AL36" s="438"/>
      <c r="AM36" s="437" t="s">
        <v>3076</v>
      </c>
      <c r="AN36" s="447"/>
      <c r="AO36" s="447"/>
      <c r="AP36" s="438"/>
      <c r="AQ36" s="437" t="s">
        <v>3077</v>
      </c>
      <c r="AR36" s="447"/>
      <c r="AS36" s="447"/>
      <c r="AT36" s="438"/>
      <c r="AU36" s="448"/>
      <c r="AV36" s="452"/>
      <c r="AW36" s="452"/>
      <c r="AX36" s="452"/>
      <c r="AY36" s="452"/>
    </row>
    <row r="37" spans="1:55" ht="14.25" customHeight="1">
      <c r="A37" s="484"/>
      <c r="B37" s="485"/>
      <c r="C37" s="486"/>
      <c r="D37" s="439"/>
      <c r="E37" s="453"/>
      <c r="F37" s="440"/>
      <c r="G37" s="439"/>
      <c r="H37" s="453"/>
      <c r="I37" s="453"/>
      <c r="J37" s="440"/>
      <c r="K37" s="439"/>
      <c r="L37" s="453"/>
      <c r="M37" s="453"/>
      <c r="N37" s="440"/>
      <c r="O37" s="439"/>
      <c r="P37" s="453"/>
      <c r="Q37" s="453"/>
      <c r="R37" s="440"/>
      <c r="S37" s="439"/>
      <c r="T37" s="453"/>
      <c r="U37" s="453"/>
      <c r="V37" s="440"/>
      <c r="W37" s="439"/>
      <c r="X37" s="453"/>
      <c r="Y37" s="453"/>
      <c r="Z37" s="440"/>
      <c r="AA37" s="439"/>
      <c r="AB37" s="453"/>
      <c r="AC37" s="453"/>
      <c r="AD37" s="440"/>
      <c r="AE37" s="439"/>
      <c r="AF37" s="453"/>
      <c r="AG37" s="453"/>
      <c r="AH37" s="440"/>
      <c r="AI37" s="439"/>
      <c r="AJ37" s="453"/>
      <c r="AK37" s="453"/>
      <c r="AL37" s="440"/>
      <c r="AM37" s="439"/>
      <c r="AN37" s="453"/>
      <c r="AO37" s="453"/>
      <c r="AP37" s="440"/>
      <c r="AQ37" s="439"/>
      <c r="AR37" s="453"/>
      <c r="AS37" s="453"/>
      <c r="AT37" s="440"/>
      <c r="AU37" s="448"/>
      <c r="AV37" s="452"/>
      <c r="AW37" s="452"/>
      <c r="AX37" s="452"/>
      <c r="AY37" s="452"/>
    </row>
    <row r="38" spans="1:55" ht="9.75" customHeight="1">
      <c r="A38" s="484"/>
      <c r="B38" s="485"/>
      <c r="C38" s="486"/>
      <c r="D38" s="437" t="s">
        <v>3050</v>
      </c>
      <c r="E38" s="447"/>
      <c r="F38" s="438"/>
      <c r="G38" s="473">
        <v>20658</v>
      </c>
      <c r="H38" s="474"/>
      <c r="I38" s="474"/>
      <c r="J38" s="475"/>
      <c r="K38" s="473">
        <v>6943</v>
      </c>
      <c r="L38" s="474"/>
      <c r="M38" s="474"/>
      <c r="N38" s="475"/>
      <c r="O38" s="473">
        <v>14490</v>
      </c>
      <c r="P38" s="474"/>
      <c r="Q38" s="474"/>
      <c r="R38" s="475"/>
      <c r="S38" s="473">
        <v>14904</v>
      </c>
      <c r="T38" s="474"/>
      <c r="U38" s="474"/>
      <c r="V38" s="475"/>
      <c r="W38" s="473">
        <v>25000</v>
      </c>
      <c r="X38" s="474"/>
      <c r="Y38" s="474"/>
      <c r="Z38" s="475"/>
      <c r="AA38" s="473"/>
      <c r="AB38" s="474"/>
      <c r="AC38" s="474"/>
      <c r="AD38" s="475"/>
      <c r="AE38" s="473">
        <v>2750</v>
      </c>
      <c r="AF38" s="474"/>
      <c r="AG38" s="474"/>
      <c r="AH38" s="475"/>
      <c r="AI38" s="473">
        <v>190304</v>
      </c>
      <c r="AJ38" s="474"/>
      <c r="AK38" s="474"/>
      <c r="AL38" s="475"/>
      <c r="AM38" s="473">
        <v>159949</v>
      </c>
      <c r="AN38" s="474"/>
      <c r="AO38" s="474"/>
      <c r="AP38" s="475"/>
      <c r="AQ38" s="473">
        <v>17360</v>
      </c>
      <c r="AR38" s="474"/>
      <c r="AS38" s="474"/>
      <c r="AT38" s="475"/>
      <c r="AU38" s="480"/>
      <c r="AV38" s="481"/>
      <c r="AW38" s="481"/>
      <c r="AX38" s="481"/>
      <c r="AY38" s="223"/>
      <c r="AZ38" s="479" t="str">
        <f>IF(P28=G38+K38+O38+S38+W38+AA38+AE38+AI38+AM38+AQ38,"OK","×")</f>
        <v>OK</v>
      </c>
      <c r="BA38" s="224"/>
      <c r="BB38" s="224"/>
      <c r="BC38" s="224"/>
    </row>
    <row r="39" spans="1:55" ht="9.75" customHeight="1">
      <c r="A39" s="484"/>
      <c r="B39" s="485"/>
      <c r="C39" s="486"/>
      <c r="D39" s="439"/>
      <c r="E39" s="453"/>
      <c r="F39" s="440"/>
      <c r="G39" s="476"/>
      <c r="H39" s="477"/>
      <c r="I39" s="477"/>
      <c r="J39" s="478"/>
      <c r="K39" s="476"/>
      <c r="L39" s="477"/>
      <c r="M39" s="477"/>
      <c r="N39" s="478"/>
      <c r="O39" s="476"/>
      <c r="P39" s="477"/>
      <c r="Q39" s="477"/>
      <c r="R39" s="478"/>
      <c r="S39" s="476"/>
      <c r="T39" s="477"/>
      <c r="U39" s="477"/>
      <c r="V39" s="478"/>
      <c r="W39" s="476"/>
      <c r="X39" s="477"/>
      <c r="Y39" s="477"/>
      <c r="Z39" s="478"/>
      <c r="AA39" s="476"/>
      <c r="AB39" s="477"/>
      <c r="AC39" s="477"/>
      <c r="AD39" s="478"/>
      <c r="AE39" s="476"/>
      <c r="AF39" s="477"/>
      <c r="AG39" s="477"/>
      <c r="AH39" s="478"/>
      <c r="AI39" s="476"/>
      <c r="AJ39" s="477"/>
      <c r="AK39" s="477"/>
      <c r="AL39" s="478"/>
      <c r="AM39" s="476"/>
      <c r="AN39" s="477"/>
      <c r="AO39" s="477"/>
      <c r="AP39" s="478"/>
      <c r="AQ39" s="476"/>
      <c r="AR39" s="477"/>
      <c r="AS39" s="477"/>
      <c r="AT39" s="478"/>
      <c r="AU39" s="480"/>
      <c r="AV39" s="481"/>
      <c r="AW39" s="481"/>
      <c r="AX39" s="481"/>
      <c r="AY39" s="223"/>
      <c r="AZ39" s="479"/>
      <c r="BA39" s="224"/>
      <c r="BB39" s="224"/>
      <c r="BC39" s="224"/>
    </row>
    <row r="40" spans="1:55" ht="9.75" customHeight="1">
      <c r="A40" s="487"/>
      <c r="B40" s="488"/>
      <c r="C40" s="489"/>
      <c r="D40" s="437" t="s">
        <v>3053</v>
      </c>
      <c r="E40" s="447"/>
      <c r="F40" s="438"/>
      <c r="G40" s="473">
        <v>20634</v>
      </c>
      <c r="H40" s="474"/>
      <c r="I40" s="474"/>
      <c r="J40" s="475"/>
      <c r="K40" s="473">
        <v>5496</v>
      </c>
      <c r="L40" s="474"/>
      <c r="M40" s="474"/>
      <c r="N40" s="475"/>
      <c r="O40" s="473">
        <v>13770</v>
      </c>
      <c r="P40" s="474"/>
      <c r="Q40" s="474"/>
      <c r="R40" s="475"/>
      <c r="S40" s="473">
        <v>15936</v>
      </c>
      <c r="T40" s="474"/>
      <c r="U40" s="474"/>
      <c r="V40" s="475"/>
      <c r="W40" s="473">
        <v>19800</v>
      </c>
      <c r="X40" s="474"/>
      <c r="Y40" s="474"/>
      <c r="Z40" s="475"/>
      <c r="AA40" s="473"/>
      <c r="AB40" s="474"/>
      <c r="AC40" s="474"/>
      <c r="AD40" s="475"/>
      <c r="AE40" s="473">
        <v>2750</v>
      </c>
      <c r="AF40" s="474"/>
      <c r="AG40" s="474"/>
      <c r="AH40" s="475"/>
      <c r="AI40" s="473">
        <v>186539</v>
      </c>
      <c r="AJ40" s="474"/>
      <c r="AK40" s="474"/>
      <c r="AL40" s="475"/>
      <c r="AM40" s="473">
        <v>156237</v>
      </c>
      <c r="AN40" s="474"/>
      <c r="AO40" s="474"/>
      <c r="AP40" s="475"/>
      <c r="AQ40" s="473">
        <v>12360</v>
      </c>
      <c r="AR40" s="474"/>
      <c r="AS40" s="474"/>
      <c r="AT40" s="475"/>
      <c r="AU40" s="480"/>
      <c r="AV40" s="481"/>
      <c r="AW40" s="481"/>
      <c r="AX40" s="481"/>
      <c r="AY40" s="223"/>
      <c r="AZ40" s="479" t="str">
        <f>IF(P30=G40+K40+O40+S40+W40+AA40+AE40+AI40+AM40+AQ40,"OK","×")</f>
        <v>OK</v>
      </c>
      <c r="BA40" s="224"/>
      <c r="BB40" s="224"/>
      <c r="BC40" s="224"/>
    </row>
    <row r="41" spans="1:55" ht="9.75" customHeight="1">
      <c r="A41" s="487"/>
      <c r="B41" s="488"/>
      <c r="C41" s="489"/>
      <c r="D41" s="439"/>
      <c r="E41" s="453"/>
      <c r="F41" s="440"/>
      <c r="G41" s="476"/>
      <c r="H41" s="477"/>
      <c r="I41" s="477"/>
      <c r="J41" s="478"/>
      <c r="K41" s="476"/>
      <c r="L41" s="477"/>
      <c r="M41" s="477"/>
      <c r="N41" s="478"/>
      <c r="O41" s="476"/>
      <c r="P41" s="477"/>
      <c r="Q41" s="477"/>
      <c r="R41" s="478"/>
      <c r="S41" s="476"/>
      <c r="T41" s="477"/>
      <c r="U41" s="477"/>
      <c r="V41" s="478"/>
      <c r="W41" s="476"/>
      <c r="X41" s="477"/>
      <c r="Y41" s="477"/>
      <c r="Z41" s="478"/>
      <c r="AA41" s="476"/>
      <c r="AB41" s="477"/>
      <c r="AC41" s="477"/>
      <c r="AD41" s="478"/>
      <c r="AE41" s="476"/>
      <c r="AF41" s="477"/>
      <c r="AG41" s="477"/>
      <c r="AH41" s="478"/>
      <c r="AI41" s="476"/>
      <c r="AJ41" s="477"/>
      <c r="AK41" s="477"/>
      <c r="AL41" s="478"/>
      <c r="AM41" s="476"/>
      <c r="AN41" s="477"/>
      <c r="AO41" s="477"/>
      <c r="AP41" s="478"/>
      <c r="AQ41" s="476"/>
      <c r="AR41" s="477"/>
      <c r="AS41" s="477"/>
      <c r="AT41" s="478"/>
      <c r="AU41" s="480"/>
      <c r="AV41" s="481"/>
      <c r="AW41" s="481"/>
      <c r="AX41" s="481"/>
      <c r="AY41" s="223"/>
      <c r="AZ41" s="479"/>
      <c r="BA41" s="224"/>
      <c r="BB41" s="224"/>
      <c r="BC41" s="224"/>
    </row>
    <row r="42" spans="1:55" ht="9.75" customHeight="1">
      <c r="A42" s="487"/>
      <c r="B42" s="488"/>
      <c r="C42" s="489"/>
      <c r="D42" s="437" t="s">
        <v>3054</v>
      </c>
      <c r="E42" s="447"/>
      <c r="F42" s="438"/>
      <c r="G42" s="473">
        <f>G38-G40</f>
        <v>24</v>
      </c>
      <c r="H42" s="474"/>
      <c r="I42" s="474"/>
      <c r="J42" s="475"/>
      <c r="K42" s="473">
        <f>K38-K40</f>
        <v>1447</v>
      </c>
      <c r="L42" s="474"/>
      <c r="M42" s="474"/>
      <c r="N42" s="475"/>
      <c r="O42" s="473">
        <f>O38-O40</f>
        <v>720</v>
      </c>
      <c r="P42" s="474"/>
      <c r="Q42" s="474"/>
      <c r="R42" s="475"/>
      <c r="S42" s="473">
        <f>S38-S40</f>
        <v>-1032</v>
      </c>
      <c r="T42" s="474"/>
      <c r="U42" s="474"/>
      <c r="V42" s="475"/>
      <c r="W42" s="473">
        <f t="shared" ref="W42" si="16">W38-W40</f>
        <v>5200</v>
      </c>
      <c r="X42" s="474"/>
      <c r="Y42" s="474"/>
      <c r="Z42" s="475"/>
      <c r="AA42" s="473">
        <f t="shared" ref="AA42" si="17">AA38-AA40</f>
        <v>0</v>
      </c>
      <c r="AB42" s="474"/>
      <c r="AC42" s="474"/>
      <c r="AD42" s="475"/>
      <c r="AE42" s="473">
        <f>AE38-AE40</f>
        <v>0</v>
      </c>
      <c r="AF42" s="474"/>
      <c r="AG42" s="474"/>
      <c r="AH42" s="475"/>
      <c r="AI42" s="473">
        <f>AI38-AI40</f>
        <v>3765</v>
      </c>
      <c r="AJ42" s="474"/>
      <c r="AK42" s="474"/>
      <c r="AL42" s="475"/>
      <c r="AM42" s="473">
        <f>AM38-AM40</f>
        <v>3712</v>
      </c>
      <c r="AN42" s="474"/>
      <c r="AO42" s="474"/>
      <c r="AP42" s="475"/>
      <c r="AQ42" s="473">
        <f>AQ38-AQ40</f>
        <v>5000</v>
      </c>
      <c r="AR42" s="474"/>
      <c r="AS42" s="474"/>
      <c r="AT42" s="475"/>
      <c r="AU42" s="480"/>
      <c r="AV42" s="481"/>
      <c r="AW42" s="481"/>
      <c r="AX42" s="481"/>
      <c r="AY42" s="223"/>
      <c r="AZ42" s="480"/>
      <c r="BA42" s="481"/>
      <c r="BB42" s="481"/>
      <c r="BC42" s="481"/>
    </row>
    <row r="43" spans="1:55" ht="9.75" customHeight="1">
      <c r="A43" s="490"/>
      <c r="B43" s="491"/>
      <c r="C43" s="492"/>
      <c r="D43" s="439"/>
      <c r="E43" s="453"/>
      <c r="F43" s="440"/>
      <c r="G43" s="476"/>
      <c r="H43" s="477"/>
      <c r="I43" s="477"/>
      <c r="J43" s="478"/>
      <c r="K43" s="476"/>
      <c r="L43" s="477"/>
      <c r="M43" s="477"/>
      <c r="N43" s="478"/>
      <c r="O43" s="476"/>
      <c r="P43" s="477"/>
      <c r="Q43" s="477"/>
      <c r="R43" s="478"/>
      <c r="S43" s="476"/>
      <c r="T43" s="477"/>
      <c r="U43" s="477"/>
      <c r="V43" s="478"/>
      <c r="W43" s="476"/>
      <c r="X43" s="477"/>
      <c r="Y43" s="477"/>
      <c r="Z43" s="478"/>
      <c r="AA43" s="476"/>
      <c r="AB43" s="477"/>
      <c r="AC43" s="477"/>
      <c r="AD43" s="478"/>
      <c r="AE43" s="476"/>
      <c r="AF43" s="477"/>
      <c r="AG43" s="477"/>
      <c r="AH43" s="478"/>
      <c r="AI43" s="476"/>
      <c r="AJ43" s="477"/>
      <c r="AK43" s="477"/>
      <c r="AL43" s="478"/>
      <c r="AM43" s="476"/>
      <c r="AN43" s="477"/>
      <c r="AO43" s="477"/>
      <c r="AP43" s="478"/>
      <c r="AQ43" s="476"/>
      <c r="AR43" s="477"/>
      <c r="AS43" s="477"/>
      <c r="AT43" s="478"/>
      <c r="AU43" s="480"/>
      <c r="AV43" s="481"/>
      <c r="AW43" s="481"/>
      <c r="AX43" s="481"/>
      <c r="AY43" s="223"/>
      <c r="AZ43" s="480"/>
      <c r="BA43" s="481"/>
      <c r="BB43" s="481"/>
      <c r="BC43" s="481"/>
    </row>
    <row r="44" spans="1:55" s="229" customFormat="1" ht="22.5" customHeight="1">
      <c r="A44" s="493" t="s">
        <v>3079</v>
      </c>
      <c r="B44" s="493"/>
      <c r="C44" s="493"/>
      <c r="D44" s="493"/>
      <c r="E44" s="493"/>
      <c r="F44" s="493"/>
      <c r="G44" s="493"/>
      <c r="H44" s="493"/>
      <c r="I44" s="493"/>
      <c r="J44" s="493"/>
      <c r="K44" s="493"/>
      <c r="L44" s="493"/>
      <c r="M44" s="493"/>
      <c r="N44" s="493"/>
      <c r="O44" s="493"/>
      <c r="P44" s="493"/>
      <c r="Q44" s="493"/>
      <c r="R44" s="493"/>
      <c r="S44" s="493"/>
      <c r="T44" s="493"/>
      <c r="U44" s="493"/>
      <c r="V44" s="493"/>
      <c r="W44" s="493"/>
      <c r="X44" s="493"/>
      <c r="Y44" s="493"/>
      <c r="Z44" s="493"/>
      <c r="AA44" s="493"/>
      <c r="AB44" s="493"/>
      <c r="AC44" s="493"/>
      <c r="AD44" s="493"/>
      <c r="AE44" s="493"/>
      <c r="AF44" s="493"/>
      <c r="AG44" s="493"/>
      <c r="AH44" s="493"/>
      <c r="AI44" s="493"/>
      <c r="AJ44" s="493"/>
      <c r="AK44" s="493"/>
      <c r="AL44" s="493"/>
      <c r="AM44" s="493"/>
      <c r="AN44" s="493"/>
      <c r="AO44" s="493"/>
      <c r="AP44" s="493"/>
      <c r="AQ44" s="493"/>
      <c r="AR44" s="493"/>
      <c r="AS44" s="493"/>
      <c r="AT44" s="493"/>
      <c r="AU44" s="493"/>
      <c r="AV44" s="493"/>
      <c r="AW44" s="493"/>
      <c r="AX44" s="493"/>
      <c r="AY44" s="227"/>
      <c r="AZ44" s="228"/>
      <c r="BA44" s="228"/>
      <c r="BB44" s="228"/>
      <c r="BC44" s="228"/>
    </row>
    <row r="45" spans="1:55" ht="22.5" customHeight="1">
      <c r="A45" s="219" t="s">
        <v>3080</v>
      </c>
      <c r="AY45" s="220" t="s">
        <v>3034</v>
      </c>
    </row>
    <row r="46" spans="1:55" ht="9.75" customHeight="1">
      <c r="A46" s="437" t="s">
        <v>3057</v>
      </c>
      <c r="B46" s="447"/>
      <c r="C46" s="438"/>
      <c r="D46" s="455" t="s">
        <v>3058</v>
      </c>
      <c r="E46" s="447"/>
      <c r="F46" s="447"/>
      <c r="G46" s="438"/>
      <c r="H46" s="437" t="s">
        <v>3059</v>
      </c>
      <c r="I46" s="447"/>
      <c r="J46" s="447"/>
      <c r="K46" s="447"/>
      <c r="L46" s="447"/>
      <c r="M46" s="447"/>
      <c r="N46" s="447"/>
      <c r="O46" s="447"/>
      <c r="P46" s="447"/>
      <c r="Q46" s="447"/>
      <c r="R46" s="447"/>
      <c r="S46" s="447"/>
      <c r="T46" s="447"/>
      <c r="U46" s="447"/>
      <c r="V46" s="447"/>
      <c r="W46" s="447"/>
      <c r="X46" s="447"/>
      <c r="Y46" s="447"/>
      <c r="Z46" s="447"/>
      <c r="AA46" s="447"/>
      <c r="AB46" s="447"/>
      <c r="AC46" s="447"/>
      <c r="AD46" s="447"/>
      <c r="AE46" s="438"/>
      <c r="AF46" s="437" t="s">
        <v>3060</v>
      </c>
      <c r="AG46" s="447"/>
      <c r="AH46" s="447"/>
      <c r="AI46" s="447"/>
      <c r="AJ46" s="447"/>
      <c r="AK46" s="438"/>
      <c r="AL46" s="437" t="s">
        <v>3061</v>
      </c>
      <c r="AM46" s="447"/>
      <c r="AN46" s="447"/>
      <c r="AO46" s="447"/>
      <c r="AP46" s="447"/>
      <c r="AQ46" s="438"/>
      <c r="AR46" s="446" t="s">
        <v>3062</v>
      </c>
      <c r="AS46" s="456"/>
      <c r="AT46" s="456"/>
      <c r="AU46" s="457"/>
      <c r="AV46" s="457"/>
      <c r="AW46" s="457"/>
      <c r="AX46" s="457"/>
      <c r="AY46" s="458"/>
    </row>
    <row r="47" spans="1:55" ht="9.75" customHeight="1">
      <c r="A47" s="448"/>
      <c r="B47" s="452"/>
      <c r="C47" s="449"/>
      <c r="D47" s="448"/>
      <c r="E47" s="452"/>
      <c r="F47" s="452"/>
      <c r="G47" s="449"/>
      <c r="H47" s="439"/>
      <c r="I47" s="453"/>
      <c r="J47" s="453"/>
      <c r="K47" s="453"/>
      <c r="L47" s="453"/>
      <c r="M47" s="453"/>
      <c r="N47" s="453"/>
      <c r="O47" s="453"/>
      <c r="P47" s="453"/>
      <c r="Q47" s="453"/>
      <c r="R47" s="453"/>
      <c r="S47" s="453"/>
      <c r="T47" s="453"/>
      <c r="U47" s="453"/>
      <c r="V47" s="453"/>
      <c r="W47" s="453"/>
      <c r="X47" s="453"/>
      <c r="Y47" s="453"/>
      <c r="Z47" s="453"/>
      <c r="AA47" s="453"/>
      <c r="AB47" s="453"/>
      <c r="AC47" s="453"/>
      <c r="AD47" s="453"/>
      <c r="AE47" s="440"/>
      <c r="AF47" s="448"/>
      <c r="AG47" s="452"/>
      <c r="AH47" s="452"/>
      <c r="AI47" s="452"/>
      <c r="AJ47" s="452"/>
      <c r="AK47" s="449"/>
      <c r="AL47" s="448"/>
      <c r="AM47" s="452"/>
      <c r="AN47" s="452"/>
      <c r="AO47" s="452"/>
      <c r="AP47" s="452"/>
      <c r="AQ47" s="449"/>
      <c r="AR47" s="446"/>
      <c r="AS47" s="456"/>
      <c r="AT47" s="456"/>
      <c r="AU47" s="457"/>
      <c r="AV47" s="457"/>
      <c r="AW47" s="457"/>
      <c r="AX47" s="457"/>
      <c r="AY47" s="458"/>
    </row>
    <row r="48" spans="1:55" ht="9.75" customHeight="1">
      <c r="A48" s="448"/>
      <c r="B48" s="452"/>
      <c r="C48" s="449"/>
      <c r="D48" s="448"/>
      <c r="E48" s="452"/>
      <c r="F48" s="452"/>
      <c r="G48" s="449"/>
      <c r="H48" s="437" t="s">
        <v>3063</v>
      </c>
      <c r="I48" s="447"/>
      <c r="J48" s="447"/>
      <c r="K48" s="447"/>
      <c r="L48" s="447"/>
      <c r="M48" s="438"/>
      <c r="N48" s="437" t="s">
        <v>3064</v>
      </c>
      <c r="O48" s="447"/>
      <c r="P48" s="447"/>
      <c r="Q48" s="447"/>
      <c r="R48" s="447"/>
      <c r="S48" s="438"/>
      <c r="T48" s="437" t="s">
        <v>3065</v>
      </c>
      <c r="U48" s="447"/>
      <c r="V48" s="447"/>
      <c r="W48" s="447"/>
      <c r="X48" s="447"/>
      <c r="Y48" s="438"/>
      <c r="Z48" s="437" t="s">
        <v>3017</v>
      </c>
      <c r="AA48" s="447"/>
      <c r="AB48" s="447"/>
      <c r="AC48" s="447"/>
      <c r="AD48" s="447"/>
      <c r="AE48" s="438"/>
      <c r="AF48" s="448"/>
      <c r="AG48" s="452"/>
      <c r="AH48" s="452"/>
      <c r="AI48" s="452"/>
      <c r="AJ48" s="452"/>
      <c r="AK48" s="449"/>
      <c r="AL48" s="448"/>
      <c r="AM48" s="452"/>
      <c r="AN48" s="452"/>
      <c r="AO48" s="452"/>
      <c r="AP48" s="452"/>
      <c r="AQ48" s="449"/>
      <c r="AR48" s="446"/>
      <c r="AS48" s="456"/>
      <c r="AT48" s="456"/>
      <c r="AU48" s="457"/>
      <c r="AV48" s="457"/>
      <c r="AW48" s="457"/>
      <c r="AX48" s="457"/>
      <c r="AY48" s="458"/>
    </row>
    <row r="49" spans="1:55" ht="9.75" customHeight="1">
      <c r="A49" s="439"/>
      <c r="B49" s="453"/>
      <c r="C49" s="440"/>
      <c r="D49" s="439"/>
      <c r="E49" s="453"/>
      <c r="F49" s="453"/>
      <c r="G49" s="440"/>
      <c r="H49" s="439"/>
      <c r="I49" s="453"/>
      <c r="J49" s="453"/>
      <c r="K49" s="453"/>
      <c r="L49" s="453"/>
      <c r="M49" s="440"/>
      <c r="N49" s="439"/>
      <c r="O49" s="453"/>
      <c r="P49" s="453"/>
      <c r="Q49" s="453"/>
      <c r="R49" s="453"/>
      <c r="S49" s="440"/>
      <c r="T49" s="439"/>
      <c r="U49" s="453"/>
      <c r="V49" s="453"/>
      <c r="W49" s="453"/>
      <c r="X49" s="453"/>
      <c r="Y49" s="440"/>
      <c r="Z49" s="439"/>
      <c r="AA49" s="453"/>
      <c r="AB49" s="453"/>
      <c r="AC49" s="453"/>
      <c r="AD49" s="453"/>
      <c r="AE49" s="440"/>
      <c r="AF49" s="439"/>
      <c r="AG49" s="453"/>
      <c r="AH49" s="453"/>
      <c r="AI49" s="453"/>
      <c r="AJ49" s="453"/>
      <c r="AK49" s="440"/>
      <c r="AL49" s="439"/>
      <c r="AM49" s="453"/>
      <c r="AN49" s="453"/>
      <c r="AO49" s="453"/>
      <c r="AP49" s="453"/>
      <c r="AQ49" s="440"/>
      <c r="AR49" s="446"/>
      <c r="AS49" s="456"/>
      <c r="AT49" s="456"/>
      <c r="AU49" s="457"/>
      <c r="AV49" s="457"/>
      <c r="AW49" s="457"/>
      <c r="AX49" s="457"/>
      <c r="AY49" s="458"/>
    </row>
    <row r="50" spans="1:55" ht="9.75" customHeight="1">
      <c r="A50" s="437" t="s">
        <v>3050</v>
      </c>
      <c r="B50" s="447"/>
      <c r="C50" s="438"/>
      <c r="D50" s="467">
        <v>173</v>
      </c>
      <c r="E50" s="468"/>
      <c r="F50" s="468"/>
      <c r="G50" s="469"/>
      <c r="H50" s="459">
        <v>303577</v>
      </c>
      <c r="I50" s="460"/>
      <c r="J50" s="460"/>
      <c r="K50" s="460"/>
      <c r="L50" s="460"/>
      <c r="M50" s="221"/>
      <c r="N50" s="459"/>
      <c r="O50" s="460"/>
      <c r="P50" s="460"/>
      <c r="Q50" s="460"/>
      <c r="R50" s="460"/>
      <c r="S50" s="221"/>
      <c r="T50" s="459">
        <v>113234</v>
      </c>
      <c r="U50" s="460"/>
      <c r="V50" s="460"/>
      <c r="W50" s="460"/>
      <c r="X50" s="460"/>
      <c r="Y50" s="221"/>
      <c r="Z50" s="459">
        <f>H50+N50+T50</f>
        <v>416811</v>
      </c>
      <c r="AA50" s="460"/>
      <c r="AB50" s="460"/>
      <c r="AC50" s="460"/>
      <c r="AD50" s="460"/>
      <c r="AE50" s="221"/>
      <c r="AF50" s="459">
        <v>73230</v>
      </c>
      <c r="AG50" s="460"/>
      <c r="AH50" s="460"/>
      <c r="AI50" s="460"/>
      <c r="AJ50" s="460"/>
      <c r="AK50" s="221"/>
      <c r="AL50" s="459">
        <f>Z50+AF50</f>
        <v>490041</v>
      </c>
      <c r="AM50" s="460"/>
      <c r="AN50" s="460"/>
      <c r="AO50" s="460"/>
      <c r="AP50" s="460"/>
      <c r="AQ50" s="221"/>
      <c r="AR50" s="463"/>
      <c r="AS50" s="464"/>
      <c r="AT50" s="464"/>
      <c r="AU50" s="465"/>
      <c r="AV50" s="465"/>
      <c r="AW50" s="465"/>
      <c r="AX50" s="465"/>
      <c r="AY50" s="466"/>
    </row>
    <row r="51" spans="1:55" ht="9.75" customHeight="1">
      <c r="A51" s="439"/>
      <c r="B51" s="453"/>
      <c r="C51" s="440"/>
      <c r="D51" s="470"/>
      <c r="E51" s="471"/>
      <c r="F51" s="471"/>
      <c r="G51" s="472"/>
      <c r="H51" s="461"/>
      <c r="I51" s="462"/>
      <c r="J51" s="462"/>
      <c r="K51" s="462"/>
      <c r="L51" s="462"/>
      <c r="M51" s="222"/>
      <c r="N51" s="461"/>
      <c r="O51" s="462"/>
      <c r="P51" s="462"/>
      <c r="Q51" s="462"/>
      <c r="R51" s="462"/>
      <c r="S51" s="222"/>
      <c r="T51" s="461"/>
      <c r="U51" s="462"/>
      <c r="V51" s="462"/>
      <c r="W51" s="462"/>
      <c r="X51" s="462"/>
      <c r="Y51" s="222"/>
      <c r="Z51" s="461"/>
      <c r="AA51" s="462"/>
      <c r="AB51" s="462"/>
      <c r="AC51" s="462"/>
      <c r="AD51" s="462"/>
      <c r="AE51" s="222"/>
      <c r="AF51" s="461"/>
      <c r="AG51" s="462"/>
      <c r="AH51" s="462"/>
      <c r="AI51" s="462"/>
      <c r="AJ51" s="462"/>
      <c r="AK51" s="222"/>
      <c r="AL51" s="461"/>
      <c r="AM51" s="462"/>
      <c r="AN51" s="462"/>
      <c r="AO51" s="462"/>
      <c r="AP51" s="462"/>
      <c r="AQ51" s="222"/>
      <c r="AR51" s="463"/>
      <c r="AS51" s="464"/>
      <c r="AT51" s="464"/>
      <c r="AU51" s="465"/>
      <c r="AV51" s="465"/>
      <c r="AW51" s="465"/>
      <c r="AX51" s="465"/>
      <c r="AY51" s="466"/>
    </row>
    <row r="52" spans="1:55" ht="9.75" customHeight="1">
      <c r="A52" s="437" t="s">
        <v>3053</v>
      </c>
      <c r="B52" s="447"/>
      <c r="C52" s="438"/>
      <c r="D52" s="467">
        <v>163</v>
      </c>
      <c r="E52" s="468"/>
      <c r="F52" s="468"/>
      <c r="G52" s="469"/>
      <c r="H52" s="459">
        <v>283673</v>
      </c>
      <c r="I52" s="460"/>
      <c r="J52" s="460"/>
      <c r="K52" s="460"/>
      <c r="L52" s="460"/>
      <c r="M52" s="221"/>
      <c r="N52" s="459"/>
      <c r="O52" s="460"/>
      <c r="P52" s="460"/>
      <c r="Q52" s="460"/>
      <c r="R52" s="460"/>
      <c r="S52" s="221"/>
      <c r="T52" s="459">
        <v>104082</v>
      </c>
      <c r="U52" s="460"/>
      <c r="V52" s="460"/>
      <c r="W52" s="460"/>
      <c r="X52" s="460"/>
      <c r="Y52" s="221"/>
      <c r="Z52" s="459">
        <f>H52+N52+T52</f>
        <v>387755</v>
      </c>
      <c r="AA52" s="460"/>
      <c r="AB52" s="460"/>
      <c r="AC52" s="460"/>
      <c r="AD52" s="460"/>
      <c r="AE52" s="221"/>
      <c r="AF52" s="459">
        <v>66392</v>
      </c>
      <c r="AG52" s="460"/>
      <c r="AH52" s="460"/>
      <c r="AI52" s="460"/>
      <c r="AJ52" s="460"/>
      <c r="AK52" s="221"/>
      <c r="AL52" s="459">
        <f>Z52+AF52</f>
        <v>454147</v>
      </c>
      <c r="AM52" s="460"/>
      <c r="AN52" s="460"/>
      <c r="AO52" s="460"/>
      <c r="AP52" s="460"/>
      <c r="AQ52" s="221"/>
      <c r="AR52" s="463"/>
      <c r="AS52" s="464"/>
      <c r="AT52" s="464"/>
      <c r="AU52" s="465"/>
      <c r="AV52" s="465"/>
      <c r="AW52" s="465"/>
      <c r="AX52" s="465"/>
      <c r="AY52" s="466"/>
    </row>
    <row r="53" spans="1:55" ht="9.75" customHeight="1">
      <c r="A53" s="439"/>
      <c r="B53" s="453"/>
      <c r="C53" s="440"/>
      <c r="D53" s="470"/>
      <c r="E53" s="471"/>
      <c r="F53" s="471"/>
      <c r="G53" s="472"/>
      <c r="H53" s="461"/>
      <c r="I53" s="462"/>
      <c r="J53" s="462"/>
      <c r="K53" s="462"/>
      <c r="L53" s="462"/>
      <c r="M53" s="222"/>
      <c r="N53" s="461"/>
      <c r="O53" s="462"/>
      <c r="P53" s="462"/>
      <c r="Q53" s="462"/>
      <c r="R53" s="462"/>
      <c r="S53" s="222"/>
      <c r="T53" s="461"/>
      <c r="U53" s="462"/>
      <c r="V53" s="462"/>
      <c r="W53" s="462"/>
      <c r="X53" s="462"/>
      <c r="Y53" s="222"/>
      <c r="Z53" s="461"/>
      <c r="AA53" s="462"/>
      <c r="AB53" s="462"/>
      <c r="AC53" s="462"/>
      <c r="AD53" s="462"/>
      <c r="AE53" s="222"/>
      <c r="AF53" s="461"/>
      <c r="AG53" s="462"/>
      <c r="AH53" s="462"/>
      <c r="AI53" s="462"/>
      <c r="AJ53" s="462"/>
      <c r="AK53" s="222"/>
      <c r="AL53" s="461"/>
      <c r="AM53" s="462"/>
      <c r="AN53" s="462"/>
      <c r="AO53" s="462"/>
      <c r="AP53" s="462"/>
      <c r="AQ53" s="222"/>
      <c r="AR53" s="463"/>
      <c r="AS53" s="464"/>
      <c r="AT53" s="464"/>
      <c r="AU53" s="465"/>
      <c r="AV53" s="465"/>
      <c r="AW53" s="465"/>
      <c r="AX53" s="465"/>
      <c r="AY53" s="466"/>
    </row>
    <row r="54" spans="1:55" ht="9.75" customHeight="1">
      <c r="A54" s="437" t="s">
        <v>3066</v>
      </c>
      <c r="B54" s="447"/>
      <c r="C54" s="438"/>
      <c r="D54" s="467">
        <f>D50-D52</f>
        <v>10</v>
      </c>
      <c r="E54" s="468"/>
      <c r="F54" s="468"/>
      <c r="G54" s="469"/>
      <c r="H54" s="459">
        <f>H50-H52</f>
        <v>19904</v>
      </c>
      <c r="I54" s="460"/>
      <c r="J54" s="460"/>
      <c r="K54" s="460"/>
      <c r="L54" s="460"/>
      <c r="M54" s="221"/>
      <c r="N54" s="459">
        <f>N50-N52</f>
        <v>0</v>
      </c>
      <c r="O54" s="460"/>
      <c r="P54" s="460"/>
      <c r="Q54" s="460"/>
      <c r="R54" s="460"/>
      <c r="S54" s="221"/>
      <c r="T54" s="459">
        <f>T50-T52</f>
        <v>9152</v>
      </c>
      <c r="U54" s="460"/>
      <c r="V54" s="460"/>
      <c r="W54" s="460"/>
      <c r="X54" s="460"/>
      <c r="Y54" s="221"/>
      <c r="Z54" s="459">
        <f>Z50-Z52</f>
        <v>29056</v>
      </c>
      <c r="AA54" s="460"/>
      <c r="AB54" s="460"/>
      <c r="AC54" s="460"/>
      <c r="AD54" s="460"/>
      <c r="AE54" s="221"/>
      <c r="AF54" s="459">
        <f>AF50-AF52</f>
        <v>6838</v>
      </c>
      <c r="AG54" s="460"/>
      <c r="AH54" s="460"/>
      <c r="AI54" s="460"/>
      <c r="AJ54" s="460"/>
      <c r="AK54" s="221"/>
      <c r="AL54" s="459">
        <f>AL50-AL52</f>
        <v>35894</v>
      </c>
      <c r="AM54" s="460"/>
      <c r="AN54" s="460"/>
      <c r="AO54" s="460"/>
      <c r="AP54" s="460"/>
      <c r="AQ54" s="221"/>
      <c r="AR54" s="463"/>
      <c r="AS54" s="464"/>
      <c r="AT54" s="464"/>
      <c r="AU54" s="465"/>
      <c r="AV54" s="465"/>
      <c r="AW54" s="465"/>
      <c r="AX54" s="465"/>
      <c r="AY54" s="466"/>
    </row>
    <row r="55" spans="1:55" ht="9.75" customHeight="1">
      <c r="A55" s="439"/>
      <c r="B55" s="453"/>
      <c r="C55" s="440"/>
      <c r="D55" s="470"/>
      <c r="E55" s="471"/>
      <c r="F55" s="471"/>
      <c r="G55" s="472"/>
      <c r="H55" s="461"/>
      <c r="I55" s="462"/>
      <c r="J55" s="462"/>
      <c r="K55" s="462"/>
      <c r="L55" s="462"/>
      <c r="M55" s="222"/>
      <c r="N55" s="461"/>
      <c r="O55" s="462"/>
      <c r="P55" s="462"/>
      <c r="Q55" s="462"/>
      <c r="R55" s="462"/>
      <c r="S55" s="222"/>
      <c r="T55" s="461"/>
      <c r="U55" s="462"/>
      <c r="V55" s="462"/>
      <c r="W55" s="462"/>
      <c r="X55" s="462"/>
      <c r="Y55" s="222"/>
      <c r="Z55" s="461"/>
      <c r="AA55" s="462"/>
      <c r="AB55" s="462"/>
      <c r="AC55" s="462"/>
      <c r="AD55" s="462"/>
      <c r="AE55" s="222"/>
      <c r="AF55" s="461"/>
      <c r="AG55" s="462"/>
      <c r="AH55" s="462"/>
      <c r="AI55" s="462"/>
      <c r="AJ55" s="462"/>
      <c r="AK55" s="222"/>
      <c r="AL55" s="461"/>
      <c r="AM55" s="462"/>
      <c r="AN55" s="462"/>
      <c r="AO55" s="462"/>
      <c r="AP55" s="462"/>
      <c r="AQ55" s="222"/>
      <c r="AR55" s="463"/>
      <c r="AS55" s="464"/>
      <c r="AT55" s="464"/>
      <c r="AU55" s="465"/>
      <c r="AV55" s="465"/>
      <c r="AW55" s="465"/>
      <c r="AX55" s="465"/>
      <c r="AY55" s="466"/>
    </row>
    <row r="56" spans="1:55" ht="6.75" customHeight="1"/>
    <row r="57" spans="1:55" ht="15.75" customHeight="1">
      <c r="AT57" s="220" t="s">
        <v>3034</v>
      </c>
    </row>
    <row r="58" spans="1:55" ht="14.25" customHeight="1">
      <c r="A58" s="455" t="s">
        <v>3067</v>
      </c>
      <c r="B58" s="482"/>
      <c r="C58" s="483"/>
      <c r="D58" s="437" t="s">
        <v>3057</v>
      </c>
      <c r="E58" s="447"/>
      <c r="F58" s="438"/>
      <c r="G58" s="437" t="s">
        <v>3068</v>
      </c>
      <c r="H58" s="447"/>
      <c r="I58" s="447"/>
      <c r="J58" s="438"/>
      <c r="K58" s="437" t="s">
        <v>3069</v>
      </c>
      <c r="L58" s="447"/>
      <c r="M58" s="447"/>
      <c r="N58" s="438"/>
      <c r="O58" s="437" t="s">
        <v>3070</v>
      </c>
      <c r="P58" s="447"/>
      <c r="Q58" s="447"/>
      <c r="R58" s="438"/>
      <c r="S58" s="437" t="s">
        <v>3071</v>
      </c>
      <c r="T58" s="447"/>
      <c r="U58" s="447"/>
      <c r="V58" s="438"/>
      <c r="W58" s="455" t="s">
        <v>3072</v>
      </c>
      <c r="X58" s="447"/>
      <c r="Y58" s="447"/>
      <c r="Z58" s="438"/>
      <c r="AA58" s="455" t="s">
        <v>3073</v>
      </c>
      <c r="AB58" s="447"/>
      <c r="AC58" s="447"/>
      <c r="AD58" s="438"/>
      <c r="AE58" s="437" t="s">
        <v>3074</v>
      </c>
      <c r="AF58" s="447"/>
      <c r="AG58" s="447"/>
      <c r="AH58" s="438"/>
      <c r="AI58" s="437" t="s">
        <v>3075</v>
      </c>
      <c r="AJ58" s="447"/>
      <c r="AK58" s="447"/>
      <c r="AL58" s="438"/>
      <c r="AM58" s="437" t="s">
        <v>3076</v>
      </c>
      <c r="AN58" s="447"/>
      <c r="AO58" s="447"/>
      <c r="AP58" s="438"/>
      <c r="AQ58" s="437" t="s">
        <v>3077</v>
      </c>
      <c r="AR58" s="447"/>
      <c r="AS58" s="447"/>
      <c r="AT58" s="438"/>
      <c r="AU58" s="452"/>
      <c r="AV58" s="452"/>
      <c r="AW58" s="452"/>
      <c r="AX58" s="452"/>
      <c r="AY58" s="452"/>
    </row>
    <row r="59" spans="1:55" ht="14.25" customHeight="1">
      <c r="A59" s="484"/>
      <c r="B59" s="485"/>
      <c r="C59" s="486"/>
      <c r="D59" s="439"/>
      <c r="E59" s="453"/>
      <c r="F59" s="440"/>
      <c r="G59" s="439"/>
      <c r="H59" s="453"/>
      <c r="I59" s="453"/>
      <c r="J59" s="440"/>
      <c r="K59" s="439"/>
      <c r="L59" s="453"/>
      <c r="M59" s="453"/>
      <c r="N59" s="440"/>
      <c r="O59" s="439"/>
      <c r="P59" s="453"/>
      <c r="Q59" s="453"/>
      <c r="R59" s="440"/>
      <c r="S59" s="439"/>
      <c r="T59" s="453"/>
      <c r="U59" s="453"/>
      <c r="V59" s="440"/>
      <c r="W59" s="439"/>
      <c r="X59" s="453"/>
      <c r="Y59" s="453"/>
      <c r="Z59" s="440"/>
      <c r="AA59" s="439"/>
      <c r="AB59" s="453"/>
      <c r="AC59" s="453"/>
      <c r="AD59" s="440"/>
      <c r="AE59" s="439"/>
      <c r="AF59" s="453"/>
      <c r="AG59" s="453"/>
      <c r="AH59" s="440"/>
      <c r="AI59" s="439"/>
      <c r="AJ59" s="453"/>
      <c r="AK59" s="453"/>
      <c r="AL59" s="440"/>
      <c r="AM59" s="439"/>
      <c r="AN59" s="453"/>
      <c r="AO59" s="453"/>
      <c r="AP59" s="440"/>
      <c r="AQ59" s="439"/>
      <c r="AR59" s="453"/>
      <c r="AS59" s="453"/>
      <c r="AT59" s="440"/>
      <c r="AU59" s="452"/>
      <c r="AV59" s="452"/>
      <c r="AW59" s="452"/>
      <c r="AX59" s="452"/>
      <c r="AY59" s="452"/>
    </row>
    <row r="60" spans="1:55" ht="9.75" customHeight="1">
      <c r="A60" s="484"/>
      <c r="B60" s="485"/>
      <c r="C60" s="486"/>
      <c r="D60" s="437" t="s">
        <v>3050</v>
      </c>
      <c r="E60" s="447"/>
      <c r="F60" s="438"/>
      <c r="G60" s="473">
        <v>0</v>
      </c>
      <c r="H60" s="474"/>
      <c r="I60" s="474"/>
      <c r="J60" s="475"/>
      <c r="K60" s="473"/>
      <c r="L60" s="474"/>
      <c r="M60" s="474"/>
      <c r="N60" s="475"/>
      <c r="O60" s="473"/>
      <c r="P60" s="474"/>
      <c r="Q60" s="474"/>
      <c r="R60" s="475"/>
      <c r="S60" s="494"/>
      <c r="T60" s="494"/>
      <c r="U60" s="494"/>
      <c r="V60" s="494"/>
      <c r="W60" s="494"/>
      <c r="X60" s="494"/>
      <c r="Y60" s="494"/>
      <c r="Z60" s="494"/>
      <c r="AA60" s="494"/>
      <c r="AB60" s="494"/>
      <c r="AC60" s="494"/>
      <c r="AD60" s="494"/>
      <c r="AE60" s="494"/>
      <c r="AF60" s="494"/>
      <c r="AG60" s="494"/>
      <c r="AH60" s="494"/>
      <c r="AI60" s="473">
        <v>61518</v>
      </c>
      <c r="AJ60" s="474"/>
      <c r="AK60" s="474"/>
      <c r="AL60" s="475"/>
      <c r="AM60" s="473">
        <v>51716</v>
      </c>
      <c r="AN60" s="474"/>
      <c r="AO60" s="474"/>
      <c r="AP60" s="475"/>
      <c r="AQ60" s="494"/>
      <c r="AR60" s="494"/>
      <c r="AS60" s="494"/>
      <c r="AT60" s="494"/>
      <c r="AU60" s="481"/>
      <c r="AV60" s="481"/>
      <c r="AW60" s="481"/>
      <c r="AX60" s="481"/>
      <c r="AY60" s="223"/>
      <c r="AZ60" s="479" t="str">
        <f>IF(T50=G60+K60+O60+S60+W60+AA60+AE60+AI60+AM60+AQ60,"OK","×")</f>
        <v>OK</v>
      </c>
      <c r="BA60" s="224"/>
      <c r="BB60" s="224"/>
      <c r="BC60" s="224"/>
    </row>
    <row r="61" spans="1:55" ht="9.75" customHeight="1">
      <c r="A61" s="484"/>
      <c r="B61" s="485"/>
      <c r="C61" s="486"/>
      <c r="D61" s="439"/>
      <c r="E61" s="453"/>
      <c r="F61" s="440"/>
      <c r="G61" s="476"/>
      <c r="H61" s="477"/>
      <c r="I61" s="477"/>
      <c r="J61" s="478"/>
      <c r="K61" s="476"/>
      <c r="L61" s="477"/>
      <c r="M61" s="477"/>
      <c r="N61" s="478"/>
      <c r="O61" s="476"/>
      <c r="P61" s="477"/>
      <c r="Q61" s="477"/>
      <c r="R61" s="478"/>
      <c r="S61" s="494"/>
      <c r="T61" s="494"/>
      <c r="U61" s="494"/>
      <c r="V61" s="494"/>
      <c r="W61" s="494"/>
      <c r="X61" s="494"/>
      <c r="Y61" s="494"/>
      <c r="Z61" s="494"/>
      <c r="AA61" s="494"/>
      <c r="AB61" s="494"/>
      <c r="AC61" s="494"/>
      <c r="AD61" s="494"/>
      <c r="AE61" s="494"/>
      <c r="AF61" s="494"/>
      <c r="AG61" s="494"/>
      <c r="AH61" s="494"/>
      <c r="AI61" s="476"/>
      <c r="AJ61" s="477"/>
      <c r="AK61" s="477"/>
      <c r="AL61" s="478"/>
      <c r="AM61" s="476"/>
      <c r="AN61" s="477"/>
      <c r="AO61" s="477"/>
      <c r="AP61" s="478"/>
      <c r="AQ61" s="494"/>
      <c r="AR61" s="494"/>
      <c r="AS61" s="494"/>
      <c r="AT61" s="494"/>
      <c r="AU61" s="481"/>
      <c r="AV61" s="481"/>
      <c r="AW61" s="481"/>
      <c r="AX61" s="481"/>
      <c r="AY61" s="223"/>
      <c r="AZ61" s="479"/>
      <c r="BA61" s="224"/>
      <c r="BB61" s="224"/>
      <c r="BC61" s="224"/>
    </row>
    <row r="62" spans="1:55" ht="9.75" customHeight="1">
      <c r="A62" s="487"/>
      <c r="B62" s="488"/>
      <c r="C62" s="489"/>
      <c r="D62" s="437" t="s">
        <v>3053</v>
      </c>
      <c r="E62" s="447"/>
      <c r="F62" s="438"/>
      <c r="G62" s="473"/>
      <c r="H62" s="474"/>
      <c r="I62" s="474"/>
      <c r="J62" s="475"/>
      <c r="K62" s="473"/>
      <c r="L62" s="474"/>
      <c r="M62" s="474"/>
      <c r="N62" s="475"/>
      <c r="O62" s="473"/>
      <c r="P62" s="474"/>
      <c r="Q62" s="474"/>
      <c r="R62" s="475"/>
      <c r="S62" s="494"/>
      <c r="T62" s="494"/>
      <c r="U62" s="494"/>
      <c r="V62" s="494"/>
      <c r="W62" s="494"/>
      <c r="X62" s="494"/>
      <c r="Y62" s="494"/>
      <c r="Z62" s="494"/>
      <c r="AA62" s="494"/>
      <c r="AB62" s="494"/>
      <c r="AC62" s="494"/>
      <c r="AD62" s="494"/>
      <c r="AE62" s="494"/>
      <c r="AF62" s="494"/>
      <c r="AG62" s="494"/>
      <c r="AH62" s="494"/>
      <c r="AI62" s="473">
        <v>56615</v>
      </c>
      <c r="AJ62" s="474"/>
      <c r="AK62" s="474"/>
      <c r="AL62" s="475"/>
      <c r="AM62" s="473">
        <v>47467</v>
      </c>
      <c r="AN62" s="474"/>
      <c r="AO62" s="474"/>
      <c r="AP62" s="475"/>
      <c r="AQ62" s="494"/>
      <c r="AR62" s="494"/>
      <c r="AS62" s="494"/>
      <c r="AT62" s="494"/>
      <c r="AU62" s="481"/>
      <c r="AV62" s="481"/>
      <c r="AW62" s="481"/>
      <c r="AX62" s="481"/>
      <c r="AY62" s="223"/>
      <c r="AZ62" s="479" t="str">
        <f>IF(T52=G62+K62+O62+S62+W62+AA62+AE62+AI62+AM62+AQ62,"OK","×")</f>
        <v>OK</v>
      </c>
      <c r="BA62" s="224"/>
      <c r="BB62" s="224"/>
      <c r="BC62" s="224"/>
    </row>
    <row r="63" spans="1:55" ht="9.75" customHeight="1">
      <c r="A63" s="487"/>
      <c r="B63" s="488"/>
      <c r="C63" s="489"/>
      <c r="D63" s="439"/>
      <c r="E63" s="453"/>
      <c r="F63" s="440"/>
      <c r="G63" s="476"/>
      <c r="H63" s="477"/>
      <c r="I63" s="477"/>
      <c r="J63" s="478"/>
      <c r="K63" s="476"/>
      <c r="L63" s="477"/>
      <c r="M63" s="477"/>
      <c r="N63" s="478"/>
      <c r="O63" s="476"/>
      <c r="P63" s="477"/>
      <c r="Q63" s="477"/>
      <c r="R63" s="478"/>
      <c r="S63" s="494"/>
      <c r="T63" s="494"/>
      <c r="U63" s="494"/>
      <c r="V63" s="494"/>
      <c r="W63" s="494"/>
      <c r="X63" s="494"/>
      <c r="Y63" s="494"/>
      <c r="Z63" s="494"/>
      <c r="AA63" s="494"/>
      <c r="AB63" s="494"/>
      <c r="AC63" s="494"/>
      <c r="AD63" s="494"/>
      <c r="AE63" s="494"/>
      <c r="AF63" s="494"/>
      <c r="AG63" s="494"/>
      <c r="AH63" s="494"/>
      <c r="AI63" s="476"/>
      <c r="AJ63" s="477"/>
      <c r="AK63" s="477"/>
      <c r="AL63" s="478"/>
      <c r="AM63" s="476"/>
      <c r="AN63" s="477"/>
      <c r="AO63" s="477"/>
      <c r="AP63" s="478"/>
      <c r="AQ63" s="494"/>
      <c r="AR63" s="494"/>
      <c r="AS63" s="494"/>
      <c r="AT63" s="494"/>
      <c r="AU63" s="481"/>
      <c r="AV63" s="481"/>
      <c r="AW63" s="481"/>
      <c r="AX63" s="481"/>
      <c r="AY63" s="223"/>
      <c r="AZ63" s="479"/>
      <c r="BA63" s="224"/>
      <c r="BB63" s="224"/>
      <c r="BC63" s="224"/>
    </row>
    <row r="64" spans="1:55" ht="9.75" customHeight="1">
      <c r="A64" s="487"/>
      <c r="B64" s="488"/>
      <c r="C64" s="489"/>
      <c r="D64" s="437" t="s">
        <v>3054</v>
      </c>
      <c r="E64" s="447"/>
      <c r="F64" s="438"/>
      <c r="G64" s="473">
        <f>G60-G62</f>
        <v>0</v>
      </c>
      <c r="H64" s="474"/>
      <c r="I64" s="474"/>
      <c r="J64" s="475"/>
      <c r="K64" s="473">
        <f>K60-K62</f>
        <v>0</v>
      </c>
      <c r="L64" s="474"/>
      <c r="M64" s="474"/>
      <c r="N64" s="475"/>
      <c r="O64" s="473">
        <f>O60-O62</f>
        <v>0</v>
      </c>
      <c r="P64" s="474"/>
      <c r="Q64" s="474"/>
      <c r="R64" s="475"/>
      <c r="S64" s="494">
        <f>S60-S62</f>
        <v>0</v>
      </c>
      <c r="T64" s="494"/>
      <c r="U64" s="494"/>
      <c r="V64" s="494"/>
      <c r="W64" s="494">
        <f t="shared" ref="W64" si="18">W60-W62</f>
        <v>0</v>
      </c>
      <c r="X64" s="494"/>
      <c r="Y64" s="494"/>
      <c r="Z64" s="494"/>
      <c r="AA64" s="494">
        <f t="shared" ref="AA64" si="19">AA60-AA62</f>
        <v>0</v>
      </c>
      <c r="AB64" s="494"/>
      <c r="AC64" s="494"/>
      <c r="AD64" s="494"/>
      <c r="AE64" s="494">
        <f>AE60-AE62</f>
        <v>0</v>
      </c>
      <c r="AF64" s="494"/>
      <c r="AG64" s="494"/>
      <c r="AH64" s="494"/>
      <c r="AI64" s="494">
        <f>AI60-AI62</f>
        <v>4903</v>
      </c>
      <c r="AJ64" s="494"/>
      <c r="AK64" s="494"/>
      <c r="AL64" s="494"/>
      <c r="AM64" s="494">
        <f>AM60-AM62</f>
        <v>4249</v>
      </c>
      <c r="AN64" s="494"/>
      <c r="AO64" s="494"/>
      <c r="AP64" s="494"/>
      <c r="AQ64" s="494">
        <f>AQ60-AQ62</f>
        <v>0</v>
      </c>
      <c r="AR64" s="494"/>
      <c r="AS64" s="494"/>
      <c r="AT64" s="494"/>
      <c r="AU64" s="481"/>
      <c r="AV64" s="481"/>
      <c r="AW64" s="481"/>
      <c r="AX64" s="481"/>
      <c r="AY64" s="223"/>
      <c r="AZ64" s="480"/>
      <c r="BA64" s="481"/>
      <c r="BB64" s="481"/>
      <c r="BC64" s="481"/>
    </row>
    <row r="65" spans="1:55" ht="9.75" customHeight="1">
      <c r="A65" s="490"/>
      <c r="B65" s="491"/>
      <c r="C65" s="492"/>
      <c r="D65" s="439"/>
      <c r="E65" s="453"/>
      <c r="F65" s="440"/>
      <c r="G65" s="476"/>
      <c r="H65" s="477"/>
      <c r="I65" s="477"/>
      <c r="J65" s="478"/>
      <c r="K65" s="476"/>
      <c r="L65" s="477"/>
      <c r="M65" s="477"/>
      <c r="N65" s="478"/>
      <c r="O65" s="476"/>
      <c r="P65" s="477"/>
      <c r="Q65" s="477"/>
      <c r="R65" s="478"/>
      <c r="S65" s="494"/>
      <c r="T65" s="494"/>
      <c r="U65" s="494"/>
      <c r="V65" s="494"/>
      <c r="W65" s="494"/>
      <c r="X65" s="494"/>
      <c r="Y65" s="494"/>
      <c r="Z65" s="494"/>
      <c r="AA65" s="494"/>
      <c r="AB65" s="494"/>
      <c r="AC65" s="494"/>
      <c r="AD65" s="494"/>
      <c r="AE65" s="494"/>
      <c r="AF65" s="494"/>
      <c r="AG65" s="494"/>
      <c r="AH65" s="494"/>
      <c r="AI65" s="494"/>
      <c r="AJ65" s="494"/>
      <c r="AK65" s="494"/>
      <c r="AL65" s="494"/>
      <c r="AM65" s="494"/>
      <c r="AN65" s="494"/>
      <c r="AO65" s="494"/>
      <c r="AP65" s="494"/>
      <c r="AQ65" s="494"/>
      <c r="AR65" s="494"/>
      <c r="AS65" s="494"/>
      <c r="AT65" s="494"/>
      <c r="AU65" s="481"/>
      <c r="AV65" s="481"/>
      <c r="AW65" s="481"/>
      <c r="AX65" s="481"/>
      <c r="AY65" s="223"/>
      <c r="AZ65" s="480"/>
      <c r="BA65" s="481"/>
      <c r="BB65" s="481"/>
      <c r="BC65" s="481"/>
    </row>
    <row r="66" spans="1:55" s="229" customFormat="1" ht="13.5">
      <c r="A66" s="493" t="s">
        <v>3081</v>
      </c>
      <c r="B66" s="493"/>
      <c r="C66" s="493"/>
      <c r="D66" s="493"/>
      <c r="E66" s="493"/>
      <c r="F66" s="493"/>
      <c r="G66" s="493"/>
      <c r="H66" s="493"/>
      <c r="I66" s="493"/>
      <c r="J66" s="493"/>
      <c r="K66" s="493"/>
      <c r="L66" s="493"/>
      <c r="M66" s="493"/>
      <c r="N66" s="493"/>
      <c r="O66" s="493"/>
      <c r="P66" s="493"/>
      <c r="Q66" s="493"/>
      <c r="R66" s="493"/>
      <c r="S66" s="493"/>
      <c r="T66" s="493"/>
      <c r="U66" s="493"/>
      <c r="V66" s="493"/>
      <c r="W66" s="493"/>
      <c r="X66" s="493"/>
      <c r="Y66" s="493"/>
      <c r="Z66" s="493"/>
      <c r="AA66" s="493"/>
      <c r="AB66" s="493"/>
      <c r="AC66" s="493"/>
      <c r="AD66" s="493"/>
      <c r="AE66" s="493"/>
      <c r="AF66" s="493"/>
      <c r="AG66" s="493"/>
      <c r="AH66" s="493"/>
      <c r="AI66" s="493"/>
      <c r="AJ66" s="493"/>
      <c r="AK66" s="493"/>
      <c r="AL66" s="493"/>
      <c r="AM66" s="493"/>
      <c r="AN66" s="493"/>
      <c r="AO66" s="493"/>
      <c r="AP66" s="493"/>
      <c r="AQ66" s="493"/>
      <c r="AR66" s="493"/>
      <c r="AS66" s="493"/>
      <c r="AT66" s="493"/>
      <c r="AU66" s="493"/>
      <c r="AV66" s="493"/>
      <c r="AW66" s="493"/>
      <c r="AX66" s="493"/>
      <c r="AY66" s="227"/>
      <c r="AZ66" s="228"/>
      <c r="BA66" s="228"/>
      <c r="BB66" s="228"/>
      <c r="BC66" s="228"/>
    </row>
  </sheetData>
  <mergeCells count="265">
    <mergeCell ref="AZ64:BC65"/>
    <mergeCell ref="A66:AX66"/>
    <mergeCell ref="AA64:AD65"/>
    <mergeCell ref="AE64:AH65"/>
    <mergeCell ref="AI64:AL65"/>
    <mergeCell ref="AM64:AP65"/>
    <mergeCell ref="AQ64:AT65"/>
    <mergeCell ref="AU64:AX65"/>
    <mergeCell ref="AM62:AP63"/>
    <mergeCell ref="AQ62:AT63"/>
    <mergeCell ref="AU62:AX63"/>
    <mergeCell ref="AZ62:AZ63"/>
    <mergeCell ref="D64:F65"/>
    <mergeCell ref="G64:J65"/>
    <mergeCell ref="K64:N65"/>
    <mergeCell ref="O64:R65"/>
    <mergeCell ref="S64:V65"/>
    <mergeCell ref="W64:Z65"/>
    <mergeCell ref="A58:C65"/>
    <mergeCell ref="AZ60:AZ61"/>
    <mergeCell ref="D62:F63"/>
    <mergeCell ref="G62:J63"/>
    <mergeCell ref="K62:N63"/>
    <mergeCell ref="O62:R63"/>
    <mergeCell ref="S62:V63"/>
    <mergeCell ref="W62:Z63"/>
    <mergeCell ref="AA62:AD63"/>
    <mergeCell ref="AE62:AH63"/>
    <mergeCell ref="AI62:AL63"/>
    <mergeCell ref="AA60:AD61"/>
    <mergeCell ref="AE60:AH61"/>
    <mergeCell ref="AI60:AL61"/>
    <mergeCell ref="AM60:AP61"/>
    <mergeCell ref="AQ60:AT61"/>
    <mergeCell ref="AU60:AX61"/>
    <mergeCell ref="AI58:AL59"/>
    <mergeCell ref="AM58:AP59"/>
    <mergeCell ref="AQ58:AT59"/>
    <mergeCell ref="AU58:AY59"/>
    <mergeCell ref="D60:F61"/>
    <mergeCell ref="G60:J61"/>
    <mergeCell ref="K60:N61"/>
    <mergeCell ref="O60:R61"/>
    <mergeCell ref="S60:V61"/>
    <mergeCell ref="W60:Z61"/>
    <mergeCell ref="D58:F59"/>
    <mergeCell ref="G58:J59"/>
    <mergeCell ref="K58:N59"/>
    <mergeCell ref="O58:R59"/>
    <mergeCell ref="S58:V59"/>
    <mergeCell ref="W58:Z59"/>
    <mergeCell ref="AA58:AD59"/>
    <mergeCell ref="AE58:AH59"/>
    <mergeCell ref="A54:C55"/>
    <mergeCell ref="D54:G55"/>
    <mergeCell ref="H54:L55"/>
    <mergeCell ref="N54:R55"/>
    <mergeCell ref="T54:X55"/>
    <mergeCell ref="Z54:AD55"/>
    <mergeCell ref="AF54:AJ55"/>
    <mergeCell ref="AL54:AP55"/>
    <mergeCell ref="AR54:AY55"/>
    <mergeCell ref="A52:C53"/>
    <mergeCell ref="D52:G53"/>
    <mergeCell ref="H52:L53"/>
    <mergeCell ref="N52:R53"/>
    <mergeCell ref="T52:X53"/>
    <mergeCell ref="Z52:AD53"/>
    <mergeCell ref="AF52:AJ53"/>
    <mergeCell ref="AL52:AP53"/>
    <mergeCell ref="AR52:AY53"/>
    <mergeCell ref="A50:C51"/>
    <mergeCell ref="D50:G51"/>
    <mergeCell ref="H50:L51"/>
    <mergeCell ref="N50:R51"/>
    <mergeCell ref="T50:X51"/>
    <mergeCell ref="Z50:AD51"/>
    <mergeCell ref="AF50:AJ51"/>
    <mergeCell ref="AL50:AP51"/>
    <mergeCell ref="AR50:AY51"/>
    <mergeCell ref="D42:F43"/>
    <mergeCell ref="G42:J43"/>
    <mergeCell ref="K42:N43"/>
    <mergeCell ref="O42:R43"/>
    <mergeCell ref="S42:V43"/>
    <mergeCell ref="AU42:AX43"/>
    <mergeCell ref="AZ42:BC43"/>
    <mergeCell ref="A44:AX44"/>
    <mergeCell ref="A46:C49"/>
    <mergeCell ref="D46:G49"/>
    <mergeCell ref="H46:AE47"/>
    <mergeCell ref="AF46:AK49"/>
    <mergeCell ref="AL46:AQ49"/>
    <mergeCell ref="AR46:AY49"/>
    <mergeCell ref="H48:M49"/>
    <mergeCell ref="W42:Z43"/>
    <mergeCell ref="AA42:AD43"/>
    <mergeCell ref="AE42:AH43"/>
    <mergeCell ref="AI42:AL43"/>
    <mergeCell ref="AM42:AP43"/>
    <mergeCell ref="AQ42:AT43"/>
    <mergeCell ref="N48:S49"/>
    <mergeCell ref="T48:Y49"/>
    <mergeCell ref="Z48:AE49"/>
    <mergeCell ref="O38:R39"/>
    <mergeCell ref="S38:V39"/>
    <mergeCell ref="AU38:AX39"/>
    <mergeCell ref="AZ38:AZ39"/>
    <mergeCell ref="D40:F41"/>
    <mergeCell ref="G40:J41"/>
    <mergeCell ref="K40:N41"/>
    <mergeCell ref="O40:R41"/>
    <mergeCell ref="S40:V41"/>
    <mergeCell ref="W40:Z41"/>
    <mergeCell ref="AA40:AD41"/>
    <mergeCell ref="AE40:AH41"/>
    <mergeCell ref="W38:Z39"/>
    <mergeCell ref="AA38:AD39"/>
    <mergeCell ref="AE38:AH39"/>
    <mergeCell ref="AI38:AL39"/>
    <mergeCell ref="AM38:AP39"/>
    <mergeCell ref="AQ38:AT39"/>
    <mergeCell ref="AI40:AL41"/>
    <mergeCell ref="AM40:AP41"/>
    <mergeCell ref="AQ40:AT41"/>
    <mergeCell ref="AU40:AX41"/>
    <mergeCell ref="AZ40:AZ41"/>
    <mergeCell ref="AL32:AP33"/>
    <mergeCell ref="AR32:AY33"/>
    <mergeCell ref="A36:C43"/>
    <mergeCell ref="D36:F37"/>
    <mergeCell ref="G36:J37"/>
    <mergeCell ref="K36:N37"/>
    <mergeCell ref="O36:R37"/>
    <mergeCell ref="S36:V37"/>
    <mergeCell ref="W36:Z37"/>
    <mergeCell ref="AA36:AD37"/>
    <mergeCell ref="A32:C33"/>
    <mergeCell ref="D32:G33"/>
    <mergeCell ref="H32:N33"/>
    <mergeCell ref="P32:V33"/>
    <mergeCell ref="X32:AD33"/>
    <mergeCell ref="AF32:AJ33"/>
    <mergeCell ref="AE36:AH37"/>
    <mergeCell ref="AI36:AL37"/>
    <mergeCell ref="AM36:AP37"/>
    <mergeCell ref="AQ36:AT37"/>
    <mergeCell ref="AU36:AY37"/>
    <mergeCell ref="D38:F39"/>
    <mergeCell ref="G38:J39"/>
    <mergeCell ref="K38:N39"/>
    <mergeCell ref="AL28:AP29"/>
    <mergeCell ref="AR28:AY29"/>
    <mergeCell ref="A30:C31"/>
    <mergeCell ref="D30:G31"/>
    <mergeCell ref="H30:N31"/>
    <mergeCell ref="P30:V31"/>
    <mergeCell ref="X30:AD31"/>
    <mergeCell ref="AF30:AJ31"/>
    <mergeCell ref="AL30:AP31"/>
    <mergeCell ref="AR30:AY31"/>
    <mergeCell ref="A28:C29"/>
    <mergeCell ref="D28:G29"/>
    <mergeCell ref="H28:N29"/>
    <mergeCell ref="P28:V29"/>
    <mergeCell ref="X28:AD29"/>
    <mergeCell ref="AF28:AJ29"/>
    <mergeCell ref="AZ21:BC22"/>
    <mergeCell ref="A24:C27"/>
    <mergeCell ref="D24:G27"/>
    <mergeCell ref="H24:AE25"/>
    <mergeCell ref="AF24:AK27"/>
    <mergeCell ref="AL24:AQ27"/>
    <mergeCell ref="AR24:AY27"/>
    <mergeCell ref="H26:O27"/>
    <mergeCell ref="P26:W27"/>
    <mergeCell ref="X26:AE27"/>
    <mergeCell ref="AA21:AD22"/>
    <mergeCell ref="AE21:AH22"/>
    <mergeCell ref="AI21:AL22"/>
    <mergeCell ref="AM21:AP22"/>
    <mergeCell ref="AQ21:AT22"/>
    <mergeCell ref="AU21:AX22"/>
    <mergeCell ref="A15:C22"/>
    <mergeCell ref="D21:F22"/>
    <mergeCell ref="G21:J22"/>
    <mergeCell ref="K21:N22"/>
    <mergeCell ref="O21:R22"/>
    <mergeCell ref="S21:V22"/>
    <mergeCell ref="W21:Z22"/>
    <mergeCell ref="AZ17:AZ18"/>
    <mergeCell ref="D19:F20"/>
    <mergeCell ref="G19:J20"/>
    <mergeCell ref="K19:N20"/>
    <mergeCell ref="O19:R20"/>
    <mergeCell ref="S19:V20"/>
    <mergeCell ref="W19:Z20"/>
    <mergeCell ref="AA19:AD20"/>
    <mergeCell ref="AE19:AH20"/>
    <mergeCell ref="AI19:AL20"/>
    <mergeCell ref="AA17:AD18"/>
    <mergeCell ref="AE17:AH18"/>
    <mergeCell ref="AI17:AL18"/>
    <mergeCell ref="AM17:AP18"/>
    <mergeCell ref="AQ17:AT18"/>
    <mergeCell ref="AU17:AX18"/>
    <mergeCell ref="AM19:AP20"/>
    <mergeCell ref="AQ19:AT20"/>
    <mergeCell ref="AU19:AX20"/>
    <mergeCell ref="AZ19:AZ20"/>
    <mergeCell ref="AI15:AL16"/>
    <mergeCell ref="AM15:AP16"/>
    <mergeCell ref="AQ15:AT16"/>
    <mergeCell ref="AU15:AY16"/>
    <mergeCell ref="D17:F18"/>
    <mergeCell ref="G17:J18"/>
    <mergeCell ref="K17:N18"/>
    <mergeCell ref="O17:R18"/>
    <mergeCell ref="S17:V18"/>
    <mergeCell ref="W17:Z18"/>
    <mergeCell ref="D15:F16"/>
    <mergeCell ref="G15:J16"/>
    <mergeCell ref="K15:N16"/>
    <mergeCell ref="O15:R16"/>
    <mergeCell ref="S15:V16"/>
    <mergeCell ref="W15:Z16"/>
    <mergeCell ref="AA15:AD16"/>
    <mergeCell ref="AE15:AH16"/>
    <mergeCell ref="A11:C12"/>
    <mergeCell ref="D11:G12"/>
    <mergeCell ref="H11:L12"/>
    <mergeCell ref="N11:R12"/>
    <mergeCell ref="T11:X12"/>
    <mergeCell ref="Z11:AD12"/>
    <mergeCell ref="AF11:AJ12"/>
    <mergeCell ref="AL11:AP12"/>
    <mergeCell ref="AR11:AY12"/>
    <mergeCell ref="AF7:AJ8"/>
    <mergeCell ref="AL7:AP8"/>
    <mergeCell ref="AR7:AY8"/>
    <mergeCell ref="A9:C10"/>
    <mergeCell ref="D9:G10"/>
    <mergeCell ref="H9:L10"/>
    <mergeCell ref="N9:R10"/>
    <mergeCell ref="T9:X10"/>
    <mergeCell ref="Z9:AD10"/>
    <mergeCell ref="AF9:AJ10"/>
    <mergeCell ref="A7:C8"/>
    <mergeCell ref="D7:G8"/>
    <mergeCell ref="H7:L8"/>
    <mergeCell ref="N7:R8"/>
    <mergeCell ref="T7:X8"/>
    <mergeCell ref="Z7:AD8"/>
    <mergeCell ref="AL9:AP10"/>
    <mergeCell ref="AR9:AY10"/>
    <mergeCell ref="A3:C6"/>
    <mergeCell ref="D3:G6"/>
    <mergeCell ref="H3:AE4"/>
    <mergeCell ref="AF3:AK6"/>
    <mergeCell ref="AL3:AQ6"/>
    <mergeCell ref="AR3:AY6"/>
    <mergeCell ref="H5:M6"/>
    <mergeCell ref="N5:S6"/>
    <mergeCell ref="T5:Y6"/>
    <mergeCell ref="Z5:AE6"/>
  </mergeCells>
  <phoneticPr fontId="1"/>
  <pageMargins left="0.78740157480314965" right="0.39370078740157483" top="0.98425196850393704" bottom="0.98425196850393704" header="0.51181102362204722" footer="0.51181102362204722"/>
  <pageSetup paperSize="9" firstPageNumber="118" orientation="landscape" r:id="rId1"/>
  <headerFooter differentOddEven="1" scaleWithDoc="0" alignWithMargins="0">
    <oddFooter>&amp;C- &amp;P -&amp;R一般会計</oddFooter>
    <evenHeader>&amp;C- &amp;P -&amp;R一般会計</evenHeader>
  </headerFooter>
  <rowBreaks count="1" manualBreakCount="1">
    <brk id="22" max="5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第１表</vt:lpstr>
      <vt:lpstr>第２表</vt:lpstr>
      <vt:lpstr>総括(歳入)</vt:lpstr>
      <vt:lpstr>総括(歳出)</vt:lpstr>
      <vt:lpstr>明細(歳入)</vt:lpstr>
      <vt:lpstr>明細(歳出)</vt:lpstr>
      <vt:lpstr>調整用</vt:lpstr>
      <vt:lpstr>特別職</vt:lpstr>
      <vt:lpstr>一般職</vt:lpstr>
      <vt:lpstr>（２）</vt:lpstr>
      <vt:lpstr>（３）</vt:lpstr>
      <vt:lpstr>ウ</vt:lpstr>
      <vt:lpstr>職内容</vt:lpstr>
      <vt:lpstr>エ</vt:lpstr>
      <vt:lpstr>期末手当</vt:lpstr>
      <vt:lpstr>債務負担</vt:lpstr>
      <vt:lpstr>地方債</vt:lpstr>
      <vt:lpstr>'（２）'!Print_Area</vt:lpstr>
      <vt:lpstr>'（３）'!Print_Area</vt:lpstr>
      <vt:lpstr>ウ!Print_Area</vt:lpstr>
      <vt:lpstr>エ!Print_Area</vt:lpstr>
      <vt:lpstr>一般職!Print_Area</vt:lpstr>
      <vt:lpstr>期末手当!Print_Area</vt:lpstr>
      <vt:lpstr>債務負担!Print_Area</vt:lpstr>
      <vt:lpstr>'総括(歳出)'!Print_Area</vt:lpstr>
      <vt:lpstr>'総括(歳入)'!Print_Area</vt:lpstr>
      <vt:lpstr>第１表!Print_Area</vt:lpstr>
      <vt:lpstr>第２表!Print_Area</vt:lpstr>
      <vt:lpstr>地方債!Print_Area</vt:lpstr>
      <vt:lpstr>調整用!Print_Area</vt:lpstr>
      <vt:lpstr>特別職!Print_Area</vt:lpstr>
      <vt:lpstr>'明細(歳出)'!Print_Area</vt:lpstr>
      <vt:lpstr>'明細(歳入)'!Print_Area</vt:lpstr>
      <vt:lpstr>第２表!Print_Titles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水島 友樹</dc:creator>
  <cp:lastModifiedBy>福澤 秀一</cp:lastModifiedBy>
  <cp:lastPrinted>2025-06-25T06:33:49Z</cp:lastPrinted>
  <dcterms:created xsi:type="dcterms:W3CDTF">2025-03-04T05:02:54Z</dcterms:created>
  <dcterms:modified xsi:type="dcterms:W3CDTF">2025-06-25T07:57:07Z</dcterms:modified>
</cp:coreProperties>
</file>