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210200_財政課\07_広報広聴\04_ホームページ(予算掲載用)\01_当初\"/>
    </mc:Choice>
  </mc:AlternateContent>
  <xr:revisionPtr revIDLastSave="0" documentId="13_ncr:1_{B990EFD1-7B06-49AD-B31F-3880404FE3A0}" xr6:coauthVersionLast="47" xr6:coauthVersionMax="47" xr10:uidLastSave="{00000000-0000-0000-0000-000000000000}"/>
  <bookViews>
    <workbookView xWindow="20370" yWindow="-120" windowWidth="29040" windowHeight="16440" xr2:uid="{90629DA8-ED35-4BC9-837F-52C96EF5941C}"/>
  </bookViews>
  <sheets>
    <sheet name="第１表" sheetId="1" r:id="rId1"/>
    <sheet name="総括(歳入)" sheetId="2" r:id="rId2"/>
    <sheet name="総括(歳出)" sheetId="3" r:id="rId3"/>
    <sheet name="明細(歳入)" sheetId="4" r:id="rId4"/>
    <sheet name="明細(歳出)" sheetId="5" r:id="rId5"/>
    <sheet name="地方債" sheetId="6" r:id="rId6"/>
  </sheets>
  <definedNames>
    <definedName name="_xlnm.Print_Area" localSheetId="2">'総括(歳出)'!$A:$K</definedName>
    <definedName name="_xlnm.Print_Area" localSheetId="1">'総括(歳入)'!$A:$G</definedName>
    <definedName name="_xlnm.Print_Area" localSheetId="0">第１表!$A:$J</definedName>
    <definedName name="_xlnm.Print_Area" localSheetId="5">地方債!$A$1:$O$8</definedName>
    <definedName name="_xlnm.Print_Area" localSheetId="4">'明細(歳出)'!$A:$M</definedName>
    <definedName name="_xlnm.Print_Area" localSheetId="3">'明細(歳入)'!$A:$I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6" l="1"/>
  <c r="L6" i="6"/>
  <c r="L8" i="6" s="1"/>
  <c r="K6" i="6"/>
  <c r="K8" i="6" s="1"/>
  <c r="I6" i="6"/>
  <c r="I8" i="6" s="1"/>
  <c r="P8" i="6" s="1"/>
  <c r="G6" i="6"/>
  <c r="G8" i="6" s="1"/>
  <c r="N6" i="6" l="1"/>
  <c r="N8" i="6" s="1"/>
  <c r="E45" i="5" l="1"/>
  <c r="E43" i="5"/>
  <c r="E41" i="5"/>
  <c r="E32" i="5"/>
  <c r="E26" i="5"/>
  <c r="E20" i="5"/>
  <c r="E7" i="5"/>
  <c r="E49" i="4"/>
  <c r="E48" i="4"/>
  <c r="E42" i="4"/>
  <c r="E41" i="4"/>
  <c r="E30" i="4"/>
  <c r="E29" i="4"/>
  <c r="E23" i="4"/>
  <c r="E22" i="4"/>
  <c r="E16" i="4"/>
  <c r="E14" i="4"/>
  <c r="E8" i="4"/>
  <c r="E7" i="4"/>
  <c r="K9" i="3"/>
  <c r="K7" i="3"/>
  <c r="G11" i="2"/>
  <c r="F11" i="2"/>
  <c r="E11" i="2"/>
  <c r="W10" i="2"/>
  <c r="G10" i="2" s="1"/>
  <c r="F10" i="2"/>
  <c r="E10" i="2"/>
  <c r="W9" i="2"/>
  <c r="G9" i="2" s="1"/>
  <c r="F9" i="2"/>
  <c r="E9" i="2"/>
  <c r="W8" i="2"/>
  <c r="G8" i="2" s="1"/>
  <c r="F8" i="2"/>
  <c r="E8" i="2"/>
  <c r="W7" i="2"/>
  <c r="G7" i="2" s="1"/>
  <c r="F7" i="2"/>
  <c r="E7" i="2"/>
  <c r="W6" i="2"/>
  <c r="G6" i="2" s="1"/>
  <c r="F6" i="2"/>
  <c r="E6" i="2"/>
  <c r="I40" i="1"/>
  <c r="A40" i="1"/>
  <c r="I39" i="1"/>
  <c r="I38" i="1"/>
  <c r="I37" i="1"/>
  <c r="I36" i="1"/>
  <c r="I35" i="1"/>
  <c r="I16" i="1"/>
  <c r="A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<sst xmlns="http://schemas.openxmlformats.org/spreadsheetml/2006/main" count="272" uniqueCount="148">
  <si>
    <t>第１表　歳入歳出予算</t>
  </si>
  <si>
    <t>(歳入)</t>
  </si>
  <si>
    <t>(単位 千円)</t>
    <phoneticPr fontId="2"/>
  </si>
  <si>
    <t>款</t>
    <phoneticPr fontId="2"/>
  </si>
  <si>
    <t>項</t>
    <phoneticPr fontId="2"/>
  </si>
  <si>
    <t>金       額</t>
    <phoneticPr fontId="2"/>
  </si>
  <si>
    <t>分担金及び負担金　　　　　　　　　　　　　　　　　　　　　　</t>
  </si>
  <si>
    <t>使用料及び手数料　　　　　　　　　　　　　　　　　　　　　　</t>
  </si>
  <si>
    <t>使用料　　　　　　　　　　　　　　　　　　　　　　　　　　　</t>
  </si>
  <si>
    <t>手数料　　　　　　　　　　　　　　　　　　　　　　　　　　　</t>
  </si>
  <si>
    <t>財産収入　　　　　　　　　　　　　　　　　　　　　　　　　　</t>
  </si>
  <si>
    <t>財産運用収入　　　　　　　　　　　　　　　　　　　　　　　　</t>
  </si>
  <si>
    <t>繰入金　　　　　　　　　　　　　　　　　　　　　　　　　　　</t>
  </si>
  <si>
    <t>繰越金　　　　　　　　　　　　　　　　　　　　　　　　　　　</t>
  </si>
  <si>
    <t>会計単位編集時に金額（本年度予算額）を退避 →</t>
    <rPh sb="0" eb="2">
      <t>カイケイ</t>
    </rPh>
    <rPh sb="2" eb="4">
      <t>タンイ</t>
    </rPh>
    <rPh sb="4" eb="6">
      <t>ヘンシュウ</t>
    </rPh>
    <rPh sb="6" eb="7">
      <t>ジ</t>
    </rPh>
    <rPh sb="8" eb="10">
      <t>キンガク</t>
    </rPh>
    <rPh sb="11" eb="14">
      <t>ホンネンド</t>
    </rPh>
    <rPh sb="14" eb="16">
      <t>ヨサン</t>
    </rPh>
    <rPh sb="16" eb="17">
      <t>ガク</t>
    </rPh>
    <rPh sb="19" eb="21">
      <t>タイヒ</t>
    </rPh>
    <phoneticPr fontId="2"/>
  </si>
  <si>
    <t>他会計繰入金　　　　　　　　　　　　　　　　　　　　　　　　</t>
  </si>
  <si>
    <t>- 54 -</t>
    <phoneticPr fontId="2"/>
  </si>
  <si>
    <t>分担金　　　　　　　　　　　　　　　　　　　　　　　　　　　</t>
  </si>
  <si>
    <t>(歳出)</t>
  </si>
  <si>
    <t>公債費　　　　　　　　　　　　　　　　　　　　　　　　　　　</t>
  </si>
  <si>
    <t>温泉事業費　　　　　　　　　　　　　　　　　　　　　　　　　</t>
  </si>
  <si>
    <t>越前温泉事業費　　　　　　　　　　　　　　　　　　　　　　　</t>
  </si>
  <si>
    <t>花みずき温泉事業費　　　　　　　　　　　　　　　　　　　　　</t>
  </si>
  <si>
    <t>- 55 -</t>
    <phoneticPr fontId="2"/>
  </si>
  <si>
    <t>歳入歳出予算事項別明細書</t>
    <phoneticPr fontId="5"/>
  </si>
  <si>
    <t>１　総括</t>
  </si>
  <si>
    <t>(単位　千円)</t>
  </si>
  <si>
    <t>款</t>
  </si>
  <si>
    <t>本年度予算額</t>
  </si>
  <si>
    <t>前年度予算額</t>
    <phoneticPr fontId="5"/>
  </si>
  <si>
    <t>比較</t>
  </si>
  <si>
    <t>歳入合計</t>
    <rPh sb="0" eb="2">
      <t>サイニュウ</t>
    </rPh>
    <rPh sb="2" eb="4">
      <t>ゴウケイ</t>
    </rPh>
    <phoneticPr fontId="5"/>
  </si>
  <si>
    <t>- 56 -</t>
    <phoneticPr fontId="5"/>
  </si>
  <si>
    <t>本  年  度  予  算  額  の  財  源  内  訳</t>
  </si>
  <si>
    <t>前年度予算額</t>
  </si>
  <si>
    <t>特     定     財     源</t>
  </si>
  <si>
    <t>一般</t>
    <rPh sb="0" eb="2">
      <t>イッパン</t>
    </rPh>
    <phoneticPr fontId="2"/>
  </si>
  <si>
    <t>国県支出金</t>
  </si>
  <si>
    <t>地方債</t>
  </si>
  <si>
    <t>その他</t>
  </si>
  <si>
    <t>財源</t>
  </si>
  <si>
    <t>歳出合計</t>
    <rPh sb="0" eb="2">
      <t>サイシュツ</t>
    </rPh>
    <rPh sb="2" eb="4">
      <t>ゴウケイ</t>
    </rPh>
    <phoneticPr fontId="2"/>
  </si>
  <si>
    <t>- 57 -</t>
    <phoneticPr fontId="2"/>
  </si>
  <si>
    <t>２　歳入</t>
  </si>
  <si>
    <t>(単位 千円)</t>
    <phoneticPr fontId="7"/>
  </si>
  <si>
    <t>節</t>
  </si>
  <si>
    <t>目</t>
  </si>
  <si>
    <t>本年度</t>
    <rPh sb="0" eb="3">
      <t>ホンネンド</t>
    </rPh>
    <phoneticPr fontId="7"/>
  </si>
  <si>
    <t>前年度</t>
    <rPh sb="0" eb="3">
      <t>ゼンネンド</t>
    </rPh>
    <phoneticPr fontId="7"/>
  </si>
  <si>
    <t>比較</t>
    <rPh sb="0" eb="2">
      <t>ヒカク</t>
    </rPh>
    <phoneticPr fontId="7"/>
  </si>
  <si>
    <t>区     分</t>
  </si>
  <si>
    <t>金   額</t>
  </si>
  <si>
    <t>説　明</t>
  </si>
  <si>
    <t>滞納繰越分</t>
  </si>
  <si>
    <t>計</t>
  </si>
  <si>
    <t>(項) 1 使用料</t>
    <phoneticPr fontId="7"/>
  </si>
  <si>
    <t>(項) 2 手数料</t>
    <phoneticPr fontId="7"/>
  </si>
  <si>
    <t>総務手数料</t>
  </si>
  <si>
    <t>督促手数料</t>
  </si>
  <si>
    <t>(項) 1 財産運用収入</t>
    <phoneticPr fontId="7"/>
  </si>
  <si>
    <t>利子及び配当金</t>
  </si>
  <si>
    <t>繰越金</t>
  </si>
  <si>
    <t xml:space="preserve"> 前年度繰越金</t>
  </si>
  <si>
    <t>(款) 2 使用料及び手数料</t>
    <phoneticPr fontId="7"/>
  </si>
  <si>
    <t>一般会計繰入金</t>
  </si>
  <si>
    <t>現年度分</t>
  </si>
  <si>
    <t>(項) 1 繰越金</t>
    <phoneticPr fontId="7"/>
  </si>
  <si>
    <t>- 58 -</t>
    <phoneticPr fontId="7"/>
  </si>
  <si>
    <t>(款) 1 分担金及び負担金</t>
    <phoneticPr fontId="7"/>
  </si>
  <si>
    <t>(項) 1 分担金</t>
    <phoneticPr fontId="7"/>
  </si>
  <si>
    <t>温泉事業分担金</t>
  </si>
  <si>
    <t xml:space="preserve"> 温泉加入金</t>
  </si>
  <si>
    <t>温泉使用料</t>
  </si>
  <si>
    <t xml:space="preserve"> 温泉現年度使用料</t>
  </si>
  <si>
    <t xml:space="preserve"> 温泉過年度使用料</t>
  </si>
  <si>
    <t xml:space="preserve"> 温泉使用料督促手数料</t>
  </si>
  <si>
    <t>(款) 3 財産収入</t>
    <phoneticPr fontId="7"/>
  </si>
  <si>
    <t xml:space="preserve"> 温泉事業基金預金利子</t>
  </si>
  <si>
    <t>(款) 4 繰入金</t>
  </si>
  <si>
    <t>(項) 1 他会計繰入金</t>
  </si>
  <si>
    <t xml:space="preserve"> 一般会計繰入金</t>
  </si>
  <si>
    <t>(款) 5 繰越金</t>
    <phoneticPr fontId="7"/>
  </si>
  <si>
    <t>- 59 -</t>
    <phoneticPr fontId="7"/>
  </si>
  <si>
    <t>３　歳出</t>
  </si>
  <si>
    <t>(単位 千円)</t>
  </si>
  <si>
    <t>本   年   度   の   財   源   内   訳</t>
  </si>
  <si>
    <t>本年度</t>
  </si>
  <si>
    <t>前年度</t>
  </si>
  <si>
    <t>特    定    財    源</t>
  </si>
  <si>
    <t>一般</t>
  </si>
  <si>
    <t>区分</t>
    <phoneticPr fontId="2"/>
  </si>
  <si>
    <t>金額</t>
    <phoneticPr fontId="2"/>
  </si>
  <si>
    <t>説明</t>
    <phoneticPr fontId="2"/>
  </si>
  <si>
    <t>需用費</t>
  </si>
  <si>
    <t>役務費</t>
  </si>
  <si>
    <t>委託料</t>
  </si>
  <si>
    <t>使用料及び</t>
  </si>
  <si>
    <t>賃借料</t>
  </si>
  <si>
    <t>工事請負費</t>
  </si>
  <si>
    <t>積立金</t>
  </si>
  <si>
    <t xml:space="preserve"> 消耗品費                             6</t>
  </si>
  <si>
    <t>償還金利子</t>
  </si>
  <si>
    <t>及び割引料</t>
  </si>
  <si>
    <t>- 60 -</t>
    <phoneticPr fontId="7"/>
  </si>
  <si>
    <t>- 61 -</t>
    <phoneticPr fontId="7"/>
  </si>
  <si>
    <t xml:space="preserve"> 修繕料                             100</t>
  </si>
  <si>
    <t>(項) 1 公債費</t>
  </si>
  <si>
    <t>元金</t>
  </si>
  <si>
    <t xml:space="preserve"> 町債定時償還元金</t>
  </si>
  <si>
    <t>利子</t>
  </si>
  <si>
    <t>(款) 1 温泉事業費</t>
    <phoneticPr fontId="7"/>
  </si>
  <si>
    <t>(項) 1 越前温泉事業費</t>
    <phoneticPr fontId="7"/>
  </si>
  <si>
    <t>施設管理費</t>
  </si>
  <si>
    <t xml:space="preserve"> 消耗品費                           391</t>
  </si>
  <si>
    <t xml:space="preserve"> 光熱水費                         2,736</t>
  </si>
  <si>
    <t xml:space="preserve"> 修繕料                           2,320</t>
  </si>
  <si>
    <t xml:space="preserve"> 通信運搬費                          95</t>
  </si>
  <si>
    <t xml:space="preserve"> 手数料                              27</t>
  </si>
  <si>
    <t xml:space="preserve"> 火災保険料                          22</t>
  </si>
  <si>
    <t xml:space="preserve"> 温泉施設管理委託料               2,097</t>
  </si>
  <si>
    <t xml:space="preserve"> 温泉運搬管理委託料               1,800</t>
  </si>
  <si>
    <t xml:space="preserve"> メーター検針委託料                 120</t>
  </si>
  <si>
    <t xml:space="preserve"> 温泉施設用地借上料</t>
  </si>
  <si>
    <t xml:space="preserve"> 温泉施設整備工事</t>
  </si>
  <si>
    <t xml:space="preserve"> 温泉事業基金積立金</t>
  </si>
  <si>
    <t>(項) 2 花みずき温泉事業費</t>
    <phoneticPr fontId="7"/>
  </si>
  <si>
    <t xml:space="preserve"> 光熱水費                         1,188</t>
  </si>
  <si>
    <t xml:space="preserve"> 通信運搬費                          34</t>
  </si>
  <si>
    <t xml:space="preserve"> 火災保険料                          13</t>
  </si>
  <si>
    <t xml:space="preserve"> 源泉施設保守管理委託料</t>
  </si>
  <si>
    <t>(款) 2 公債費</t>
  </si>
  <si>
    <t xml:space="preserve"> 町債定時償還利子</t>
  </si>
  <si>
    <t>地方債の令和５年度末における現在高及び令和６年度末</t>
    <rPh sb="0" eb="3">
      <t>チホウサイ</t>
    </rPh>
    <rPh sb="4" eb="6">
      <t>レイワ</t>
    </rPh>
    <rPh sb="7" eb="10">
      <t>ネンドマツ</t>
    </rPh>
    <rPh sb="9" eb="10">
      <t>マツ</t>
    </rPh>
    <rPh sb="14" eb="17">
      <t>ゲンザイダカ</t>
    </rPh>
    <rPh sb="17" eb="18">
      <t>オヨ</t>
    </rPh>
    <rPh sb="19" eb="20">
      <t>レイ</t>
    </rPh>
    <rPh sb="20" eb="21">
      <t>ワ</t>
    </rPh>
    <rPh sb="22" eb="24">
      <t>ネンド</t>
    </rPh>
    <rPh sb="24" eb="25">
      <t>マツ</t>
    </rPh>
    <phoneticPr fontId="11"/>
  </si>
  <si>
    <t>並びに令和７年度末における現在高の見込みに関する調書</t>
    <rPh sb="3" eb="4">
      <t>レイ</t>
    </rPh>
    <rPh sb="4" eb="5">
      <t>ワ</t>
    </rPh>
    <phoneticPr fontId="11"/>
  </si>
  <si>
    <t>（単位：千円）</t>
    <rPh sb="1" eb="3">
      <t>タンイ</t>
    </rPh>
    <rPh sb="4" eb="6">
      <t>センエン</t>
    </rPh>
    <phoneticPr fontId="11"/>
  </si>
  <si>
    <t>区　　　分</t>
    <rPh sb="0" eb="1">
      <t>ク</t>
    </rPh>
    <rPh sb="4" eb="5">
      <t>ブン</t>
    </rPh>
    <phoneticPr fontId="11"/>
  </si>
  <si>
    <t>令和５年度末　　　現在高</t>
    <rPh sb="0" eb="2">
      <t>レイワ</t>
    </rPh>
    <rPh sb="3" eb="6">
      <t>ネンドマツ</t>
    </rPh>
    <rPh sb="5" eb="6">
      <t>マツ</t>
    </rPh>
    <rPh sb="9" eb="10">
      <t>ウツツ</t>
    </rPh>
    <rPh sb="10" eb="11">
      <t>ザイ</t>
    </rPh>
    <rPh sb="11" eb="12">
      <t>ダカ</t>
    </rPh>
    <phoneticPr fontId="11"/>
  </si>
  <si>
    <t>令和６年度末　　　現在高見込額</t>
    <rPh sb="0" eb="1">
      <t>レイ</t>
    </rPh>
    <rPh sb="1" eb="2">
      <t>ワ</t>
    </rPh>
    <rPh sb="3" eb="5">
      <t>ネンド</t>
    </rPh>
    <rPh sb="5" eb="6">
      <t>マツ</t>
    </rPh>
    <rPh sb="9" eb="10">
      <t>ウツツ</t>
    </rPh>
    <rPh sb="10" eb="11">
      <t>ザイ</t>
    </rPh>
    <rPh sb="11" eb="12">
      <t>ダカ</t>
    </rPh>
    <rPh sb="12" eb="14">
      <t>ミコ</t>
    </rPh>
    <rPh sb="14" eb="15">
      <t>ガク</t>
    </rPh>
    <phoneticPr fontId="11"/>
  </si>
  <si>
    <t>令和７年度中増減見込額</t>
    <rPh sb="0" eb="1">
      <t>レイ</t>
    </rPh>
    <rPh sb="1" eb="2">
      <t>ワ</t>
    </rPh>
    <rPh sb="3" eb="5">
      <t>ネンド</t>
    </rPh>
    <rPh sb="5" eb="6">
      <t>チュウ</t>
    </rPh>
    <rPh sb="6" eb="8">
      <t>ゾウゲン</t>
    </rPh>
    <rPh sb="8" eb="10">
      <t>ミコ</t>
    </rPh>
    <rPh sb="10" eb="11">
      <t>ガク</t>
    </rPh>
    <phoneticPr fontId="11"/>
  </si>
  <si>
    <t>令和７年度末　　現在高見込額</t>
    <rPh sb="0" eb="1">
      <t>レイ</t>
    </rPh>
    <rPh sb="1" eb="2">
      <t>ワ</t>
    </rPh>
    <rPh sb="3" eb="5">
      <t>ネンド</t>
    </rPh>
    <rPh sb="5" eb="6">
      <t>マツ</t>
    </rPh>
    <rPh sb="8" eb="10">
      <t>ゲンザイ</t>
    </rPh>
    <rPh sb="10" eb="11">
      <t>ダカ</t>
    </rPh>
    <rPh sb="11" eb="14">
      <t>ミコミガク</t>
    </rPh>
    <phoneticPr fontId="11"/>
  </si>
  <si>
    <t>令和７年度中　　　   起 債 見 込 額</t>
    <rPh sb="0" eb="1">
      <t>レイ</t>
    </rPh>
    <rPh sb="1" eb="2">
      <t>ワ</t>
    </rPh>
    <rPh sb="3" eb="5">
      <t>ネンド</t>
    </rPh>
    <rPh sb="5" eb="6">
      <t>チュウ</t>
    </rPh>
    <rPh sb="12" eb="13">
      <t>オコシ</t>
    </rPh>
    <rPh sb="14" eb="15">
      <t>サイ</t>
    </rPh>
    <rPh sb="16" eb="17">
      <t>ミ</t>
    </rPh>
    <rPh sb="18" eb="19">
      <t>コミ</t>
    </rPh>
    <rPh sb="20" eb="21">
      <t>ガク</t>
    </rPh>
    <phoneticPr fontId="11"/>
  </si>
  <si>
    <t>令和７年度中　　　   元金償還見込額</t>
    <rPh sb="0" eb="1">
      <t>レイ</t>
    </rPh>
    <rPh sb="1" eb="2">
      <t>ワ</t>
    </rPh>
    <rPh sb="3" eb="5">
      <t>ネンド</t>
    </rPh>
    <rPh sb="5" eb="6">
      <t>チュウ</t>
    </rPh>
    <rPh sb="12" eb="14">
      <t>ガンキン</t>
    </rPh>
    <rPh sb="14" eb="16">
      <t>ショウカン</t>
    </rPh>
    <rPh sb="16" eb="18">
      <t>ミコ</t>
    </rPh>
    <rPh sb="18" eb="19">
      <t>ガク</t>
    </rPh>
    <phoneticPr fontId="11"/>
  </si>
  <si>
    <t>普通債</t>
    <rPh sb="0" eb="3">
      <t>フツウサイ</t>
    </rPh>
    <phoneticPr fontId="11"/>
  </si>
  <si>
    <t>(1)</t>
    <phoneticPr fontId="11"/>
  </si>
  <si>
    <t>温泉事業</t>
    <rPh sb="0" eb="2">
      <t>オンセン</t>
    </rPh>
    <rPh sb="2" eb="4">
      <t>ジギョウ</t>
    </rPh>
    <phoneticPr fontId="11"/>
  </si>
  <si>
    <t>合　　　計</t>
    <rPh sb="0" eb="1">
      <t>ゴウ</t>
    </rPh>
    <rPh sb="4" eb="5">
      <t>ケイ</t>
    </rPh>
    <phoneticPr fontId="11"/>
  </si>
  <si>
    <t>①</t>
    <phoneticPr fontId="11"/>
  </si>
  <si>
    <t>①－年度内償還元金＋年度内新規起債額</t>
    <rPh sb="2" eb="5">
      <t>ネンドナイ</t>
    </rPh>
    <rPh sb="5" eb="7">
      <t>ショウカン</t>
    </rPh>
    <rPh sb="7" eb="9">
      <t>ガンキン</t>
    </rPh>
    <rPh sb="10" eb="13">
      <t>ネンドナイ</t>
    </rPh>
    <rPh sb="13" eb="15">
      <t>シンキ</t>
    </rPh>
    <rPh sb="15" eb="17">
      <t>キサイ</t>
    </rPh>
    <rPh sb="17" eb="18">
      <t>ガク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</si>
</sst>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#;&quot;△&quot;#,###"/>
    <numFmt numFmtId="178" formatCode="#,###;#,###"/>
    <numFmt numFmtId="179" formatCode="#,##0;#,##0"/>
    <numFmt numFmtId="180" formatCode="#,##0_);[Red]\(#,##0\)"/>
    <numFmt numFmtId="181" formatCode="#,##0_ "/>
  </numFmts>
  <fonts count="16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明朝"/>
      <family val="1"/>
      <charset val="128"/>
    </font>
    <font>
      <sz val="10"/>
      <name val="ＭＳ 明朝"/>
      <family val="1"/>
      <charset val="128"/>
    </font>
    <font>
      <sz val="10"/>
      <name val="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2"/>
      <color rgb="FFFF0000"/>
      <name val="HG丸ｺﾞｼｯｸM-PRO"/>
      <family val="3"/>
      <charset val="128"/>
    </font>
    <font>
      <sz val="11"/>
      <color rgb="FF00B0F0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176" fontId="4" fillId="0" borderId="0" xfId="0" applyNumberFormat="1" applyFont="1" applyAlignment="1">
      <alignment vertical="center"/>
    </xf>
    <xf numFmtId="0" fontId="0" fillId="0" borderId="9" xfId="0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0" fillId="0" borderId="15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13" xfId="0" applyBorder="1" applyAlignment="1">
      <alignment horizontal="centerContinuous"/>
    </xf>
    <xf numFmtId="176" fontId="0" fillId="0" borderId="12" xfId="0" applyNumberForma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4" fillId="0" borderId="18" xfId="0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19" xfId="0" applyFont="1" applyBorder="1" applyAlignment="1">
      <alignment horizontal="distributed" vertical="center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distributed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6" xfId="0" applyBorder="1"/>
    <xf numFmtId="0" fontId="0" fillId="0" borderId="28" xfId="0" applyBorder="1" applyAlignment="1">
      <alignment horizontal="distributed" vertical="center" justifyLastLine="1"/>
    </xf>
    <xf numFmtId="0" fontId="0" fillId="0" borderId="32" xfId="0" applyBorder="1" applyAlignment="1">
      <alignment horizontal="distributed" vertical="center" justifyLastLine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distributed" vertical="center"/>
    </xf>
    <xf numFmtId="0" fontId="0" fillId="0" borderId="33" xfId="0" quotePrefix="1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176" fontId="4" fillId="0" borderId="20" xfId="0" applyNumberFormat="1" applyFont="1" applyBorder="1" applyAlignment="1">
      <alignment vertical="center"/>
    </xf>
    <xf numFmtId="176" fontId="0" fillId="0" borderId="20" xfId="0" applyNumberFormat="1" applyBorder="1" applyAlignment="1">
      <alignment horizontal="right" vertical="center"/>
    </xf>
    <xf numFmtId="177" fontId="0" fillId="0" borderId="20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7" fontId="0" fillId="0" borderId="22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>
      <alignment horizontal="right" vertical="center"/>
    </xf>
    <xf numFmtId="0" fontId="6" fillId="0" borderId="2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176" fontId="6" fillId="0" borderId="2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176" fontId="6" fillId="0" borderId="16" xfId="0" applyNumberFormat="1" applyFont="1" applyBorder="1" applyAlignment="1">
      <alignment horizontal="centerContinuous" vertical="center"/>
    </xf>
    <xf numFmtId="0" fontId="6" fillId="0" borderId="35" xfId="0" applyFont="1" applyBorder="1" applyAlignment="1">
      <alignment vertical="center"/>
    </xf>
    <xf numFmtId="176" fontId="6" fillId="0" borderId="36" xfId="0" applyNumberFormat="1" applyFont="1" applyBorder="1" applyAlignment="1">
      <alignment horizontal="distributed" vertical="center" justifyLastLine="1"/>
    </xf>
    <xf numFmtId="176" fontId="6" fillId="0" borderId="27" xfId="0" applyNumberFormat="1" applyFont="1" applyBorder="1" applyAlignment="1">
      <alignment horizontal="distributed" vertical="center" justifyLastLine="1"/>
    </xf>
    <xf numFmtId="0" fontId="6" fillId="0" borderId="38" xfId="0" quotePrefix="1" applyFont="1" applyBorder="1" applyAlignment="1">
      <alignment horizontal="distributed" vertical="center" justifyLastLine="1"/>
    </xf>
    <xf numFmtId="0" fontId="6" fillId="0" borderId="1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176" fontId="6" fillId="0" borderId="20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176" fontId="8" fillId="0" borderId="2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6" fillId="0" borderId="19" xfId="0" applyFont="1" applyBorder="1" applyAlignment="1">
      <alignment horizontal="distributed" vertical="center"/>
    </xf>
    <xf numFmtId="176" fontId="8" fillId="0" borderId="33" xfId="0" applyNumberFormat="1" applyFont="1" applyBorder="1" applyAlignment="1">
      <alignment vertical="center"/>
    </xf>
    <xf numFmtId="0" fontId="6" fillId="0" borderId="34" xfId="0" quotePrefix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76" fontId="6" fillId="0" borderId="33" xfId="0" applyNumberFormat="1" applyFont="1" applyBorder="1" applyAlignment="1">
      <alignment vertical="center"/>
    </xf>
    <xf numFmtId="176" fontId="8" fillId="0" borderId="39" xfId="0" applyNumberFormat="1" applyFont="1" applyBorder="1" applyAlignment="1">
      <alignment vertical="center"/>
    </xf>
    <xf numFmtId="176" fontId="6" fillId="0" borderId="39" xfId="0" applyNumberFormat="1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6" fillId="0" borderId="38" xfId="0" quotePrefix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176" fontId="6" fillId="0" borderId="29" xfId="0" applyNumberFormat="1" applyFont="1" applyBorder="1" applyAlignment="1">
      <alignment vertical="center"/>
    </xf>
    <xf numFmtId="0" fontId="0" fillId="0" borderId="0" xfId="0" quotePrefix="1" applyAlignment="1">
      <alignment horizontal="centerContinuous" vertical="center"/>
    </xf>
    <xf numFmtId="0" fontId="6" fillId="0" borderId="0" xfId="0" quotePrefix="1" applyFont="1" applyAlignment="1">
      <alignment horizontal="centerContinuous"/>
    </xf>
    <xf numFmtId="0" fontId="6" fillId="0" borderId="0" xfId="0" quotePrefix="1" applyFont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176" fontId="6" fillId="0" borderId="41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42" xfId="0" quotePrefix="1" applyFont="1" applyBorder="1" applyAlignment="1">
      <alignment horizontal="distributed" vertical="center" justifyLastLine="1"/>
    </xf>
    <xf numFmtId="0" fontId="6" fillId="0" borderId="38" xfId="0" applyFont="1" applyBorder="1" applyAlignment="1">
      <alignment horizontal="distributed" vertical="center" justifyLastLine="1"/>
    </xf>
    <xf numFmtId="176" fontId="6" fillId="0" borderId="43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0" fontId="6" fillId="0" borderId="30" xfId="0" applyFont="1" applyBorder="1" applyAlignment="1">
      <alignment horizontal="distributed" vertical="center" justifyLastLine="1"/>
    </xf>
    <xf numFmtId="0" fontId="6" fillId="0" borderId="44" xfId="0" applyFont="1" applyBorder="1" applyAlignment="1">
      <alignment horizontal="distributed" vertical="center" justifyLastLine="1"/>
    </xf>
    <xf numFmtId="0" fontId="6" fillId="0" borderId="43" xfId="0" applyFont="1" applyBorder="1" applyAlignment="1">
      <alignment horizontal="distributed" vertical="center" justifyLastLine="1"/>
    </xf>
    <xf numFmtId="176" fontId="6" fillId="0" borderId="36" xfId="0" applyNumberFormat="1" applyFont="1" applyBorder="1" applyAlignment="1">
      <alignment vertical="center"/>
    </xf>
    <xf numFmtId="177" fontId="8" fillId="0" borderId="28" xfId="0" applyNumberFormat="1" applyFont="1" applyBorder="1" applyAlignment="1">
      <alignment vertical="center"/>
    </xf>
    <xf numFmtId="177" fontId="6" fillId="0" borderId="28" xfId="0" applyNumberFormat="1" applyFont="1" applyBorder="1" applyAlignment="1">
      <alignment vertical="center"/>
    </xf>
    <xf numFmtId="176" fontId="6" fillId="0" borderId="45" xfId="0" applyNumberFormat="1" applyFont="1" applyBorder="1" applyAlignment="1">
      <alignment vertical="center"/>
    </xf>
    <xf numFmtId="177" fontId="8" fillId="0" borderId="39" xfId="0" applyNumberFormat="1" applyFont="1" applyBorder="1" applyAlignment="1">
      <alignment vertical="center"/>
    </xf>
    <xf numFmtId="177" fontId="6" fillId="0" borderId="45" xfId="0" applyNumberFormat="1" applyFont="1" applyBorder="1" applyAlignment="1">
      <alignment vertical="center"/>
    </xf>
    <xf numFmtId="0" fontId="9" fillId="0" borderId="0" xfId="1" applyFont="1">
      <alignment vertical="center"/>
    </xf>
    <xf numFmtId="49" fontId="9" fillId="0" borderId="0" xfId="1" applyNumberFormat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50" xfId="1" applyFont="1" applyBorder="1" applyAlignment="1">
      <alignment horizontal="center" vertical="center" wrapText="1"/>
    </xf>
    <xf numFmtId="0" fontId="9" fillId="0" borderId="48" xfId="1" applyFont="1" applyBorder="1" applyAlignment="1">
      <alignment horizontal="center" vertical="center" wrapText="1"/>
    </xf>
    <xf numFmtId="0" fontId="9" fillId="0" borderId="50" xfId="1" applyFont="1" applyBorder="1" applyAlignment="1">
      <alignment horizontal="centerContinuous" vertical="center"/>
    </xf>
    <xf numFmtId="0" fontId="9" fillId="0" borderId="48" xfId="1" applyFont="1" applyBorder="1" applyAlignment="1">
      <alignment horizontal="centerContinuous" vertical="center"/>
    </xf>
    <xf numFmtId="0" fontId="9" fillId="0" borderId="51" xfId="1" applyFont="1" applyBorder="1">
      <alignment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54" xfId="1" quotePrefix="1" applyFont="1" applyBorder="1" applyAlignment="1">
      <alignment horizontal="center" vertical="center" wrapText="1"/>
    </xf>
    <xf numFmtId="0" fontId="9" fillId="0" borderId="55" xfId="1" applyFont="1" applyBorder="1">
      <alignment vertical="center"/>
    </xf>
    <xf numFmtId="0" fontId="9" fillId="0" borderId="56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80" fontId="9" fillId="0" borderId="54" xfId="1" applyNumberFormat="1" applyFont="1" applyBorder="1" applyAlignment="1">
      <alignment horizontal="right" vertical="center" indent="1"/>
    </xf>
    <xf numFmtId="180" fontId="9" fillId="0" borderId="57" xfId="1" applyNumberFormat="1" applyFont="1" applyBorder="1">
      <alignment vertical="center"/>
    </xf>
    <xf numFmtId="180" fontId="9" fillId="0" borderId="58" xfId="1" applyNumberFormat="1" applyFont="1" applyBorder="1">
      <alignment vertical="center"/>
    </xf>
    <xf numFmtId="180" fontId="9" fillId="0" borderId="59" xfId="1" applyNumberFormat="1" applyFont="1" applyBorder="1">
      <alignment vertical="center"/>
    </xf>
    <xf numFmtId="180" fontId="9" fillId="0" borderId="54" xfId="1" applyNumberFormat="1" applyFont="1" applyBorder="1">
      <alignment vertical="center"/>
    </xf>
    <xf numFmtId="180" fontId="9" fillId="0" borderId="60" xfId="1" applyNumberFormat="1" applyFont="1" applyBorder="1">
      <alignment vertical="center"/>
    </xf>
    <xf numFmtId="38" fontId="9" fillId="0" borderId="0" xfId="2" applyFont="1" applyFill="1">
      <alignment vertical="center"/>
    </xf>
    <xf numFmtId="38" fontId="9" fillId="0" borderId="0" xfId="2" applyFont="1" applyFill="1" applyBorder="1">
      <alignment vertical="center"/>
    </xf>
    <xf numFmtId="0" fontId="9" fillId="0" borderId="61" xfId="1" applyFont="1" applyBorder="1" applyAlignment="1">
      <alignment horizontal="center" vertical="center"/>
    </xf>
    <xf numFmtId="0" fontId="9" fillId="0" borderId="58" xfId="1" applyFont="1" applyBorder="1" applyAlignment="1">
      <alignment horizontal="center" vertical="center"/>
    </xf>
    <xf numFmtId="49" fontId="9" fillId="0" borderId="58" xfId="1" applyNumberFormat="1" applyFont="1" applyBorder="1" applyAlignment="1">
      <alignment horizontal="center" vertical="center"/>
    </xf>
    <xf numFmtId="0" fontId="9" fillId="0" borderId="58" xfId="1" applyFont="1" applyBorder="1" applyAlignment="1">
      <alignment horizontal="distributed" vertical="center"/>
    </xf>
    <xf numFmtId="0" fontId="9" fillId="0" borderId="59" xfId="1" applyFont="1" applyBorder="1">
      <alignment vertical="center"/>
    </xf>
    <xf numFmtId="0" fontId="9" fillId="0" borderId="62" xfId="1" applyFont="1" applyBorder="1" applyAlignment="1">
      <alignment horizontal="center" vertical="center"/>
    </xf>
    <xf numFmtId="0" fontId="9" fillId="0" borderId="63" xfId="1" applyFont="1" applyBorder="1" applyAlignment="1">
      <alignment horizontal="center" vertical="center"/>
    </xf>
    <xf numFmtId="0" fontId="9" fillId="0" borderId="63" xfId="1" applyFont="1" applyBorder="1">
      <alignment vertical="center"/>
    </xf>
    <xf numFmtId="180" fontId="9" fillId="0" borderId="64" xfId="1" applyNumberFormat="1" applyFont="1" applyBorder="1" applyAlignment="1">
      <alignment horizontal="right" vertical="center" indent="1"/>
    </xf>
    <xf numFmtId="180" fontId="9" fillId="0" borderId="65" xfId="1" applyNumberFormat="1" applyFont="1" applyBorder="1">
      <alignment vertical="center"/>
    </xf>
    <xf numFmtId="180" fontId="9" fillId="0" borderId="66" xfId="1" applyNumberFormat="1" applyFont="1" applyBorder="1">
      <alignment vertical="center"/>
    </xf>
    <xf numFmtId="180" fontId="9" fillId="0" borderId="67" xfId="1" applyNumberFormat="1" applyFont="1" applyBorder="1">
      <alignment vertical="center"/>
    </xf>
    <xf numFmtId="180" fontId="9" fillId="0" borderId="64" xfId="1" applyNumberFormat="1" applyFont="1" applyBorder="1">
      <alignment vertical="center"/>
    </xf>
    <xf numFmtId="180" fontId="9" fillId="0" borderId="63" xfId="1" applyNumberFormat="1" applyFont="1" applyBorder="1">
      <alignment vertical="center"/>
    </xf>
    <xf numFmtId="180" fontId="9" fillId="0" borderId="68" xfId="1" applyNumberFormat="1" applyFont="1" applyBorder="1">
      <alignment vertical="center"/>
    </xf>
    <xf numFmtId="180" fontId="9" fillId="0" borderId="0" xfId="1" applyNumberFormat="1" applyFont="1" applyAlignment="1">
      <alignment vertical="center" shrinkToFit="1"/>
    </xf>
    <xf numFmtId="181" fontId="9" fillId="0" borderId="0" xfId="1" applyNumberFormat="1" applyFont="1">
      <alignment vertical="center"/>
    </xf>
    <xf numFmtId="181" fontId="12" fillId="0" borderId="0" xfId="1" applyNumberFormat="1" applyFont="1">
      <alignment vertical="center"/>
    </xf>
    <xf numFmtId="38" fontId="12" fillId="0" borderId="0" xfId="2" applyFont="1" applyFill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justifyLastLine="1"/>
    </xf>
    <xf numFmtId="0" fontId="6" fillId="0" borderId="37" xfId="0" applyFont="1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 justifyLastLine="1"/>
    </xf>
    <xf numFmtId="0" fontId="0" fillId="0" borderId="43" xfId="0" applyBorder="1" applyAlignment="1">
      <alignment horizontal="distributed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49" fontId="9" fillId="0" borderId="0" xfId="1" applyNumberFormat="1" applyFont="1" applyAlignment="1">
      <alignment horizontal="distributed" vertical="center"/>
    </xf>
    <xf numFmtId="49" fontId="9" fillId="0" borderId="63" xfId="1" applyNumberFormat="1" applyFont="1" applyBorder="1" applyAlignment="1">
      <alignment horizontal="distributed" vertical="center"/>
    </xf>
    <xf numFmtId="0" fontId="3" fillId="0" borderId="0" xfId="1" applyFont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0" fontId="9" fillId="0" borderId="52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49" xfId="1" quotePrefix="1" applyFont="1" applyBorder="1" applyAlignment="1">
      <alignment horizontal="distributed" vertical="center" wrapText="1" indent="1"/>
    </xf>
    <xf numFmtId="0" fontId="9" fillId="0" borderId="53" xfId="1" applyFont="1" applyBorder="1" applyAlignment="1">
      <alignment horizontal="distributed" vertical="center" wrapText="1" indent="1"/>
    </xf>
    <xf numFmtId="0" fontId="9" fillId="0" borderId="47" xfId="1" quotePrefix="1" applyFont="1" applyBorder="1" applyAlignment="1">
      <alignment horizontal="distributed" vertical="center" wrapText="1"/>
    </xf>
    <xf numFmtId="0" fontId="9" fillId="0" borderId="11" xfId="1" applyFont="1" applyBorder="1" applyAlignment="1">
      <alignment horizontal="distributed" vertical="center" wrapText="1"/>
    </xf>
    <xf numFmtId="0" fontId="9" fillId="0" borderId="50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47" xfId="1" quotePrefix="1" applyFont="1" applyBorder="1" applyAlignment="1">
      <alignment horizontal="distributed" vertical="center" wrapText="1" shrinkToFit="1"/>
    </xf>
    <xf numFmtId="0" fontId="9" fillId="0" borderId="11" xfId="1" applyFont="1" applyBorder="1" applyAlignment="1">
      <alignment horizontal="distributed" vertical="center" wrapText="1" shrinkToFit="1"/>
    </xf>
  </cellXfs>
  <cellStyles count="3">
    <cellStyle name="桁区切り 2" xfId="2" xr:uid="{C12D9F4F-A534-404A-8BF4-D94450C6166E}"/>
    <cellStyle name="標準" xfId="0" builtinId="0"/>
    <cellStyle name="標準 2" xfId="1" xr:uid="{FAE97194-A7DF-4D09-BA60-8CAB001260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133350</xdr:colOff>
      <xdr:row>0</xdr:row>
      <xdr:rowOff>241300</xdr:rowOff>
    </xdr:to>
    <xdr:sp macro="" textlink="">
      <xdr:nvSpPr>
        <xdr:cNvPr id="9" name="横ページ行">
          <a:extLst>
            <a:ext uri="{FF2B5EF4-FFF2-40B4-BE49-F238E27FC236}">
              <a16:creationId xmlns:a16="http://schemas.microsoft.com/office/drawing/2014/main" id="{53E10F8C-0251-4128-906B-E6AF3B6D69C4}"/>
            </a:ext>
          </a:extLst>
        </xdr:cNvPr>
        <xdr:cNvSpPr txBox="1">
          <a:spLocks noChangeArrowheads="1"/>
        </xdr:cNvSpPr>
      </xdr:nvSpPr>
      <xdr:spPr bwMode="auto">
        <a:xfrm>
          <a:off x="0" y="52006500"/>
          <a:ext cx="11115675" cy="24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温泉事業特別会計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9</xdr:col>
      <xdr:colOff>133350</xdr:colOff>
      <xdr:row>59</xdr:row>
      <xdr:rowOff>241300</xdr:rowOff>
    </xdr:to>
    <xdr:sp macro="" textlink="">
      <xdr:nvSpPr>
        <xdr:cNvPr id="19" name="横ページ行">
          <a:extLst>
            <a:ext uri="{FF2B5EF4-FFF2-40B4-BE49-F238E27FC236}">
              <a16:creationId xmlns:a16="http://schemas.microsoft.com/office/drawing/2014/main" id="{40AA107B-C25D-4868-B759-5630320FBB62}"/>
            </a:ext>
          </a:extLst>
        </xdr:cNvPr>
        <xdr:cNvSpPr txBox="1">
          <a:spLocks noChangeArrowheads="1"/>
        </xdr:cNvSpPr>
      </xdr:nvSpPr>
      <xdr:spPr bwMode="auto">
        <a:xfrm>
          <a:off x="0" y="133483350"/>
          <a:ext cx="11115675" cy="24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温泉事業特別会計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2181225</xdr:colOff>
      <xdr:row>0</xdr:row>
      <xdr:rowOff>241300</xdr:rowOff>
    </xdr:to>
    <xdr:sp macro="" textlink="">
      <xdr:nvSpPr>
        <xdr:cNvPr id="7" name="横ページ行">
          <a:extLst>
            <a:ext uri="{FF2B5EF4-FFF2-40B4-BE49-F238E27FC236}">
              <a16:creationId xmlns:a16="http://schemas.microsoft.com/office/drawing/2014/main" id="{C14E023D-46BE-4F1D-937C-09BA850B924F}"/>
            </a:ext>
          </a:extLst>
        </xdr:cNvPr>
        <xdr:cNvSpPr txBox="1">
          <a:spLocks noChangeArrowheads="1"/>
        </xdr:cNvSpPr>
      </xdr:nvSpPr>
      <xdr:spPr bwMode="auto">
        <a:xfrm>
          <a:off x="0" y="37147500"/>
          <a:ext cx="1098232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温泉事業特別会計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10</xdr:col>
      <xdr:colOff>933450</xdr:colOff>
      <xdr:row>29</xdr:row>
      <xdr:rowOff>241300</xdr:rowOff>
    </xdr:to>
    <xdr:sp macro="" textlink="">
      <xdr:nvSpPr>
        <xdr:cNvPr id="7" name="横ページ行">
          <a:extLst>
            <a:ext uri="{FF2B5EF4-FFF2-40B4-BE49-F238E27FC236}">
              <a16:creationId xmlns:a16="http://schemas.microsoft.com/office/drawing/2014/main" id="{FA5D4076-0DFE-42A7-AA9C-B25CE5094A61}"/>
            </a:ext>
          </a:extLst>
        </xdr:cNvPr>
        <xdr:cNvSpPr txBox="1">
          <a:spLocks noChangeArrowheads="1"/>
        </xdr:cNvSpPr>
      </xdr:nvSpPr>
      <xdr:spPr bwMode="auto">
        <a:xfrm>
          <a:off x="0" y="44329350"/>
          <a:ext cx="1082040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温泉事業特別会計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4029075</xdr:colOff>
      <xdr:row>0</xdr:row>
      <xdr:rowOff>215900</xdr:rowOff>
    </xdr:to>
    <xdr:sp macro="" textlink="">
      <xdr:nvSpPr>
        <xdr:cNvPr id="35" name="横ページ行">
          <a:extLst>
            <a:ext uri="{FF2B5EF4-FFF2-40B4-BE49-F238E27FC236}">
              <a16:creationId xmlns:a16="http://schemas.microsoft.com/office/drawing/2014/main" id="{A77FFE75-17CE-488E-AD79-78C2FAB854D1}"/>
            </a:ext>
          </a:extLst>
        </xdr:cNvPr>
        <xdr:cNvSpPr txBox="1">
          <a:spLocks noChangeArrowheads="1"/>
        </xdr:cNvSpPr>
      </xdr:nvSpPr>
      <xdr:spPr bwMode="auto">
        <a:xfrm>
          <a:off x="0" y="245802150"/>
          <a:ext cx="109442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温泉事業特別会計</a:t>
          </a:r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8</xdr:col>
      <xdr:colOff>4029075</xdr:colOff>
      <xdr:row>67</xdr:row>
      <xdr:rowOff>215900</xdr:rowOff>
    </xdr:to>
    <xdr:sp macro="" textlink="">
      <xdr:nvSpPr>
        <xdr:cNvPr id="36" name="横ページ行">
          <a:extLst>
            <a:ext uri="{FF2B5EF4-FFF2-40B4-BE49-F238E27FC236}">
              <a16:creationId xmlns:a16="http://schemas.microsoft.com/office/drawing/2014/main" id="{09F89EB0-E163-473F-8EF1-866DEE845392}"/>
            </a:ext>
          </a:extLst>
        </xdr:cNvPr>
        <xdr:cNvSpPr txBox="1">
          <a:spLocks noChangeArrowheads="1"/>
        </xdr:cNvSpPr>
      </xdr:nvSpPr>
      <xdr:spPr bwMode="auto">
        <a:xfrm>
          <a:off x="0" y="260480175"/>
          <a:ext cx="109442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温泉事業特別会計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2800350</xdr:colOff>
      <xdr:row>0</xdr:row>
      <xdr:rowOff>215900</xdr:rowOff>
    </xdr:to>
    <xdr:sp macro="" textlink="">
      <xdr:nvSpPr>
        <xdr:cNvPr id="106" name="横ページ行">
          <a:extLst>
            <a:ext uri="{FF2B5EF4-FFF2-40B4-BE49-F238E27FC236}">
              <a16:creationId xmlns:a16="http://schemas.microsoft.com/office/drawing/2014/main" id="{DFEB8EDB-4078-492B-962A-5FEFA157C58D}"/>
            </a:ext>
          </a:extLst>
        </xdr:cNvPr>
        <xdr:cNvSpPr txBox="1">
          <a:spLocks noChangeArrowheads="1"/>
        </xdr:cNvSpPr>
      </xdr:nvSpPr>
      <xdr:spPr bwMode="auto">
        <a:xfrm>
          <a:off x="0" y="774649200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温泉事業特別会計</a:t>
          </a:r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12</xdr:col>
      <xdr:colOff>2800350</xdr:colOff>
      <xdr:row>67</xdr:row>
      <xdr:rowOff>215900</xdr:rowOff>
    </xdr:to>
    <xdr:sp macro="" textlink="">
      <xdr:nvSpPr>
        <xdr:cNvPr id="107" name="横ページ行">
          <a:extLst>
            <a:ext uri="{FF2B5EF4-FFF2-40B4-BE49-F238E27FC236}">
              <a16:creationId xmlns:a16="http://schemas.microsoft.com/office/drawing/2014/main" id="{3FCC465C-1061-4731-A530-583683867293}"/>
            </a:ext>
          </a:extLst>
        </xdr:cNvPr>
        <xdr:cNvSpPr txBox="1">
          <a:spLocks noChangeArrowheads="1"/>
        </xdr:cNvSpPr>
      </xdr:nvSpPr>
      <xdr:spPr bwMode="auto">
        <a:xfrm>
          <a:off x="0" y="789327225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温泉事業特別会計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14229-7A7A-4E96-98DD-A1275F8CD9C5}">
  <sheetPr codeName="Sheet1"/>
  <dimension ref="A1:Z60"/>
  <sheetViews>
    <sheetView tabSelected="1" view="pageBreakPreview" zoomScaleNormal="85" zoomScaleSheetLayoutView="100" workbookViewId="0">
      <selection activeCell="A2" sqref="A2:J2"/>
    </sheetView>
  </sheetViews>
  <sheetFormatPr defaultColWidth="9" defaultRowHeight="19.5" customHeight="1"/>
  <cols>
    <col min="1" max="1" width="4.125" style="15" customWidth="1"/>
    <col min="2" max="2" width="0.875" style="1" customWidth="1"/>
    <col min="3" max="3" width="45.625" style="1" customWidth="1"/>
    <col min="4" max="4" width="3.625" style="1" customWidth="1"/>
    <col min="5" max="5" width="4.125" style="15" customWidth="1"/>
    <col min="6" max="6" width="0.875" style="1" customWidth="1"/>
    <col min="7" max="7" width="45.625" style="15" customWidth="1"/>
    <col min="8" max="8" width="3.625" style="15" customWidth="1"/>
    <col min="9" max="9" width="35.625" style="1" customWidth="1"/>
    <col min="10" max="10" width="2.625" style="15" customWidth="1"/>
    <col min="11" max="11" width="9" style="15"/>
    <col min="12" max="12" width="9" style="16"/>
    <col min="13" max="14" width="9" style="17"/>
    <col min="15" max="15" width="9" style="16"/>
    <col min="19" max="19" width="0" hidden="1" customWidth="1"/>
    <col min="25" max="26" width="0" hidden="1" customWidth="1"/>
  </cols>
  <sheetData>
    <row r="1" spans="1:26" ht="19.5" customHeight="1">
      <c r="A1" s="171" t="s">
        <v>16</v>
      </c>
      <c r="B1" s="171"/>
      <c r="C1" s="172"/>
      <c r="D1" s="172"/>
      <c r="E1" s="172"/>
      <c r="F1" s="172"/>
      <c r="G1" s="172"/>
      <c r="H1" s="172"/>
      <c r="I1" s="172"/>
      <c r="J1" s="172"/>
      <c r="K1" s="1"/>
      <c r="L1" s="1"/>
      <c r="M1"/>
      <c r="N1"/>
      <c r="O1"/>
      <c r="P1" s="1"/>
    </row>
    <row r="2" spans="1:26" ht="19.5" customHeight="1">
      <c r="A2" s="173" t="s">
        <v>0</v>
      </c>
      <c r="B2" s="173"/>
      <c r="C2" s="173"/>
      <c r="D2" s="173"/>
      <c r="E2" s="173"/>
      <c r="F2" s="173"/>
      <c r="G2" s="173"/>
      <c r="H2" s="173"/>
      <c r="I2" s="173"/>
      <c r="J2" s="173"/>
      <c r="K2"/>
      <c r="L2"/>
      <c r="M2"/>
      <c r="N2"/>
      <c r="O2"/>
    </row>
    <row r="3" spans="1:26" ht="19.5" customHeight="1">
      <c r="A3" t="s">
        <v>1</v>
      </c>
      <c r="B3"/>
      <c r="C3"/>
      <c r="D3"/>
      <c r="E3"/>
      <c r="F3"/>
      <c r="G3"/>
      <c r="H3"/>
      <c r="I3"/>
      <c r="J3" s="2" t="s">
        <v>2</v>
      </c>
      <c r="K3"/>
      <c r="L3"/>
      <c r="M3"/>
      <c r="N3"/>
      <c r="O3"/>
      <c r="P3" s="1"/>
    </row>
    <row r="4" spans="1:26" ht="19.5" customHeight="1">
      <c r="A4" s="3"/>
      <c r="B4" s="4"/>
      <c r="C4" s="5" t="s">
        <v>3</v>
      </c>
      <c r="D4" s="4"/>
      <c r="E4" s="6"/>
      <c r="F4" s="4"/>
      <c r="G4" s="5" t="s">
        <v>4</v>
      </c>
      <c r="H4" s="4"/>
      <c r="I4" s="7" t="s">
        <v>5</v>
      </c>
      <c r="J4" s="8"/>
      <c r="K4" s="1"/>
      <c r="L4" s="1"/>
      <c r="M4"/>
      <c r="N4"/>
      <c r="O4"/>
    </row>
    <row r="5" spans="1:26" ht="19.5" customHeight="1">
      <c r="A5" s="9">
        <v>1</v>
      </c>
      <c r="B5" s="10"/>
      <c r="C5" s="11" t="s">
        <v>6</v>
      </c>
      <c r="D5" s="10"/>
      <c r="E5" s="12"/>
      <c r="F5" s="10"/>
      <c r="G5" s="13"/>
      <c r="H5" s="13"/>
      <c r="I5" s="12" t="str">
        <f t="shared" ref="I5:I16" si="0">DBCS(TEXT($Z5,"#,##0;△#,##0"))</f>
        <v>１</v>
      </c>
      <c r="J5" s="14"/>
      <c r="Z5" s="18">
        <v>1</v>
      </c>
    </row>
    <row r="6" spans="1:26" ht="19.5" customHeight="1">
      <c r="A6" s="19"/>
      <c r="E6" s="20">
        <v>1</v>
      </c>
      <c r="F6" s="10"/>
      <c r="G6" s="11" t="s">
        <v>17</v>
      </c>
      <c r="H6" s="13"/>
      <c r="I6" s="12" t="str">
        <f t="shared" si="0"/>
        <v>１</v>
      </c>
      <c r="J6" s="14"/>
      <c r="Z6" s="18">
        <v>1</v>
      </c>
    </row>
    <row r="7" spans="1:26" ht="19.5" customHeight="1">
      <c r="A7" s="9">
        <v>2</v>
      </c>
      <c r="B7" s="10"/>
      <c r="C7" s="11" t="s">
        <v>7</v>
      </c>
      <c r="D7" s="10"/>
      <c r="E7" s="12"/>
      <c r="F7" s="10"/>
      <c r="G7" s="13"/>
      <c r="H7" s="13"/>
      <c r="I7" s="12" t="str">
        <f t="shared" si="0"/>
        <v>９，６０２</v>
      </c>
      <c r="J7" s="14"/>
      <c r="Z7" s="18">
        <v>9602</v>
      </c>
    </row>
    <row r="8" spans="1:26" ht="19.5" customHeight="1">
      <c r="A8" s="19"/>
      <c r="E8" s="20">
        <v>1</v>
      </c>
      <c r="F8" s="10"/>
      <c r="G8" s="11" t="s">
        <v>8</v>
      </c>
      <c r="H8" s="13"/>
      <c r="I8" s="12" t="str">
        <f t="shared" si="0"/>
        <v>９，６０１</v>
      </c>
      <c r="J8" s="14"/>
      <c r="Z8" s="18">
        <v>9601</v>
      </c>
    </row>
    <row r="9" spans="1:26" ht="19.5" customHeight="1">
      <c r="A9" s="19"/>
      <c r="E9" s="20">
        <v>2</v>
      </c>
      <c r="F9" s="10"/>
      <c r="G9" s="11" t="s">
        <v>9</v>
      </c>
      <c r="H9" s="13"/>
      <c r="I9" s="12" t="str">
        <f t="shared" si="0"/>
        <v>１</v>
      </c>
      <c r="J9" s="14"/>
      <c r="Z9" s="18">
        <v>1</v>
      </c>
    </row>
    <row r="10" spans="1:26" ht="19.5" customHeight="1">
      <c r="A10" s="9">
        <v>3</v>
      </c>
      <c r="B10" s="10"/>
      <c r="C10" s="11" t="s">
        <v>10</v>
      </c>
      <c r="D10" s="10"/>
      <c r="E10" s="12"/>
      <c r="F10" s="10"/>
      <c r="G10" s="13"/>
      <c r="H10" s="13"/>
      <c r="I10" s="12" t="str">
        <f t="shared" si="0"/>
        <v>１</v>
      </c>
      <c r="J10" s="14"/>
      <c r="Z10" s="18">
        <v>1</v>
      </c>
    </row>
    <row r="11" spans="1:26" ht="19.5" customHeight="1">
      <c r="A11" s="19"/>
      <c r="E11" s="20">
        <v>1</v>
      </c>
      <c r="F11" s="10"/>
      <c r="G11" s="11" t="s">
        <v>11</v>
      </c>
      <c r="H11" s="13"/>
      <c r="I11" s="12" t="str">
        <f t="shared" si="0"/>
        <v>１</v>
      </c>
      <c r="J11" s="14"/>
      <c r="Z11" s="18">
        <v>1</v>
      </c>
    </row>
    <row r="12" spans="1:26" ht="19.5" customHeight="1">
      <c r="A12" s="9">
        <v>4</v>
      </c>
      <c r="B12" s="10"/>
      <c r="C12" s="11" t="s">
        <v>12</v>
      </c>
      <c r="D12" s="10"/>
      <c r="E12" s="12"/>
      <c r="F12" s="10"/>
      <c r="G12" s="13"/>
      <c r="H12" s="13"/>
      <c r="I12" s="12" t="str">
        <f t="shared" si="0"/>
        <v>７，９０９</v>
      </c>
      <c r="J12" s="14"/>
      <c r="Z12" s="18">
        <v>7909</v>
      </c>
    </row>
    <row r="13" spans="1:26" ht="19.5" customHeight="1">
      <c r="A13" s="19"/>
      <c r="E13" s="20">
        <v>1</v>
      </c>
      <c r="F13" s="10"/>
      <c r="G13" s="11" t="s">
        <v>15</v>
      </c>
      <c r="H13" s="13"/>
      <c r="I13" s="12" t="str">
        <f t="shared" si="0"/>
        <v>７，９０９</v>
      </c>
      <c r="J13" s="14"/>
      <c r="Z13" s="18">
        <v>7909</v>
      </c>
    </row>
    <row r="14" spans="1:26" ht="19.5" customHeight="1">
      <c r="A14" s="9">
        <v>5</v>
      </c>
      <c r="B14" s="10"/>
      <c r="C14" s="11" t="s">
        <v>13</v>
      </c>
      <c r="D14" s="10"/>
      <c r="E14" s="12"/>
      <c r="F14" s="10"/>
      <c r="G14" s="13"/>
      <c r="H14" s="13"/>
      <c r="I14" s="12" t="str">
        <f t="shared" si="0"/>
        <v>１</v>
      </c>
      <c r="J14" s="14"/>
      <c r="Z14" s="18">
        <v>1</v>
      </c>
    </row>
    <row r="15" spans="1:26" ht="19.5" customHeight="1">
      <c r="A15" s="19"/>
      <c r="E15" s="20">
        <v>1</v>
      </c>
      <c r="F15" s="10"/>
      <c r="G15" s="11" t="s">
        <v>13</v>
      </c>
      <c r="H15" s="13"/>
      <c r="I15" s="12" t="str">
        <f t="shared" si="0"/>
        <v>１</v>
      </c>
      <c r="J15" s="14"/>
      <c r="Z15" s="18">
        <v>1</v>
      </c>
    </row>
    <row r="16" spans="1:26" ht="19.5" customHeight="1">
      <c r="A16" s="21" t="str">
        <f>IF($S16=1,"歳　　　　　　　入　　　　　　　合　　　　　　　計","歳　　　　　　　出　　　　　　　合　　　　　　　計")</f>
        <v>歳　　　　　　　入　　　　　　　合　　　　　　　計</v>
      </c>
      <c r="B16" s="22"/>
      <c r="C16" s="22"/>
      <c r="D16" s="22"/>
      <c r="E16" s="23"/>
      <c r="F16" s="23"/>
      <c r="G16" s="22"/>
      <c r="H16" s="23"/>
      <c r="I16" s="24" t="str">
        <f t="shared" si="0"/>
        <v>１７，５１４</v>
      </c>
      <c r="J16" s="25"/>
      <c r="K16" s="1"/>
      <c r="L16" s="1"/>
      <c r="M16"/>
      <c r="N16"/>
      <c r="O16"/>
      <c r="P16" s="1"/>
      <c r="S16">
        <v>1</v>
      </c>
      <c r="Y16" s="2" t="s">
        <v>14</v>
      </c>
      <c r="Z16" s="18">
        <v>17514</v>
      </c>
    </row>
    <row r="33" spans="1:26" ht="19.5" customHeight="1">
      <c r="A33" t="s">
        <v>18</v>
      </c>
      <c r="B33"/>
      <c r="C33"/>
      <c r="D33"/>
      <c r="E33"/>
      <c r="F33"/>
      <c r="G33"/>
      <c r="H33"/>
      <c r="I33"/>
      <c r="J33" s="2" t="s">
        <v>2</v>
      </c>
      <c r="K33"/>
      <c r="L33"/>
      <c r="M33"/>
      <c r="N33"/>
      <c r="O33"/>
      <c r="P33" s="1"/>
    </row>
    <row r="34" spans="1:26" ht="19.5" customHeight="1">
      <c r="A34" s="3"/>
      <c r="B34" s="4"/>
      <c r="C34" s="5" t="s">
        <v>3</v>
      </c>
      <c r="D34" s="4"/>
      <c r="E34" s="6"/>
      <c r="F34" s="4"/>
      <c r="G34" s="5" t="s">
        <v>4</v>
      </c>
      <c r="H34" s="4"/>
      <c r="I34" s="7" t="s">
        <v>5</v>
      </c>
      <c r="J34" s="8"/>
      <c r="K34" s="1"/>
      <c r="L34" s="1"/>
      <c r="M34"/>
      <c r="N34"/>
      <c r="O34"/>
    </row>
    <row r="35" spans="1:26" ht="19.5" customHeight="1">
      <c r="A35" s="9">
        <v>1</v>
      </c>
      <c r="B35" s="10"/>
      <c r="C35" s="11" t="s">
        <v>20</v>
      </c>
      <c r="D35" s="10"/>
      <c r="E35" s="12"/>
      <c r="F35" s="10"/>
      <c r="G35" s="13"/>
      <c r="H35" s="13"/>
      <c r="I35" s="12" t="str">
        <f t="shared" ref="I35:I40" si="1">DBCS(TEXT($Z35,"#,##0;△#,##0"))</f>
        <v>１４，２４１</v>
      </c>
      <c r="J35" s="14"/>
      <c r="Z35" s="18">
        <v>14241</v>
      </c>
    </row>
    <row r="36" spans="1:26" ht="19.5" customHeight="1">
      <c r="A36" s="19"/>
      <c r="E36" s="20">
        <v>1</v>
      </c>
      <c r="F36" s="10"/>
      <c r="G36" s="11" t="s">
        <v>21</v>
      </c>
      <c r="H36" s="13"/>
      <c r="I36" s="12" t="str">
        <f t="shared" si="1"/>
        <v>１２，２１３</v>
      </c>
      <c r="J36" s="14"/>
      <c r="Z36" s="18">
        <v>12213</v>
      </c>
    </row>
    <row r="37" spans="1:26" ht="19.5" customHeight="1">
      <c r="A37" s="19"/>
      <c r="E37" s="20">
        <v>2</v>
      </c>
      <c r="F37" s="10"/>
      <c r="G37" s="11" t="s">
        <v>22</v>
      </c>
      <c r="H37" s="13"/>
      <c r="I37" s="12" t="str">
        <f t="shared" si="1"/>
        <v>２，０２８</v>
      </c>
      <c r="J37" s="14"/>
      <c r="Z37" s="18">
        <v>2028</v>
      </c>
    </row>
    <row r="38" spans="1:26" ht="19.5" customHeight="1">
      <c r="A38" s="9">
        <v>2</v>
      </c>
      <c r="B38" s="10"/>
      <c r="C38" s="11" t="s">
        <v>19</v>
      </c>
      <c r="D38" s="10"/>
      <c r="E38" s="12"/>
      <c r="F38" s="10"/>
      <c r="G38" s="13"/>
      <c r="H38" s="13"/>
      <c r="I38" s="12" t="str">
        <f t="shared" si="1"/>
        <v>３，２７３</v>
      </c>
      <c r="J38" s="14"/>
      <c r="Z38" s="18">
        <v>3273</v>
      </c>
    </row>
    <row r="39" spans="1:26" ht="19.5" customHeight="1">
      <c r="A39" s="19"/>
      <c r="E39" s="20">
        <v>1</v>
      </c>
      <c r="F39" s="10"/>
      <c r="G39" s="11" t="s">
        <v>19</v>
      </c>
      <c r="H39" s="13"/>
      <c r="I39" s="12" t="str">
        <f t="shared" si="1"/>
        <v>３，２７３</v>
      </c>
      <c r="J39" s="14"/>
      <c r="Z39" s="18">
        <v>3273</v>
      </c>
    </row>
    <row r="40" spans="1:26" ht="19.5" customHeight="1">
      <c r="A40" s="21" t="str">
        <f>IF($S40=1,"歳　　　　　　　入　　　　　　　合　　　　　　　計","歳　　　　　　　出　　　　　　　合　　　　　　　計")</f>
        <v>歳　　　　　　　出　　　　　　　合　　　　　　　計</v>
      </c>
      <c r="B40" s="22"/>
      <c r="C40" s="22"/>
      <c r="D40" s="22"/>
      <c r="E40" s="23"/>
      <c r="F40" s="23"/>
      <c r="G40" s="22"/>
      <c r="H40" s="23"/>
      <c r="I40" s="24" t="str">
        <f t="shared" si="1"/>
        <v>１７，５１４</v>
      </c>
      <c r="J40" s="25"/>
      <c r="K40" s="1"/>
      <c r="L40" s="1"/>
      <c r="M40"/>
      <c r="N40"/>
      <c r="O40"/>
      <c r="P40" s="1"/>
      <c r="S40">
        <v>2</v>
      </c>
      <c r="Y40" s="2" t="s">
        <v>14</v>
      </c>
      <c r="Z40" s="18">
        <v>17514</v>
      </c>
    </row>
    <row r="60" spans="1:16" ht="19.5" customHeight="1">
      <c r="A60" s="171" t="s">
        <v>23</v>
      </c>
      <c r="B60" s="171"/>
      <c r="C60" s="172"/>
      <c r="D60" s="172"/>
      <c r="E60" s="172"/>
      <c r="F60" s="172"/>
      <c r="G60" s="172"/>
      <c r="H60" s="172"/>
      <c r="I60" s="172"/>
      <c r="J60" s="172"/>
      <c r="K60" s="1"/>
      <c r="L60" s="1"/>
      <c r="M60"/>
      <c r="N60"/>
      <c r="O60"/>
      <c r="P60" s="1"/>
    </row>
  </sheetData>
  <mergeCells count="3">
    <mergeCell ref="A1:J1"/>
    <mergeCell ref="A2:J2"/>
    <mergeCell ref="A60:J60"/>
  </mergeCells>
  <phoneticPr fontId="1"/>
  <printOptions horizontalCentered="1" gridLinesSet="0"/>
  <pageMargins left="0" right="0" top="0.35433070866141736" bottom="0.35433070866141736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D9225-82BE-488F-9C8C-3AC3AC3A4109}">
  <dimension ref="A1:W11"/>
  <sheetViews>
    <sheetView view="pageBreakPreview" zoomScaleNormal="100" zoomScaleSheetLayoutView="100" workbookViewId="0">
      <selection activeCell="A2" sqref="A2:G2"/>
    </sheetView>
  </sheetViews>
  <sheetFormatPr defaultColWidth="9" defaultRowHeight="19.5" customHeight="1"/>
  <cols>
    <col min="1" max="1" width="4.125" style="1" customWidth="1"/>
    <col min="2" max="2" width="0.875" style="1" customWidth="1"/>
    <col min="3" max="3" width="49.625" style="1" customWidth="1"/>
    <col min="4" max="4" width="2.625" style="1" customWidth="1"/>
    <col min="5" max="7" width="29.125" style="1" customWidth="1"/>
    <col min="8" max="20" width="9" style="1"/>
    <col min="21" max="23" width="0" style="1" hidden="1" customWidth="1"/>
    <col min="24" max="16384" width="9" style="1"/>
  </cols>
  <sheetData>
    <row r="1" spans="1:23" ht="19.5" customHeight="1">
      <c r="A1" s="171" t="s">
        <v>32</v>
      </c>
      <c r="B1" s="171"/>
      <c r="C1" s="171"/>
      <c r="D1" s="171"/>
      <c r="E1" s="171"/>
      <c r="F1" s="171"/>
      <c r="G1" s="171"/>
    </row>
    <row r="2" spans="1:23" customFormat="1" ht="19.5" customHeight="1">
      <c r="A2" s="174" t="s">
        <v>24</v>
      </c>
      <c r="B2" s="174"/>
      <c r="C2" s="174"/>
      <c r="D2" s="174"/>
      <c r="E2" s="174"/>
      <c r="F2" s="174"/>
      <c r="G2" s="174"/>
    </row>
    <row r="3" spans="1:23" customFormat="1" ht="19.5" customHeight="1">
      <c r="A3" t="s">
        <v>25</v>
      </c>
    </row>
    <row r="4" spans="1:23" customFormat="1" ht="19.5" customHeight="1">
      <c r="A4" t="s">
        <v>1</v>
      </c>
      <c r="G4" s="2" t="s">
        <v>26</v>
      </c>
    </row>
    <row r="5" spans="1:23" ht="19.5" customHeight="1">
      <c r="A5" s="175" t="s">
        <v>27</v>
      </c>
      <c r="B5" s="176"/>
      <c r="C5" s="176"/>
      <c r="D5" s="177"/>
      <c r="E5" s="26" t="s">
        <v>28</v>
      </c>
      <c r="F5" s="27" t="s">
        <v>29</v>
      </c>
      <c r="G5" s="28" t="s">
        <v>30</v>
      </c>
    </row>
    <row r="6" spans="1:23" ht="19.5" customHeight="1">
      <c r="A6" s="29">
        <v>1</v>
      </c>
      <c r="B6" s="30"/>
      <c r="C6" s="31" t="s">
        <v>6</v>
      </c>
      <c r="D6" s="32"/>
      <c r="E6" s="33" t="str">
        <f t="shared" ref="E6:E11" si="0">DBCS(TEXT($U6,"#,##0;△#,##0"))</f>
        <v>１</v>
      </c>
      <c r="F6" s="33" t="str">
        <f t="shared" ref="F6:F11" si="1">DBCS(TEXT($V6,"#,##0;△#,##0"))</f>
        <v>２</v>
      </c>
      <c r="G6" s="34" t="str">
        <f t="shared" ref="G6:G11" si="2">DBCS(TEXT($W6,"#,##0;△#,##0"))</f>
        <v>△１</v>
      </c>
      <c r="U6" s="35">
        <v>1</v>
      </c>
      <c r="V6" s="35">
        <v>2</v>
      </c>
      <c r="W6" s="1">
        <f>U6-V6</f>
        <v>-1</v>
      </c>
    </row>
    <row r="7" spans="1:23" ht="19.5" customHeight="1">
      <c r="A7" s="29">
        <v>2</v>
      </c>
      <c r="B7" s="30"/>
      <c r="C7" s="31" t="s">
        <v>7</v>
      </c>
      <c r="D7" s="32"/>
      <c r="E7" s="33" t="str">
        <f t="shared" si="0"/>
        <v>９，６０２</v>
      </c>
      <c r="F7" s="33" t="str">
        <f t="shared" si="1"/>
        <v>１０，８０２</v>
      </c>
      <c r="G7" s="34" t="str">
        <f t="shared" si="2"/>
        <v>△１，２００</v>
      </c>
      <c r="U7" s="35">
        <v>9602</v>
      </c>
      <c r="V7" s="35">
        <v>10802</v>
      </c>
      <c r="W7" s="1">
        <f>U7-V7</f>
        <v>-1200</v>
      </c>
    </row>
    <row r="8" spans="1:23" ht="19.5" customHeight="1">
      <c r="A8" s="29">
        <v>3</v>
      </c>
      <c r="B8" s="30"/>
      <c r="C8" s="31" t="s">
        <v>10</v>
      </c>
      <c r="D8" s="32"/>
      <c r="E8" s="33" t="str">
        <f t="shared" si="0"/>
        <v>１</v>
      </c>
      <c r="F8" s="33" t="str">
        <f t="shared" si="1"/>
        <v>１</v>
      </c>
      <c r="G8" s="34" t="str">
        <f t="shared" si="2"/>
        <v>０</v>
      </c>
      <c r="U8" s="35">
        <v>1</v>
      </c>
      <c r="V8" s="35">
        <v>1</v>
      </c>
      <c r="W8" s="1">
        <f>U8-V8</f>
        <v>0</v>
      </c>
    </row>
    <row r="9" spans="1:23" ht="19.5" customHeight="1">
      <c r="A9" s="29">
        <v>4</v>
      </c>
      <c r="B9" s="30"/>
      <c r="C9" s="31" t="s">
        <v>12</v>
      </c>
      <c r="D9" s="32"/>
      <c r="E9" s="33" t="str">
        <f t="shared" si="0"/>
        <v>７，９０９</v>
      </c>
      <c r="F9" s="33" t="str">
        <f t="shared" si="1"/>
        <v>１０，４２５</v>
      </c>
      <c r="G9" s="34" t="str">
        <f t="shared" si="2"/>
        <v>△２，５１６</v>
      </c>
      <c r="U9" s="35">
        <v>7909</v>
      </c>
      <c r="V9" s="35">
        <v>10425</v>
      </c>
      <c r="W9" s="1">
        <f>U9-V9</f>
        <v>-2516</v>
      </c>
    </row>
    <row r="10" spans="1:23" ht="19.5" customHeight="1">
      <c r="A10" s="29">
        <v>5</v>
      </c>
      <c r="B10" s="30"/>
      <c r="C10" s="31" t="s">
        <v>13</v>
      </c>
      <c r="D10" s="32"/>
      <c r="E10" s="33" t="str">
        <f t="shared" si="0"/>
        <v>１</v>
      </c>
      <c r="F10" s="33" t="str">
        <f t="shared" si="1"/>
        <v>１</v>
      </c>
      <c r="G10" s="34" t="str">
        <f t="shared" si="2"/>
        <v>０</v>
      </c>
      <c r="U10" s="35">
        <v>1</v>
      </c>
      <c r="V10" s="35">
        <v>1</v>
      </c>
      <c r="W10" s="1">
        <f>U10-V10</f>
        <v>0</v>
      </c>
    </row>
    <row r="11" spans="1:23" ht="19.5" customHeight="1">
      <c r="A11" s="36"/>
      <c r="B11" s="37"/>
      <c r="C11" s="38" t="s">
        <v>31</v>
      </c>
      <c r="D11" s="39"/>
      <c r="E11" s="40" t="str">
        <f t="shared" si="0"/>
        <v>１７，５１４</v>
      </c>
      <c r="F11" s="40" t="str">
        <f t="shared" si="1"/>
        <v>２１，２３１</v>
      </c>
      <c r="G11" s="41" t="str">
        <f t="shared" si="2"/>
        <v>△３，７１７</v>
      </c>
      <c r="U11" s="35">
        <v>17514</v>
      </c>
      <c r="V11" s="35">
        <v>21231</v>
      </c>
      <c r="W11" s="1">
        <v>-3717</v>
      </c>
    </row>
  </sheetData>
  <mergeCells count="3">
    <mergeCell ref="A1:G1"/>
    <mergeCell ref="A2:G2"/>
    <mergeCell ref="A5:D5"/>
  </mergeCells>
  <phoneticPr fontId="1"/>
  <printOptions horizontalCentered="1" gridLinesSet="0"/>
  <pageMargins left="0" right="0" top="0.35433070866141736" bottom="0.35433070866141736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9008F-24A1-47A8-8602-414B85D164DC}">
  <dimension ref="A3:Q30"/>
  <sheetViews>
    <sheetView view="pageBreakPreview" zoomScaleNormal="100" zoomScaleSheetLayoutView="100" workbookViewId="0"/>
  </sheetViews>
  <sheetFormatPr defaultColWidth="9" defaultRowHeight="19.5" customHeight="1"/>
  <cols>
    <col min="1" max="1" width="4.375" style="15" customWidth="1"/>
    <col min="2" max="2" width="0.875" style="1" customWidth="1"/>
    <col min="3" max="3" width="44.125" style="1" customWidth="1"/>
    <col min="4" max="4" width="1.625" style="15" customWidth="1"/>
    <col min="5" max="8" width="13.125" style="15" customWidth="1"/>
    <col min="9" max="9" width="13.125" style="63" customWidth="1"/>
    <col min="10" max="10" width="13.125" style="15" customWidth="1"/>
    <col min="11" max="11" width="13.125" style="59" customWidth="1"/>
    <col min="12" max="12" width="0.875" style="15" customWidth="1"/>
    <col min="13" max="13" width="9" style="59"/>
    <col min="14" max="14" width="9" style="15"/>
    <col min="15" max="15" width="9" style="59"/>
    <col min="16" max="16" width="9" style="15"/>
    <col min="17" max="17" width="9" style="59"/>
    <col min="18" max="16384" width="9" style="1"/>
  </cols>
  <sheetData>
    <row r="3" spans="1:17" customFormat="1" ht="19.5" customHeight="1">
      <c r="A3" t="s">
        <v>18</v>
      </c>
      <c r="K3" s="2" t="s">
        <v>26</v>
      </c>
    </row>
    <row r="4" spans="1:17" ht="19.5" customHeight="1">
      <c r="A4" s="42"/>
      <c r="B4" s="43"/>
      <c r="C4" s="43"/>
      <c r="D4" s="44"/>
      <c r="E4" s="45"/>
      <c r="F4" s="45"/>
      <c r="G4" s="45"/>
      <c r="H4" s="178" t="s">
        <v>33</v>
      </c>
      <c r="I4" s="178"/>
      <c r="J4" s="178"/>
      <c r="K4" s="179"/>
      <c r="L4" s="1"/>
      <c r="M4" s="1"/>
      <c r="N4" s="1"/>
      <c r="O4" s="1"/>
      <c r="P4" s="1"/>
      <c r="Q4" s="1"/>
    </row>
    <row r="5" spans="1:17" ht="19.5" customHeight="1">
      <c r="A5" s="180" t="s">
        <v>27</v>
      </c>
      <c r="B5" s="181"/>
      <c r="C5" s="181"/>
      <c r="D5" s="182"/>
      <c r="E5" s="46" t="s">
        <v>28</v>
      </c>
      <c r="F5" s="46" t="s">
        <v>34</v>
      </c>
      <c r="G5" s="46" t="s">
        <v>30</v>
      </c>
      <c r="H5" s="183" t="s">
        <v>35</v>
      </c>
      <c r="I5" s="184"/>
      <c r="J5" s="185"/>
      <c r="K5" s="47" t="s">
        <v>36</v>
      </c>
      <c r="L5" s="1"/>
      <c r="M5" s="1"/>
      <c r="N5" s="1"/>
      <c r="O5" s="1"/>
      <c r="P5" s="1"/>
      <c r="Q5" s="1"/>
    </row>
    <row r="6" spans="1:17" customFormat="1" ht="19.5" customHeight="1">
      <c r="A6" s="48"/>
      <c r="B6" s="49"/>
      <c r="C6" s="49"/>
      <c r="D6" s="50"/>
      <c r="E6" s="51"/>
      <c r="F6" s="50"/>
      <c r="G6" s="50"/>
      <c r="H6" s="52" t="s">
        <v>37</v>
      </c>
      <c r="I6" s="53" t="s">
        <v>38</v>
      </c>
      <c r="J6" s="53" t="s">
        <v>39</v>
      </c>
      <c r="K6" s="54" t="s">
        <v>40</v>
      </c>
    </row>
    <row r="7" spans="1:17" ht="19.5" customHeight="1">
      <c r="A7" s="29">
        <v>1</v>
      </c>
      <c r="B7" s="30"/>
      <c r="C7" s="31" t="s">
        <v>20</v>
      </c>
      <c r="D7" s="33"/>
      <c r="E7" s="55">
        <v>14241</v>
      </c>
      <c r="F7" s="55">
        <v>21231</v>
      </c>
      <c r="G7" s="56">
        <v>-6990</v>
      </c>
      <c r="H7" s="57">
        <v>0</v>
      </c>
      <c r="I7" s="57">
        <v>0</v>
      </c>
      <c r="J7" s="57">
        <v>4639</v>
      </c>
      <c r="K7" s="58">
        <f>IF($L7=0,$E7,$F7)-($H7+$I7+$J7)</f>
        <v>9602</v>
      </c>
      <c r="L7" s="35">
        <v>0</v>
      </c>
    </row>
    <row r="8" spans="1:17" ht="19.5" customHeight="1">
      <c r="A8" s="29">
        <v>2</v>
      </c>
      <c r="B8" s="30"/>
      <c r="C8" s="31" t="s">
        <v>19</v>
      </c>
      <c r="D8" s="33"/>
      <c r="E8" s="55">
        <v>3273</v>
      </c>
      <c r="F8" s="55">
        <v>0</v>
      </c>
      <c r="G8" s="56">
        <v>3273</v>
      </c>
      <c r="H8" s="57">
        <v>0</v>
      </c>
      <c r="I8" s="57">
        <v>0</v>
      </c>
      <c r="J8" s="57">
        <v>3273</v>
      </c>
      <c r="K8" s="58"/>
      <c r="L8" s="35">
        <v>0</v>
      </c>
    </row>
    <row r="9" spans="1:17" ht="19.5" customHeight="1">
      <c r="A9" s="36"/>
      <c r="B9" s="37"/>
      <c r="C9" s="38" t="s">
        <v>41</v>
      </c>
      <c r="D9" s="39"/>
      <c r="E9" s="60">
        <v>17514</v>
      </c>
      <c r="F9" s="60">
        <v>21231</v>
      </c>
      <c r="G9" s="60">
        <v>-3717</v>
      </c>
      <c r="H9" s="61">
        <v>0</v>
      </c>
      <c r="I9" s="61">
        <v>0</v>
      </c>
      <c r="J9" s="61">
        <v>7912</v>
      </c>
      <c r="K9" s="62">
        <f>IF($L9=0,$E9,$F9)-($H9+$I9+$J9)</f>
        <v>9602</v>
      </c>
      <c r="L9" s="35">
        <v>0</v>
      </c>
      <c r="M9" s="1"/>
      <c r="N9" s="1"/>
      <c r="O9" s="1"/>
      <c r="P9" s="1"/>
      <c r="Q9" s="1"/>
    </row>
    <row r="30" spans="1:17" ht="19.5" customHeight="1">
      <c r="A30" s="171" t="s">
        <v>42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"/>
      <c r="M30" s="1"/>
      <c r="N30" s="1"/>
      <c r="O30" s="1"/>
      <c r="P30" s="1"/>
      <c r="Q30" s="1"/>
    </row>
  </sheetData>
  <mergeCells count="4">
    <mergeCell ref="H4:K4"/>
    <mergeCell ref="A5:D5"/>
    <mergeCell ref="H5:J5"/>
    <mergeCell ref="A30:K30"/>
  </mergeCells>
  <phoneticPr fontId="1"/>
  <printOptions horizontalCentered="1" gridLinesSet="0"/>
  <pageMargins left="0" right="0" top="0.35433070866141736" bottom="0.35433070866141736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7014-5F7F-4215-A505-FBBAA9933331}">
  <dimension ref="A1:K68"/>
  <sheetViews>
    <sheetView view="pageBreakPreview" zoomScaleNormal="100" zoomScaleSheetLayoutView="100" workbookViewId="0">
      <selection activeCell="C2" sqref="C2"/>
    </sheetView>
  </sheetViews>
  <sheetFormatPr defaultColWidth="9" defaultRowHeight="17.25" customHeight="1"/>
  <cols>
    <col min="1" max="1" width="2.5" style="64" customWidth="1"/>
    <col min="2" max="2" width="19.125" style="64" customWidth="1"/>
    <col min="3" max="5" width="11.875" style="65" customWidth="1"/>
    <col min="6" max="6" width="2.5" style="64" customWidth="1"/>
    <col min="7" max="7" width="19.125" style="64" customWidth="1"/>
    <col min="8" max="8" width="11.875" style="65" customWidth="1"/>
    <col min="9" max="9" width="53.875" style="64" customWidth="1"/>
    <col min="10" max="16384" width="9" style="64"/>
  </cols>
  <sheetData>
    <row r="1" spans="1:11" ht="17.25" customHeight="1">
      <c r="A1" s="103" t="s">
        <v>67</v>
      </c>
      <c r="B1" s="104"/>
      <c r="C1" s="104"/>
      <c r="D1" s="104"/>
      <c r="E1" s="104"/>
      <c r="F1" s="104"/>
      <c r="G1" s="104"/>
      <c r="H1" s="104"/>
      <c r="I1" s="104"/>
      <c r="J1" s="105"/>
    </row>
    <row r="2" spans="1:11" ht="17.25" customHeight="1">
      <c r="A2" s="64" t="s">
        <v>43</v>
      </c>
    </row>
    <row r="3" spans="1:11" ht="17.25" customHeight="1">
      <c r="A3" s="64" t="s">
        <v>68</v>
      </c>
      <c r="B3" s="66"/>
      <c r="E3" s="67" t="s">
        <v>69</v>
      </c>
      <c r="F3" s="66"/>
      <c r="G3" s="66"/>
      <c r="I3" s="68" t="s">
        <v>44</v>
      </c>
      <c r="J3" s="65"/>
      <c r="K3" s="65"/>
    </row>
    <row r="4" spans="1:11" ht="17.25" customHeight="1">
      <c r="A4" s="69"/>
      <c r="B4" s="70"/>
      <c r="C4" s="71"/>
      <c r="D4" s="71"/>
      <c r="E4" s="71"/>
      <c r="F4" s="72" t="s">
        <v>45</v>
      </c>
      <c r="G4" s="73"/>
      <c r="H4" s="74"/>
      <c r="I4" s="75"/>
    </row>
    <row r="5" spans="1:11" ht="17.25" customHeight="1">
      <c r="A5" s="188" t="s">
        <v>46</v>
      </c>
      <c r="B5" s="189"/>
      <c r="C5" s="76" t="s">
        <v>47</v>
      </c>
      <c r="D5" s="77" t="s">
        <v>48</v>
      </c>
      <c r="E5" s="77" t="s">
        <v>49</v>
      </c>
      <c r="F5" s="190" t="s">
        <v>50</v>
      </c>
      <c r="G5" s="191"/>
      <c r="H5" s="194" t="s">
        <v>51</v>
      </c>
      <c r="I5" s="78" t="s">
        <v>52</v>
      </c>
    </row>
    <row r="6" spans="1:11" ht="17.25" customHeight="1">
      <c r="A6" s="79"/>
      <c r="B6" s="80"/>
      <c r="C6" s="81"/>
      <c r="D6" s="81"/>
      <c r="E6" s="81"/>
      <c r="F6" s="192"/>
      <c r="G6" s="193"/>
      <c r="H6" s="195"/>
      <c r="I6" s="82"/>
    </row>
    <row r="7" spans="1:11" ht="17.25" customHeight="1">
      <c r="A7" s="101">
        <v>1</v>
      </c>
      <c r="B7" s="88" t="s">
        <v>70</v>
      </c>
      <c r="C7" s="89">
        <v>1</v>
      </c>
      <c r="D7" s="89">
        <v>2</v>
      </c>
      <c r="E7" s="102">
        <f>C7-D7</f>
        <v>-1</v>
      </c>
      <c r="F7" s="87">
        <v>1</v>
      </c>
      <c r="G7" s="88" t="s">
        <v>70</v>
      </c>
      <c r="H7" s="89">
        <v>1</v>
      </c>
      <c r="I7" s="90" t="s">
        <v>71</v>
      </c>
    </row>
    <row r="8" spans="1:11" ht="17.25" customHeight="1">
      <c r="A8" s="186" t="s">
        <v>54</v>
      </c>
      <c r="B8" s="187"/>
      <c r="C8" s="93">
        <v>1</v>
      </c>
      <c r="D8" s="93">
        <v>2</v>
      </c>
      <c r="E8" s="94">
        <f>C8-D8</f>
        <v>-1</v>
      </c>
      <c r="F8" s="95"/>
      <c r="G8" s="96"/>
      <c r="H8" s="94"/>
      <c r="I8" s="97"/>
    </row>
    <row r="10" spans="1:11" ht="17.25" customHeight="1">
      <c r="A10" s="64" t="s">
        <v>63</v>
      </c>
      <c r="B10" s="66"/>
      <c r="E10" s="67" t="s">
        <v>55</v>
      </c>
      <c r="F10" s="66"/>
      <c r="G10" s="66"/>
      <c r="I10" s="68" t="s">
        <v>44</v>
      </c>
      <c r="J10" s="65"/>
      <c r="K10" s="65"/>
    </row>
    <row r="11" spans="1:11" ht="17.25" customHeight="1">
      <c r="A11" s="69"/>
      <c r="B11" s="70"/>
      <c r="C11" s="71"/>
      <c r="D11" s="71"/>
      <c r="E11" s="71"/>
      <c r="F11" s="72" t="s">
        <v>45</v>
      </c>
      <c r="G11" s="73"/>
      <c r="H11" s="74"/>
      <c r="I11" s="75"/>
    </row>
    <row r="12" spans="1:11" ht="17.25" customHeight="1">
      <c r="A12" s="188" t="s">
        <v>46</v>
      </c>
      <c r="B12" s="189"/>
      <c r="C12" s="76" t="s">
        <v>47</v>
      </c>
      <c r="D12" s="77" t="s">
        <v>48</v>
      </c>
      <c r="E12" s="77" t="s">
        <v>49</v>
      </c>
      <c r="F12" s="190" t="s">
        <v>50</v>
      </c>
      <c r="G12" s="191"/>
      <c r="H12" s="194" t="s">
        <v>51</v>
      </c>
      <c r="I12" s="78" t="s">
        <v>52</v>
      </c>
    </row>
    <row r="13" spans="1:11" ht="17.25" customHeight="1">
      <c r="A13" s="79"/>
      <c r="B13" s="80"/>
      <c r="C13" s="81"/>
      <c r="D13" s="81"/>
      <c r="E13" s="81"/>
      <c r="F13" s="192"/>
      <c r="G13" s="193"/>
      <c r="H13" s="195"/>
      <c r="I13" s="82"/>
    </row>
    <row r="14" spans="1:11" ht="17.25" customHeight="1">
      <c r="A14" s="83">
        <v>1</v>
      </c>
      <c r="B14" s="84" t="s">
        <v>72</v>
      </c>
      <c r="C14" s="85">
        <v>9601</v>
      </c>
      <c r="D14" s="85">
        <v>10801</v>
      </c>
      <c r="E14" s="86">
        <f>C14-D14</f>
        <v>-1200</v>
      </c>
      <c r="F14" s="87">
        <v>1</v>
      </c>
      <c r="G14" s="88" t="s">
        <v>65</v>
      </c>
      <c r="H14" s="89">
        <v>9600</v>
      </c>
      <c r="I14" s="90" t="s">
        <v>73</v>
      </c>
    </row>
    <row r="15" spans="1:11" ht="17.25" customHeight="1">
      <c r="A15" s="79"/>
      <c r="B15" s="91"/>
      <c r="C15" s="92"/>
      <c r="D15" s="92"/>
      <c r="E15" s="92"/>
      <c r="F15" s="87">
        <v>2</v>
      </c>
      <c r="G15" s="88" t="s">
        <v>53</v>
      </c>
      <c r="H15" s="89">
        <v>1</v>
      </c>
      <c r="I15" s="90" t="s">
        <v>74</v>
      </c>
    </row>
    <row r="16" spans="1:11" ht="17.25" customHeight="1">
      <c r="A16" s="186" t="s">
        <v>54</v>
      </c>
      <c r="B16" s="187"/>
      <c r="C16" s="93">
        <v>9601</v>
      </c>
      <c r="D16" s="93">
        <v>10801</v>
      </c>
      <c r="E16" s="94">
        <f>C16-D16</f>
        <v>-1200</v>
      </c>
      <c r="F16" s="95"/>
      <c r="G16" s="96"/>
      <c r="H16" s="94"/>
      <c r="I16" s="97"/>
    </row>
    <row r="18" spans="1:11" ht="17.25" customHeight="1">
      <c r="A18" s="64" t="s">
        <v>63</v>
      </c>
      <c r="B18" s="66"/>
      <c r="E18" s="67" t="s">
        <v>56</v>
      </c>
      <c r="F18" s="66"/>
      <c r="G18" s="66"/>
      <c r="I18" s="68" t="s">
        <v>44</v>
      </c>
      <c r="J18" s="65"/>
      <c r="K18" s="65"/>
    </row>
    <row r="19" spans="1:11" ht="17.25" customHeight="1">
      <c r="A19" s="69"/>
      <c r="B19" s="70"/>
      <c r="C19" s="71"/>
      <c r="D19" s="71"/>
      <c r="E19" s="71"/>
      <c r="F19" s="72" t="s">
        <v>45</v>
      </c>
      <c r="G19" s="73"/>
      <c r="H19" s="74"/>
      <c r="I19" s="75"/>
    </row>
    <row r="20" spans="1:11" ht="17.25" customHeight="1">
      <c r="A20" s="188" t="s">
        <v>46</v>
      </c>
      <c r="B20" s="189"/>
      <c r="C20" s="76" t="s">
        <v>47</v>
      </c>
      <c r="D20" s="77" t="s">
        <v>48</v>
      </c>
      <c r="E20" s="77" t="s">
        <v>49</v>
      </c>
      <c r="F20" s="190" t="s">
        <v>50</v>
      </c>
      <c r="G20" s="191"/>
      <c r="H20" s="194" t="s">
        <v>51</v>
      </c>
      <c r="I20" s="78" t="s">
        <v>52</v>
      </c>
    </row>
    <row r="21" spans="1:11" ht="17.25" customHeight="1">
      <c r="A21" s="79"/>
      <c r="B21" s="80"/>
      <c r="C21" s="81"/>
      <c r="D21" s="81"/>
      <c r="E21" s="81"/>
      <c r="F21" s="192"/>
      <c r="G21" s="193"/>
      <c r="H21" s="195"/>
      <c r="I21" s="82"/>
    </row>
    <row r="22" spans="1:11" ht="17.25" customHeight="1">
      <c r="A22" s="101">
        <v>1</v>
      </c>
      <c r="B22" s="88" t="s">
        <v>57</v>
      </c>
      <c r="C22" s="89">
        <v>1</v>
      </c>
      <c r="D22" s="89">
        <v>1</v>
      </c>
      <c r="E22" s="102">
        <f>C22-D22</f>
        <v>0</v>
      </c>
      <c r="F22" s="87">
        <v>1</v>
      </c>
      <c r="G22" s="88" t="s">
        <v>58</v>
      </c>
      <c r="H22" s="89">
        <v>1</v>
      </c>
      <c r="I22" s="90" t="s">
        <v>75</v>
      </c>
    </row>
    <row r="23" spans="1:11" ht="17.25" customHeight="1">
      <c r="A23" s="186" t="s">
        <v>54</v>
      </c>
      <c r="B23" s="187"/>
      <c r="C23" s="93">
        <v>1</v>
      </c>
      <c r="D23" s="93">
        <v>1</v>
      </c>
      <c r="E23" s="94">
        <f>C23-D23</f>
        <v>0</v>
      </c>
      <c r="F23" s="95"/>
      <c r="G23" s="96"/>
      <c r="H23" s="94"/>
      <c r="I23" s="97"/>
    </row>
    <row r="25" spans="1:11" ht="17.25" customHeight="1">
      <c r="A25" s="64" t="s">
        <v>76</v>
      </c>
      <c r="B25" s="66"/>
      <c r="E25" s="67" t="s">
        <v>59</v>
      </c>
      <c r="F25" s="66"/>
      <c r="G25" s="66"/>
      <c r="I25" s="68" t="s">
        <v>44</v>
      </c>
      <c r="J25" s="65"/>
      <c r="K25" s="65"/>
    </row>
    <row r="26" spans="1:11" ht="17.25" customHeight="1">
      <c r="A26" s="69"/>
      <c r="B26" s="70"/>
      <c r="C26" s="71"/>
      <c r="D26" s="71"/>
      <c r="E26" s="71"/>
      <c r="F26" s="72" t="s">
        <v>45</v>
      </c>
      <c r="G26" s="73"/>
      <c r="H26" s="74"/>
      <c r="I26" s="75"/>
    </row>
    <row r="27" spans="1:11" ht="17.25" customHeight="1">
      <c r="A27" s="188" t="s">
        <v>46</v>
      </c>
      <c r="B27" s="189"/>
      <c r="C27" s="76" t="s">
        <v>47</v>
      </c>
      <c r="D27" s="77" t="s">
        <v>48</v>
      </c>
      <c r="E27" s="77" t="s">
        <v>49</v>
      </c>
      <c r="F27" s="190" t="s">
        <v>50</v>
      </c>
      <c r="G27" s="191"/>
      <c r="H27" s="194" t="s">
        <v>51</v>
      </c>
      <c r="I27" s="78" t="s">
        <v>52</v>
      </c>
    </row>
    <row r="28" spans="1:11" ht="17.25" customHeight="1">
      <c r="A28" s="79"/>
      <c r="B28" s="80"/>
      <c r="C28" s="81"/>
      <c r="D28" s="81"/>
      <c r="E28" s="81"/>
      <c r="F28" s="192"/>
      <c r="G28" s="193"/>
      <c r="H28" s="195"/>
      <c r="I28" s="82"/>
    </row>
    <row r="29" spans="1:11" ht="17.25" customHeight="1">
      <c r="A29" s="101">
        <v>1</v>
      </c>
      <c r="B29" s="88" t="s">
        <v>60</v>
      </c>
      <c r="C29" s="89">
        <v>1</v>
      </c>
      <c r="D29" s="89">
        <v>1</v>
      </c>
      <c r="E29" s="102">
        <f>C29-D29</f>
        <v>0</v>
      </c>
      <c r="F29" s="87">
        <v>1</v>
      </c>
      <c r="G29" s="88" t="s">
        <v>60</v>
      </c>
      <c r="H29" s="89">
        <v>1</v>
      </c>
      <c r="I29" s="90" t="s">
        <v>77</v>
      </c>
    </row>
    <row r="30" spans="1:11" ht="17.25" customHeight="1">
      <c r="A30" s="186" t="s">
        <v>54</v>
      </c>
      <c r="B30" s="187"/>
      <c r="C30" s="93">
        <v>1</v>
      </c>
      <c r="D30" s="93">
        <v>1</v>
      </c>
      <c r="E30" s="94">
        <f>C30-D30</f>
        <v>0</v>
      </c>
      <c r="F30" s="95"/>
      <c r="G30" s="96"/>
      <c r="H30" s="94"/>
      <c r="I30" s="97"/>
    </row>
    <row r="37" spans="1:11" ht="17.25" customHeight="1">
      <c r="A37" s="64" t="s">
        <v>78</v>
      </c>
      <c r="E37" s="65" t="s">
        <v>79</v>
      </c>
      <c r="I37" s="68" t="s">
        <v>44</v>
      </c>
    </row>
    <row r="38" spans="1:11" ht="17.25" customHeight="1">
      <c r="A38" s="69"/>
      <c r="B38" s="70"/>
      <c r="C38" s="71"/>
      <c r="D38" s="71"/>
      <c r="E38" s="71"/>
      <c r="F38" s="72" t="s">
        <v>45</v>
      </c>
      <c r="G38" s="73"/>
      <c r="H38" s="74"/>
      <c r="I38" s="75"/>
    </row>
    <row r="39" spans="1:11" ht="17.25" customHeight="1">
      <c r="A39" s="188" t="s">
        <v>46</v>
      </c>
      <c r="B39" s="189"/>
      <c r="C39" s="76" t="s">
        <v>47</v>
      </c>
      <c r="D39" s="77" t="s">
        <v>48</v>
      </c>
      <c r="E39" s="77" t="s">
        <v>49</v>
      </c>
      <c r="F39" s="190" t="s">
        <v>50</v>
      </c>
      <c r="G39" s="191"/>
      <c r="H39" s="194" t="s">
        <v>51</v>
      </c>
      <c r="I39" s="78" t="s">
        <v>52</v>
      </c>
    </row>
    <row r="40" spans="1:11" ht="17.25" customHeight="1">
      <c r="A40" s="79"/>
      <c r="B40" s="80"/>
      <c r="C40" s="81"/>
      <c r="D40" s="81"/>
      <c r="E40" s="81"/>
      <c r="F40" s="192"/>
      <c r="G40" s="193"/>
      <c r="H40" s="195"/>
      <c r="I40" s="82"/>
    </row>
    <row r="41" spans="1:11" ht="17.25" customHeight="1">
      <c r="A41" s="101">
        <v>1</v>
      </c>
      <c r="B41" s="88" t="s">
        <v>64</v>
      </c>
      <c r="C41" s="89">
        <v>7909</v>
      </c>
      <c r="D41" s="89">
        <v>10425</v>
      </c>
      <c r="E41" s="102">
        <f>C41-D41</f>
        <v>-2516</v>
      </c>
      <c r="F41" s="87">
        <v>1</v>
      </c>
      <c r="G41" s="88" t="s">
        <v>64</v>
      </c>
      <c r="H41" s="89">
        <v>7909</v>
      </c>
      <c r="I41" s="90" t="s">
        <v>80</v>
      </c>
    </row>
    <row r="42" spans="1:11" ht="17.25" customHeight="1">
      <c r="A42" s="186" t="s">
        <v>54</v>
      </c>
      <c r="B42" s="187"/>
      <c r="C42" s="93">
        <v>7909</v>
      </c>
      <c r="D42" s="93">
        <v>10425</v>
      </c>
      <c r="E42" s="94">
        <f>C42-D42</f>
        <v>-2516</v>
      </c>
      <c r="F42" s="95"/>
      <c r="G42" s="96"/>
      <c r="H42" s="94"/>
      <c r="I42" s="97"/>
    </row>
    <row r="44" spans="1:11" ht="17.25" customHeight="1">
      <c r="A44" s="64" t="s">
        <v>81</v>
      </c>
      <c r="B44" s="66"/>
      <c r="E44" s="67" t="s">
        <v>66</v>
      </c>
      <c r="F44" s="66"/>
      <c r="G44" s="66"/>
      <c r="I44" s="68" t="s">
        <v>44</v>
      </c>
      <c r="J44" s="65"/>
      <c r="K44" s="65"/>
    </row>
    <row r="45" spans="1:11" ht="17.25" customHeight="1">
      <c r="A45" s="69"/>
      <c r="B45" s="70"/>
      <c r="C45" s="71"/>
      <c r="D45" s="71"/>
      <c r="E45" s="71"/>
      <c r="F45" s="72" t="s">
        <v>45</v>
      </c>
      <c r="G45" s="73"/>
      <c r="H45" s="74"/>
      <c r="I45" s="75"/>
    </row>
    <row r="46" spans="1:11" ht="17.25" customHeight="1">
      <c r="A46" s="188" t="s">
        <v>46</v>
      </c>
      <c r="B46" s="189"/>
      <c r="C46" s="76" t="s">
        <v>47</v>
      </c>
      <c r="D46" s="77" t="s">
        <v>48</v>
      </c>
      <c r="E46" s="77" t="s">
        <v>49</v>
      </c>
      <c r="F46" s="190" t="s">
        <v>50</v>
      </c>
      <c r="G46" s="191"/>
      <c r="H46" s="194" t="s">
        <v>51</v>
      </c>
      <c r="I46" s="78" t="s">
        <v>52</v>
      </c>
    </row>
    <row r="47" spans="1:11" ht="17.25" customHeight="1">
      <c r="A47" s="79"/>
      <c r="B47" s="80"/>
      <c r="C47" s="81"/>
      <c r="D47" s="81"/>
      <c r="E47" s="81"/>
      <c r="F47" s="192"/>
      <c r="G47" s="193"/>
      <c r="H47" s="195"/>
      <c r="I47" s="82"/>
    </row>
    <row r="48" spans="1:11" ht="17.25" customHeight="1">
      <c r="A48" s="101">
        <v>1</v>
      </c>
      <c r="B48" s="88" t="s">
        <v>61</v>
      </c>
      <c r="C48" s="89">
        <v>1</v>
      </c>
      <c r="D48" s="89">
        <v>1</v>
      </c>
      <c r="E48" s="102">
        <f>C48-D48</f>
        <v>0</v>
      </c>
      <c r="F48" s="87">
        <v>1</v>
      </c>
      <c r="G48" s="88" t="s">
        <v>61</v>
      </c>
      <c r="H48" s="89">
        <v>1</v>
      </c>
      <c r="I48" s="90" t="s">
        <v>62</v>
      </c>
    </row>
    <row r="49" spans="1:9" ht="17.25" customHeight="1">
      <c r="A49" s="186" t="s">
        <v>54</v>
      </c>
      <c r="B49" s="187"/>
      <c r="C49" s="93">
        <v>1</v>
      </c>
      <c r="D49" s="93">
        <v>1</v>
      </c>
      <c r="E49" s="94">
        <f>C49-D49</f>
        <v>0</v>
      </c>
      <c r="F49" s="95"/>
      <c r="G49" s="96"/>
      <c r="H49" s="94"/>
      <c r="I49" s="97"/>
    </row>
    <row r="68" spans="1:10" ht="17.25" customHeight="1">
      <c r="A68" s="103" t="s">
        <v>82</v>
      </c>
      <c r="B68" s="104"/>
      <c r="C68" s="104"/>
      <c r="D68" s="104"/>
      <c r="E68" s="104"/>
      <c r="F68" s="104"/>
      <c r="G68" s="104"/>
      <c r="H68" s="104"/>
      <c r="I68" s="104"/>
      <c r="J68" s="105"/>
    </row>
  </sheetData>
  <mergeCells count="24">
    <mergeCell ref="A5:B5"/>
    <mergeCell ref="F5:G6"/>
    <mergeCell ref="H5:H6"/>
    <mergeCell ref="A39:B39"/>
    <mergeCell ref="F39:G40"/>
    <mergeCell ref="H39:H40"/>
    <mergeCell ref="A8:B8"/>
    <mergeCell ref="A12:B12"/>
    <mergeCell ref="F12:G13"/>
    <mergeCell ref="H12:H13"/>
    <mergeCell ref="A16:B16"/>
    <mergeCell ref="A20:B20"/>
    <mergeCell ref="F20:G21"/>
    <mergeCell ref="H20:H21"/>
    <mergeCell ref="A23:B23"/>
    <mergeCell ref="A27:B27"/>
    <mergeCell ref="F27:G28"/>
    <mergeCell ref="H27:H28"/>
    <mergeCell ref="A30:B30"/>
    <mergeCell ref="A42:B42"/>
    <mergeCell ref="A46:B46"/>
    <mergeCell ref="F46:G47"/>
    <mergeCell ref="H46:H47"/>
    <mergeCell ref="A49:B49"/>
  </mergeCells>
  <phoneticPr fontId="1"/>
  <printOptions horizontalCentered="1" gridLinesSet="0"/>
  <pageMargins left="0" right="0" top="0.35433070866141736" bottom="0.35433070866141736" header="0" footer="0"/>
  <pageSetup paperSize="9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D3D63-6C02-4AE3-B650-5122BCE2FD16}">
  <dimension ref="A1:P68"/>
  <sheetViews>
    <sheetView view="pageBreakPreview" zoomScaleNormal="100" zoomScaleSheetLayoutView="100" workbookViewId="0">
      <selection activeCell="C2" sqref="C2"/>
    </sheetView>
  </sheetViews>
  <sheetFormatPr defaultColWidth="9" defaultRowHeight="17.25" customHeight="1"/>
  <cols>
    <col min="1" max="1" width="2.5" style="64" customWidth="1"/>
    <col min="2" max="2" width="10.125" style="64" customWidth="1"/>
    <col min="3" max="9" width="9.875" style="64" customWidth="1"/>
    <col min="10" max="10" width="2.5" style="64" customWidth="1"/>
    <col min="11" max="11" width="10.125" style="64" customWidth="1"/>
    <col min="12" max="12" width="9.875" style="64" customWidth="1"/>
    <col min="13" max="13" width="37.625" style="64" customWidth="1"/>
    <col min="14" max="15" width="9" style="64"/>
    <col min="16" max="16" width="9" style="109"/>
    <col min="17" max="16384" width="9" style="64"/>
  </cols>
  <sheetData>
    <row r="1" spans="1:16" ht="17.25" customHeight="1">
      <c r="A1" s="171" t="s">
        <v>103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P1" s="64"/>
    </row>
    <row r="2" spans="1:16" ht="17.25" customHeight="1">
      <c r="A2" s="64" t="s">
        <v>83</v>
      </c>
    </row>
    <row r="3" spans="1:16" ht="17.25" customHeight="1">
      <c r="A3" s="64" t="s">
        <v>110</v>
      </c>
      <c r="B3" s="66"/>
      <c r="C3" s="65"/>
      <c r="D3" s="65"/>
      <c r="E3" s="65"/>
      <c r="F3" s="65" t="s">
        <v>111</v>
      </c>
      <c r="G3" s="65"/>
      <c r="H3" s="65"/>
      <c r="I3" s="65"/>
      <c r="K3" s="65"/>
      <c r="L3" s="65"/>
      <c r="M3" s="68" t="s">
        <v>84</v>
      </c>
      <c r="P3" s="64"/>
    </row>
    <row r="4" spans="1:16" ht="17.25" customHeight="1">
      <c r="A4" s="196"/>
      <c r="B4" s="197"/>
      <c r="C4" s="110"/>
      <c r="D4" s="111"/>
      <c r="E4" s="110"/>
      <c r="F4" s="198" t="s">
        <v>85</v>
      </c>
      <c r="G4" s="176"/>
      <c r="H4" s="176"/>
      <c r="I4" s="177"/>
      <c r="J4" s="72" t="s">
        <v>45</v>
      </c>
      <c r="K4" s="72"/>
      <c r="L4" s="74"/>
      <c r="M4" s="75"/>
      <c r="P4" s="64"/>
    </row>
    <row r="5" spans="1:16" ht="17.25" customHeight="1">
      <c r="A5" s="188" t="s">
        <v>46</v>
      </c>
      <c r="B5" s="199"/>
      <c r="C5" s="112" t="s">
        <v>86</v>
      </c>
      <c r="D5" s="113" t="s">
        <v>87</v>
      </c>
      <c r="E5" s="112" t="s">
        <v>30</v>
      </c>
      <c r="F5" s="200" t="s">
        <v>88</v>
      </c>
      <c r="G5" s="200"/>
      <c r="H5" s="200"/>
      <c r="I5" s="114" t="s">
        <v>89</v>
      </c>
      <c r="J5" s="201" t="s">
        <v>90</v>
      </c>
      <c r="K5" s="202"/>
      <c r="L5" s="205" t="s">
        <v>91</v>
      </c>
      <c r="M5" s="115" t="s">
        <v>92</v>
      </c>
      <c r="P5" s="64"/>
    </row>
    <row r="6" spans="1:16" ht="17.25" customHeight="1">
      <c r="A6" s="207"/>
      <c r="B6" s="208"/>
      <c r="C6" s="116"/>
      <c r="D6" s="117"/>
      <c r="E6" s="116"/>
      <c r="F6" s="118" t="s">
        <v>37</v>
      </c>
      <c r="G6" s="119" t="s">
        <v>38</v>
      </c>
      <c r="H6" s="118" t="s">
        <v>39</v>
      </c>
      <c r="I6" s="120" t="s">
        <v>40</v>
      </c>
      <c r="J6" s="203"/>
      <c r="K6" s="204"/>
      <c r="L6" s="206"/>
      <c r="M6" s="82"/>
      <c r="P6" s="64"/>
    </row>
    <row r="7" spans="1:16" ht="17.25" customHeight="1">
      <c r="A7" s="83">
        <v>1</v>
      </c>
      <c r="B7" s="84" t="s">
        <v>112</v>
      </c>
      <c r="C7" s="85">
        <v>12213</v>
      </c>
      <c r="D7" s="85">
        <v>19577</v>
      </c>
      <c r="E7" s="121">
        <f>C7-D7</f>
        <v>-7364</v>
      </c>
      <c r="F7" s="122">
        <v>0</v>
      </c>
      <c r="G7" s="122">
        <v>0</v>
      </c>
      <c r="H7" s="122">
        <v>2611</v>
      </c>
      <c r="I7" s="123">
        <v>9602</v>
      </c>
      <c r="J7" s="98">
        <v>10</v>
      </c>
      <c r="K7" s="84" t="s">
        <v>93</v>
      </c>
      <c r="L7" s="85">
        <v>5447</v>
      </c>
      <c r="M7" s="99" t="s">
        <v>113</v>
      </c>
    </row>
    <row r="8" spans="1:16" ht="17.25" customHeight="1">
      <c r="A8" s="106"/>
      <c r="C8" s="107"/>
      <c r="D8" s="107"/>
      <c r="E8" s="107"/>
      <c r="F8" s="107"/>
      <c r="G8" s="107"/>
      <c r="H8" s="107"/>
      <c r="I8" s="107"/>
      <c r="J8" s="107"/>
      <c r="L8" s="107"/>
      <c r="M8" s="99" t="s">
        <v>114</v>
      </c>
    </row>
    <row r="9" spans="1:16" ht="17.25" customHeight="1">
      <c r="A9" s="106"/>
      <c r="C9" s="107"/>
      <c r="D9" s="107"/>
      <c r="E9" s="107"/>
      <c r="F9" s="107"/>
      <c r="G9" s="107"/>
      <c r="H9" s="107"/>
      <c r="I9" s="107"/>
      <c r="J9" s="100"/>
      <c r="K9" s="91"/>
      <c r="L9" s="100"/>
      <c r="M9" s="90" t="s">
        <v>115</v>
      </c>
    </row>
    <row r="10" spans="1:16" ht="17.25" customHeight="1">
      <c r="A10" s="106"/>
      <c r="C10" s="107"/>
      <c r="D10" s="107"/>
      <c r="E10" s="107"/>
      <c r="F10" s="107"/>
      <c r="G10" s="107"/>
      <c r="H10" s="107"/>
      <c r="I10" s="107"/>
      <c r="J10" s="98">
        <v>11</v>
      </c>
      <c r="K10" s="84" t="s">
        <v>94</v>
      </c>
      <c r="L10" s="85">
        <v>144</v>
      </c>
      <c r="M10" s="99" t="s">
        <v>116</v>
      </c>
    </row>
    <row r="11" spans="1:16" ht="17.25" customHeight="1">
      <c r="A11" s="106"/>
      <c r="C11" s="107"/>
      <c r="D11" s="107"/>
      <c r="E11" s="107"/>
      <c r="F11" s="107"/>
      <c r="G11" s="107"/>
      <c r="H11" s="107"/>
      <c r="I11" s="107"/>
      <c r="J11" s="107"/>
      <c r="L11" s="107"/>
      <c r="M11" s="99" t="s">
        <v>117</v>
      </c>
    </row>
    <row r="12" spans="1:16" ht="17.25" customHeight="1">
      <c r="A12" s="106"/>
      <c r="C12" s="107"/>
      <c r="D12" s="107"/>
      <c r="E12" s="107"/>
      <c r="F12" s="107"/>
      <c r="G12" s="107"/>
      <c r="H12" s="107"/>
      <c r="I12" s="107"/>
      <c r="J12" s="100"/>
      <c r="K12" s="91"/>
      <c r="L12" s="100"/>
      <c r="M12" s="90" t="s">
        <v>118</v>
      </c>
    </row>
    <row r="13" spans="1:16" ht="17.25" customHeight="1">
      <c r="A13" s="106"/>
      <c r="C13" s="107"/>
      <c r="D13" s="107"/>
      <c r="E13" s="107"/>
      <c r="F13" s="107"/>
      <c r="G13" s="107"/>
      <c r="H13" s="107"/>
      <c r="I13" s="107"/>
      <c r="J13" s="98">
        <v>12</v>
      </c>
      <c r="K13" s="84" t="s">
        <v>95</v>
      </c>
      <c r="L13" s="85">
        <v>4017</v>
      </c>
      <c r="M13" s="99" t="s">
        <v>119</v>
      </c>
    </row>
    <row r="14" spans="1:16" ht="17.25" customHeight="1">
      <c r="A14" s="106"/>
      <c r="C14" s="107"/>
      <c r="D14" s="107"/>
      <c r="E14" s="107"/>
      <c r="F14" s="107"/>
      <c r="G14" s="107"/>
      <c r="H14" s="107"/>
      <c r="I14" s="107"/>
      <c r="J14" s="107"/>
      <c r="L14" s="107"/>
      <c r="M14" s="99" t="s">
        <v>120</v>
      </c>
    </row>
    <row r="15" spans="1:16" ht="17.25" customHeight="1">
      <c r="A15" s="106"/>
      <c r="C15" s="107"/>
      <c r="D15" s="107"/>
      <c r="E15" s="107"/>
      <c r="F15" s="107"/>
      <c r="G15" s="107"/>
      <c r="H15" s="107"/>
      <c r="I15" s="107"/>
      <c r="J15" s="100"/>
      <c r="K15" s="91"/>
      <c r="L15" s="100"/>
      <c r="M15" s="90" t="s">
        <v>121</v>
      </c>
    </row>
    <row r="16" spans="1:16" ht="17.25" customHeight="1">
      <c r="A16" s="106"/>
      <c r="C16" s="107"/>
      <c r="D16" s="107"/>
      <c r="E16" s="107"/>
      <c r="F16" s="107"/>
      <c r="G16" s="107"/>
      <c r="H16" s="107"/>
      <c r="I16" s="107"/>
      <c r="J16" s="98">
        <v>13</v>
      </c>
      <c r="K16" s="84" t="s">
        <v>96</v>
      </c>
      <c r="L16" s="85">
        <v>30</v>
      </c>
      <c r="M16" s="99" t="s">
        <v>122</v>
      </c>
    </row>
    <row r="17" spans="1:16" ht="17.25" customHeight="1">
      <c r="A17" s="106"/>
      <c r="C17" s="107"/>
      <c r="D17" s="107"/>
      <c r="E17" s="107"/>
      <c r="F17" s="107"/>
      <c r="G17" s="107"/>
      <c r="H17" s="107"/>
      <c r="I17" s="107"/>
      <c r="J17" s="100"/>
      <c r="K17" s="88" t="s">
        <v>97</v>
      </c>
      <c r="L17" s="100"/>
      <c r="M17" s="82"/>
    </row>
    <row r="18" spans="1:16" ht="17.25" customHeight="1">
      <c r="A18" s="106"/>
      <c r="C18" s="107"/>
      <c r="D18" s="107"/>
      <c r="E18" s="107"/>
      <c r="F18" s="107"/>
      <c r="G18" s="107"/>
      <c r="H18" s="107"/>
      <c r="I18" s="107"/>
      <c r="J18" s="87">
        <v>14</v>
      </c>
      <c r="K18" s="88" t="s">
        <v>98</v>
      </c>
      <c r="L18" s="89">
        <v>2574</v>
      </c>
      <c r="M18" s="90" t="s">
        <v>123</v>
      </c>
    </row>
    <row r="19" spans="1:16" ht="17.25" customHeight="1">
      <c r="A19" s="79"/>
      <c r="B19" s="91"/>
      <c r="C19" s="100"/>
      <c r="D19" s="100"/>
      <c r="E19" s="100"/>
      <c r="F19" s="100"/>
      <c r="G19" s="100"/>
      <c r="H19" s="100"/>
      <c r="I19" s="100"/>
      <c r="J19" s="87">
        <v>24</v>
      </c>
      <c r="K19" s="88" t="s">
        <v>99</v>
      </c>
      <c r="L19" s="89">
        <v>1</v>
      </c>
      <c r="M19" s="90" t="s">
        <v>124</v>
      </c>
    </row>
    <row r="20" spans="1:16" ht="17.25" customHeight="1">
      <c r="A20" s="186" t="s">
        <v>54</v>
      </c>
      <c r="B20" s="187"/>
      <c r="C20" s="93">
        <v>12213</v>
      </c>
      <c r="D20" s="93">
        <v>19577</v>
      </c>
      <c r="E20" s="124">
        <f>C20-D20</f>
        <v>-7364</v>
      </c>
      <c r="F20" s="125">
        <v>0</v>
      </c>
      <c r="G20" s="125">
        <v>0</v>
      </c>
      <c r="H20" s="125">
        <v>2611</v>
      </c>
      <c r="I20" s="126">
        <v>9602</v>
      </c>
      <c r="J20" s="95"/>
      <c r="K20" s="108"/>
      <c r="L20" s="124"/>
      <c r="M20" s="97"/>
      <c r="P20" s="64"/>
    </row>
    <row r="22" spans="1:16" ht="17.25" customHeight="1">
      <c r="A22" s="64" t="s">
        <v>110</v>
      </c>
      <c r="B22" s="66"/>
      <c r="C22" s="65"/>
      <c r="D22" s="65"/>
      <c r="E22" s="65"/>
      <c r="F22" s="65" t="s">
        <v>125</v>
      </c>
      <c r="G22" s="65"/>
      <c r="H22" s="65"/>
      <c r="I22" s="65"/>
      <c r="K22" s="65"/>
      <c r="L22" s="65"/>
      <c r="M22" s="68" t="s">
        <v>84</v>
      </c>
      <c r="P22" s="64"/>
    </row>
    <row r="23" spans="1:16" ht="17.25" customHeight="1">
      <c r="A23" s="196"/>
      <c r="B23" s="197"/>
      <c r="C23" s="110"/>
      <c r="D23" s="111"/>
      <c r="E23" s="110"/>
      <c r="F23" s="198" t="s">
        <v>85</v>
      </c>
      <c r="G23" s="176"/>
      <c r="H23" s="176"/>
      <c r="I23" s="177"/>
      <c r="J23" s="72" t="s">
        <v>45</v>
      </c>
      <c r="K23" s="72"/>
      <c r="L23" s="74"/>
      <c r="M23" s="75"/>
      <c r="P23" s="64"/>
    </row>
    <row r="24" spans="1:16" ht="17.25" customHeight="1">
      <c r="A24" s="188" t="s">
        <v>46</v>
      </c>
      <c r="B24" s="199"/>
      <c r="C24" s="112" t="s">
        <v>86</v>
      </c>
      <c r="D24" s="113" t="s">
        <v>87</v>
      </c>
      <c r="E24" s="112" t="s">
        <v>30</v>
      </c>
      <c r="F24" s="200" t="s">
        <v>88</v>
      </c>
      <c r="G24" s="200"/>
      <c r="H24" s="200"/>
      <c r="I24" s="114" t="s">
        <v>89</v>
      </c>
      <c r="J24" s="201" t="s">
        <v>90</v>
      </c>
      <c r="K24" s="202"/>
      <c r="L24" s="205" t="s">
        <v>91</v>
      </c>
      <c r="M24" s="115" t="s">
        <v>92</v>
      </c>
      <c r="P24" s="64"/>
    </row>
    <row r="25" spans="1:16" ht="17.25" customHeight="1">
      <c r="A25" s="207"/>
      <c r="B25" s="208"/>
      <c r="C25" s="116"/>
      <c r="D25" s="117"/>
      <c r="E25" s="116"/>
      <c r="F25" s="118" t="s">
        <v>37</v>
      </c>
      <c r="G25" s="119" t="s">
        <v>38</v>
      </c>
      <c r="H25" s="118" t="s">
        <v>39</v>
      </c>
      <c r="I25" s="120" t="s">
        <v>40</v>
      </c>
      <c r="J25" s="203"/>
      <c r="K25" s="204"/>
      <c r="L25" s="206"/>
      <c r="M25" s="82"/>
      <c r="P25" s="64"/>
    </row>
    <row r="26" spans="1:16" ht="17.25" customHeight="1">
      <c r="A26" s="83">
        <v>1</v>
      </c>
      <c r="B26" s="84" t="s">
        <v>112</v>
      </c>
      <c r="C26" s="85">
        <v>2028</v>
      </c>
      <c r="D26" s="85">
        <v>1654</v>
      </c>
      <c r="E26" s="121">
        <f>C26-D26</f>
        <v>374</v>
      </c>
      <c r="F26" s="122">
        <v>0</v>
      </c>
      <c r="G26" s="122">
        <v>0</v>
      </c>
      <c r="H26" s="122">
        <v>2028</v>
      </c>
      <c r="I26" s="123">
        <v>0</v>
      </c>
      <c r="J26" s="98">
        <v>10</v>
      </c>
      <c r="K26" s="84" t="s">
        <v>93</v>
      </c>
      <c r="L26" s="85">
        <v>1294</v>
      </c>
      <c r="M26" s="99" t="s">
        <v>100</v>
      </c>
    </row>
    <row r="27" spans="1:16" ht="17.25" customHeight="1">
      <c r="A27" s="106"/>
      <c r="C27" s="107"/>
      <c r="D27" s="107"/>
      <c r="E27" s="107"/>
      <c r="F27" s="107"/>
      <c r="G27" s="107"/>
      <c r="H27" s="107"/>
      <c r="I27" s="107"/>
      <c r="J27" s="107"/>
      <c r="L27" s="107"/>
      <c r="M27" s="99" t="s">
        <v>126</v>
      </c>
    </row>
    <row r="28" spans="1:16" ht="17.25" customHeight="1">
      <c r="A28" s="106"/>
      <c r="C28" s="107"/>
      <c r="D28" s="107"/>
      <c r="E28" s="107"/>
      <c r="F28" s="107"/>
      <c r="G28" s="107"/>
      <c r="H28" s="107"/>
      <c r="I28" s="107"/>
      <c r="J28" s="100"/>
      <c r="K28" s="91"/>
      <c r="L28" s="100"/>
      <c r="M28" s="90" t="s">
        <v>105</v>
      </c>
    </row>
    <row r="29" spans="1:16" ht="17.25" customHeight="1">
      <c r="A29" s="106"/>
      <c r="C29" s="107"/>
      <c r="D29" s="107"/>
      <c r="E29" s="107"/>
      <c r="F29" s="107"/>
      <c r="G29" s="107"/>
      <c r="H29" s="107"/>
      <c r="I29" s="107"/>
      <c r="J29" s="98">
        <v>11</v>
      </c>
      <c r="K29" s="84" t="s">
        <v>94</v>
      </c>
      <c r="L29" s="85">
        <v>47</v>
      </c>
      <c r="M29" s="99" t="s">
        <v>127</v>
      </c>
    </row>
    <row r="30" spans="1:16" ht="17.25" customHeight="1">
      <c r="A30" s="106"/>
      <c r="C30" s="107"/>
      <c r="D30" s="107"/>
      <c r="E30" s="107"/>
      <c r="F30" s="107"/>
      <c r="G30" s="107"/>
      <c r="H30" s="107"/>
      <c r="I30" s="107"/>
      <c r="J30" s="100"/>
      <c r="K30" s="91"/>
      <c r="L30" s="100"/>
      <c r="M30" s="90" t="s">
        <v>128</v>
      </c>
    </row>
    <row r="31" spans="1:16" ht="17.25" customHeight="1">
      <c r="A31" s="79"/>
      <c r="B31" s="91"/>
      <c r="C31" s="100"/>
      <c r="D31" s="100"/>
      <c r="E31" s="100"/>
      <c r="F31" s="100"/>
      <c r="G31" s="100"/>
      <c r="H31" s="100"/>
      <c r="I31" s="100"/>
      <c r="J31" s="87">
        <v>12</v>
      </c>
      <c r="K31" s="88" t="s">
        <v>95</v>
      </c>
      <c r="L31" s="89">
        <v>687</v>
      </c>
      <c r="M31" s="90" t="s">
        <v>129</v>
      </c>
    </row>
    <row r="32" spans="1:16" ht="17.25" customHeight="1">
      <c r="A32" s="186" t="s">
        <v>54</v>
      </c>
      <c r="B32" s="187"/>
      <c r="C32" s="93">
        <v>2028</v>
      </c>
      <c r="D32" s="93">
        <v>1654</v>
      </c>
      <c r="E32" s="124">
        <f>C32-D32</f>
        <v>374</v>
      </c>
      <c r="F32" s="125">
        <v>0</v>
      </c>
      <c r="G32" s="125">
        <v>0</v>
      </c>
      <c r="H32" s="125">
        <v>2028</v>
      </c>
      <c r="I32" s="126">
        <v>0</v>
      </c>
      <c r="J32" s="95"/>
      <c r="K32" s="108"/>
      <c r="L32" s="124"/>
      <c r="M32" s="97"/>
      <c r="P32" s="64"/>
    </row>
    <row r="37" spans="1:16" ht="17.25" customHeight="1">
      <c r="A37" s="64" t="s">
        <v>130</v>
      </c>
      <c r="F37" s="64" t="s">
        <v>106</v>
      </c>
      <c r="M37" s="68" t="s">
        <v>84</v>
      </c>
    </row>
    <row r="38" spans="1:16" ht="17.25" customHeight="1">
      <c r="A38" s="196"/>
      <c r="B38" s="197"/>
      <c r="C38" s="110"/>
      <c r="D38" s="111"/>
      <c r="E38" s="110"/>
      <c r="F38" s="198" t="s">
        <v>85</v>
      </c>
      <c r="G38" s="176"/>
      <c r="H38" s="176"/>
      <c r="I38" s="177"/>
      <c r="J38" s="72" t="s">
        <v>45</v>
      </c>
      <c r="K38" s="72"/>
      <c r="L38" s="74"/>
      <c r="M38" s="75"/>
      <c r="P38" s="64"/>
    </row>
    <row r="39" spans="1:16" ht="17.25" customHeight="1">
      <c r="A39" s="188" t="s">
        <v>46</v>
      </c>
      <c r="B39" s="199"/>
      <c r="C39" s="112" t="s">
        <v>86</v>
      </c>
      <c r="D39" s="113" t="s">
        <v>87</v>
      </c>
      <c r="E39" s="112" t="s">
        <v>30</v>
      </c>
      <c r="F39" s="200" t="s">
        <v>88</v>
      </c>
      <c r="G39" s="200"/>
      <c r="H39" s="200"/>
      <c r="I39" s="114" t="s">
        <v>89</v>
      </c>
      <c r="J39" s="201" t="s">
        <v>90</v>
      </c>
      <c r="K39" s="202"/>
      <c r="L39" s="205" t="s">
        <v>91</v>
      </c>
      <c r="M39" s="115" t="s">
        <v>92</v>
      </c>
      <c r="P39" s="64"/>
    </row>
    <row r="40" spans="1:16" ht="17.25" customHeight="1">
      <c r="A40" s="207"/>
      <c r="B40" s="208"/>
      <c r="C40" s="116"/>
      <c r="D40" s="117"/>
      <c r="E40" s="116"/>
      <c r="F40" s="118" t="s">
        <v>37</v>
      </c>
      <c r="G40" s="119" t="s">
        <v>38</v>
      </c>
      <c r="H40" s="118" t="s">
        <v>39</v>
      </c>
      <c r="I40" s="120" t="s">
        <v>40</v>
      </c>
      <c r="J40" s="203"/>
      <c r="K40" s="204"/>
      <c r="L40" s="206"/>
      <c r="M40" s="82"/>
      <c r="P40" s="64"/>
    </row>
    <row r="41" spans="1:16" ht="17.25" customHeight="1">
      <c r="A41" s="83">
        <v>1</v>
      </c>
      <c r="B41" s="84" t="s">
        <v>107</v>
      </c>
      <c r="C41" s="85">
        <v>3236</v>
      </c>
      <c r="D41" s="85">
        <v>0</v>
      </c>
      <c r="E41" s="121">
        <f>C41-D41</f>
        <v>3236</v>
      </c>
      <c r="F41" s="122">
        <v>0</v>
      </c>
      <c r="G41" s="122">
        <v>0</v>
      </c>
      <c r="H41" s="122">
        <v>3236</v>
      </c>
      <c r="I41" s="123">
        <v>0</v>
      </c>
      <c r="J41" s="98">
        <v>22</v>
      </c>
      <c r="K41" s="84" t="s">
        <v>101</v>
      </c>
      <c r="L41" s="85">
        <v>3236</v>
      </c>
      <c r="M41" s="99" t="s">
        <v>108</v>
      </c>
    </row>
    <row r="42" spans="1:16" ht="17.25" customHeight="1">
      <c r="A42" s="79"/>
      <c r="B42" s="91"/>
      <c r="C42" s="100"/>
      <c r="D42" s="100"/>
      <c r="E42" s="100"/>
      <c r="F42" s="100"/>
      <c r="G42" s="100"/>
      <c r="H42" s="100"/>
      <c r="I42" s="100"/>
      <c r="J42" s="100"/>
      <c r="K42" s="88" t="s">
        <v>102</v>
      </c>
      <c r="L42" s="100"/>
      <c r="M42" s="82"/>
    </row>
    <row r="43" spans="1:16" ht="17.25" customHeight="1">
      <c r="A43" s="83">
        <v>2</v>
      </c>
      <c r="B43" s="84" t="s">
        <v>109</v>
      </c>
      <c r="C43" s="85">
        <v>37</v>
      </c>
      <c r="D43" s="85">
        <v>0</v>
      </c>
      <c r="E43" s="121">
        <f>C43-D43</f>
        <v>37</v>
      </c>
      <c r="F43" s="122">
        <v>0</v>
      </c>
      <c r="G43" s="122">
        <v>0</v>
      </c>
      <c r="H43" s="122">
        <v>37</v>
      </c>
      <c r="I43" s="123">
        <v>0</v>
      </c>
      <c r="J43" s="98">
        <v>22</v>
      </c>
      <c r="K43" s="84" t="s">
        <v>101</v>
      </c>
      <c r="L43" s="85">
        <v>37</v>
      </c>
      <c r="M43" s="99" t="s">
        <v>131</v>
      </c>
    </row>
    <row r="44" spans="1:16" ht="17.25" customHeight="1">
      <c r="A44" s="79"/>
      <c r="B44" s="91"/>
      <c r="C44" s="100"/>
      <c r="D44" s="100"/>
      <c r="E44" s="100"/>
      <c r="F44" s="100"/>
      <c r="G44" s="100"/>
      <c r="H44" s="100"/>
      <c r="I44" s="100"/>
      <c r="J44" s="100"/>
      <c r="K44" s="88" t="s">
        <v>102</v>
      </c>
      <c r="L44" s="100"/>
      <c r="M44" s="82"/>
    </row>
    <row r="45" spans="1:16" ht="17.25" customHeight="1">
      <c r="A45" s="186" t="s">
        <v>54</v>
      </c>
      <c r="B45" s="187"/>
      <c r="C45" s="93">
        <v>3273</v>
      </c>
      <c r="D45" s="93">
        <v>0</v>
      </c>
      <c r="E45" s="124">
        <f>C45-D45</f>
        <v>3273</v>
      </c>
      <c r="F45" s="125">
        <v>0</v>
      </c>
      <c r="G45" s="125">
        <v>0</v>
      </c>
      <c r="H45" s="125">
        <v>3273</v>
      </c>
      <c r="I45" s="126">
        <v>0</v>
      </c>
      <c r="J45" s="95"/>
      <c r="K45" s="108"/>
      <c r="L45" s="124"/>
      <c r="M45" s="97"/>
      <c r="P45" s="64"/>
    </row>
    <row r="68" spans="1:16" ht="17.25" customHeight="1">
      <c r="A68" s="171" t="s">
        <v>104</v>
      </c>
      <c r="B68" s="171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P68" s="64"/>
    </row>
  </sheetData>
  <mergeCells count="26">
    <mergeCell ref="A1:M1"/>
    <mergeCell ref="A4:B4"/>
    <mergeCell ref="F4:I4"/>
    <mergeCell ref="L24:L25"/>
    <mergeCell ref="A25:B25"/>
    <mergeCell ref="A5:B5"/>
    <mergeCell ref="F5:H5"/>
    <mergeCell ref="J5:K6"/>
    <mergeCell ref="L5:L6"/>
    <mergeCell ref="A6:B6"/>
    <mergeCell ref="A20:B20"/>
    <mergeCell ref="A23:B23"/>
    <mergeCell ref="F23:I23"/>
    <mergeCell ref="A24:B24"/>
    <mergeCell ref="F24:H24"/>
    <mergeCell ref="J24:K25"/>
    <mergeCell ref="J39:K40"/>
    <mergeCell ref="L39:L40"/>
    <mergeCell ref="A40:B40"/>
    <mergeCell ref="A45:B45"/>
    <mergeCell ref="A68:M68"/>
    <mergeCell ref="A32:B32"/>
    <mergeCell ref="A38:B38"/>
    <mergeCell ref="F38:I38"/>
    <mergeCell ref="A39:B39"/>
    <mergeCell ref="F39:H39"/>
  </mergeCells>
  <phoneticPr fontId="1"/>
  <printOptions horizontalCentered="1"/>
  <pageMargins left="0" right="0" top="0.35433070866141736" bottom="0.35433070866141736" header="0.19685039370078741" footer="0.19685039370078741"/>
  <pageSetup paperSize="9" pageOrder="overThenDown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E0ECF-2F6F-48E3-948E-D8BFFB19ADB1}">
  <dimension ref="A1:T14"/>
  <sheetViews>
    <sheetView showZeros="0" view="pageBreakPreview" zoomScale="90" zoomScaleNormal="85" zoomScaleSheetLayoutView="90" workbookViewId="0">
      <selection sqref="A1:O1"/>
    </sheetView>
  </sheetViews>
  <sheetFormatPr defaultRowHeight="13.5"/>
  <cols>
    <col min="1" max="1" width="2.5" style="127" customWidth="1"/>
    <col min="2" max="2" width="1.375" style="127" customWidth="1"/>
    <col min="3" max="3" width="3.625" style="128" customWidth="1"/>
    <col min="4" max="4" width="1.375" style="128" customWidth="1"/>
    <col min="5" max="5" width="18.25" style="127" customWidth="1"/>
    <col min="6" max="6" width="1.375" style="127" customWidth="1"/>
    <col min="7" max="7" width="20.625" style="127" customWidth="1"/>
    <col min="8" max="8" width="1.625" style="127" customWidth="1"/>
    <col min="9" max="9" width="16.625" style="127" customWidth="1"/>
    <col min="10" max="10" width="1.625" style="127" customWidth="1"/>
    <col min="11" max="12" width="20.625" style="127" customWidth="1"/>
    <col min="13" max="13" width="1.625" style="127" customWidth="1"/>
    <col min="14" max="14" width="16.625" style="127" customWidth="1"/>
    <col min="15" max="15" width="1.625" style="127" customWidth="1"/>
    <col min="16" max="16" width="10.125" style="127" hidden="1" customWidth="1"/>
    <col min="17" max="18" width="18.75" style="127" customWidth="1"/>
    <col min="19" max="16384" width="9" style="127"/>
  </cols>
  <sheetData>
    <row r="1" spans="1:20" ht="17.25">
      <c r="A1" s="212" t="s">
        <v>132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20" ht="17.25">
      <c r="A2" s="212" t="s">
        <v>133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</row>
    <row r="3" spans="1:20" ht="15" customHeight="1" thickBot="1">
      <c r="N3" s="129" t="s">
        <v>134</v>
      </c>
    </row>
    <row r="4" spans="1:20" ht="24" customHeight="1">
      <c r="A4" s="213" t="s">
        <v>135</v>
      </c>
      <c r="B4" s="214"/>
      <c r="C4" s="214"/>
      <c r="D4" s="214"/>
      <c r="E4" s="214"/>
      <c r="F4" s="215"/>
      <c r="G4" s="219" t="s">
        <v>136</v>
      </c>
      <c r="H4" s="130"/>
      <c r="I4" s="221" t="s">
        <v>137</v>
      </c>
      <c r="J4" s="131"/>
      <c r="K4" s="132" t="s">
        <v>138</v>
      </c>
      <c r="L4" s="133"/>
      <c r="M4" s="223"/>
      <c r="N4" s="225" t="s">
        <v>139</v>
      </c>
      <c r="O4" s="134"/>
      <c r="Q4" s="209"/>
      <c r="R4" s="209"/>
    </row>
    <row r="5" spans="1:20" ht="30" customHeight="1">
      <c r="A5" s="216"/>
      <c r="B5" s="217"/>
      <c r="C5" s="217"/>
      <c r="D5" s="217"/>
      <c r="E5" s="217"/>
      <c r="F5" s="218"/>
      <c r="G5" s="220"/>
      <c r="H5" s="135"/>
      <c r="I5" s="222"/>
      <c r="J5" s="136"/>
      <c r="K5" s="137" t="s">
        <v>140</v>
      </c>
      <c r="L5" s="137" t="s">
        <v>141</v>
      </c>
      <c r="M5" s="224"/>
      <c r="N5" s="226"/>
      <c r="O5" s="138"/>
      <c r="Q5" s="209"/>
      <c r="R5" s="209"/>
    </row>
    <row r="6" spans="1:20" ht="43.5" customHeight="1">
      <c r="A6" s="139">
        <v>1</v>
      </c>
      <c r="B6" s="140"/>
      <c r="C6" s="210" t="s">
        <v>142</v>
      </c>
      <c r="D6" s="210"/>
      <c r="E6" s="210"/>
      <c r="G6" s="141">
        <f>SUM(G7)</f>
        <v>13000</v>
      </c>
      <c r="H6" s="142"/>
      <c r="I6" s="143">
        <f>SUM(I7)</f>
        <v>13000</v>
      </c>
      <c r="J6" s="144"/>
      <c r="K6" s="145">
        <f>SUM(K7)</f>
        <v>0</v>
      </c>
      <c r="L6" s="141">
        <f>SUM(L7)</f>
        <v>3236</v>
      </c>
      <c r="M6" s="142"/>
      <c r="N6" s="143">
        <f>I6+K6-L6</f>
        <v>9764</v>
      </c>
      <c r="O6" s="146"/>
      <c r="P6" s="147"/>
      <c r="Q6" s="148"/>
      <c r="R6" s="148"/>
    </row>
    <row r="7" spans="1:20" ht="43.5" customHeight="1">
      <c r="A7" s="149"/>
      <c r="B7" s="150"/>
      <c r="C7" s="151" t="s">
        <v>143</v>
      </c>
      <c r="D7" s="151"/>
      <c r="E7" s="152" t="s">
        <v>144</v>
      </c>
      <c r="F7" s="153"/>
      <c r="G7" s="141">
        <v>13000</v>
      </c>
      <c r="H7" s="142"/>
      <c r="I7" s="143">
        <v>13000</v>
      </c>
      <c r="J7" s="144"/>
      <c r="K7" s="145">
        <v>0</v>
      </c>
      <c r="L7" s="141">
        <v>3236</v>
      </c>
      <c r="M7" s="142"/>
      <c r="N7" s="143">
        <f>I7+K7-L7</f>
        <v>9764</v>
      </c>
      <c r="O7" s="146"/>
      <c r="Q7" s="148"/>
      <c r="R7" s="148"/>
    </row>
    <row r="8" spans="1:20" ht="43.5" customHeight="1" thickBot="1">
      <c r="A8" s="154"/>
      <c r="B8" s="155"/>
      <c r="C8" s="211" t="s">
        <v>145</v>
      </c>
      <c r="D8" s="211"/>
      <c r="E8" s="211"/>
      <c r="F8" s="156"/>
      <c r="G8" s="157">
        <f>G6</f>
        <v>13000</v>
      </c>
      <c r="H8" s="158"/>
      <c r="I8" s="159">
        <f>I6</f>
        <v>13000</v>
      </c>
      <c r="J8" s="160"/>
      <c r="K8" s="161">
        <f>K6</f>
        <v>0</v>
      </c>
      <c r="L8" s="157">
        <f>L6</f>
        <v>3236</v>
      </c>
      <c r="M8" s="162"/>
      <c r="N8" s="162">
        <f>N6</f>
        <v>9764</v>
      </c>
      <c r="O8" s="163"/>
      <c r="P8" s="164">
        <f>I8+K8-L8</f>
        <v>9764</v>
      </c>
      <c r="Q8" s="148"/>
      <c r="R8" s="148"/>
    </row>
    <row r="9" spans="1:20" ht="15" hidden="1" customHeight="1">
      <c r="G9" s="165" t="s">
        <v>146</v>
      </c>
      <c r="H9" s="165"/>
      <c r="I9" s="166" t="s">
        <v>147</v>
      </c>
      <c r="J9" s="165"/>
      <c r="K9" s="165"/>
      <c r="L9" s="166"/>
      <c r="M9" s="165"/>
      <c r="Q9" s="147"/>
    </row>
    <row r="11" spans="1:20">
      <c r="G11" s="165"/>
      <c r="H11" s="165"/>
    </row>
    <row r="12" spans="1:20" ht="14.25">
      <c r="L12" s="167"/>
      <c r="R12" s="168"/>
    </row>
    <row r="13" spans="1:20" ht="14.25">
      <c r="K13" s="168"/>
      <c r="T13" s="169"/>
    </row>
    <row r="14" spans="1:20" ht="14.25">
      <c r="G14" s="168"/>
      <c r="H14" s="170"/>
      <c r="I14" s="170"/>
      <c r="J14" s="170"/>
      <c r="L14" s="168"/>
      <c r="M14" s="170"/>
      <c r="N14" s="170"/>
      <c r="O14" s="170"/>
      <c r="P14" s="170"/>
      <c r="Q14" s="168"/>
    </row>
  </sheetData>
  <mergeCells count="11">
    <mergeCell ref="Q4:Q5"/>
    <mergeCell ref="R4:R5"/>
    <mergeCell ref="C6:E6"/>
    <mergeCell ref="C8:E8"/>
    <mergeCell ref="A1:O1"/>
    <mergeCell ref="A2:O2"/>
    <mergeCell ref="A4:F5"/>
    <mergeCell ref="G4:G5"/>
    <mergeCell ref="I4:I5"/>
    <mergeCell ref="M4:M5"/>
    <mergeCell ref="N4:N5"/>
  </mergeCells>
  <phoneticPr fontId="1"/>
  <printOptions horizontalCentered="1"/>
  <pageMargins left="0.39370078740157483" right="0.39370078740157483" top="0.98425196850393704" bottom="0.78740157480314965" header="0.59055118110236227" footer="0.59055118110236227"/>
  <pageSetup paperSize="9" firstPageNumber="62" orientation="landscape" useFirstPageNumber="1" r:id="rId1"/>
  <headerFooter scaleWithDoc="0">
    <oddHeader>&amp;C&amp;"ＭＳ 明朝,標準"- &amp;P -&amp;R&amp;"ＭＳ 明朝,標準"温泉事業特別会計</oddHeader>
  </headerFooter>
  <colBreaks count="1" manualBreakCount="1">
    <brk id="17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第１表</vt:lpstr>
      <vt:lpstr>総括(歳入)</vt:lpstr>
      <vt:lpstr>総括(歳出)</vt:lpstr>
      <vt:lpstr>明細(歳入)</vt:lpstr>
      <vt:lpstr>明細(歳出)</vt:lpstr>
      <vt:lpstr>地方債</vt:lpstr>
      <vt:lpstr>'総括(歳出)'!Print_Area</vt:lpstr>
      <vt:lpstr>'総括(歳入)'!Print_Area</vt:lpstr>
      <vt:lpstr>第１表!Print_Area</vt:lpstr>
      <vt:lpstr>地方債!Print_Area</vt:lpstr>
      <vt:lpstr>'明細(歳出)'!Print_Area</vt:lpstr>
      <vt:lpstr>'明細(歳入)'!Print_Area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水島 友樹</dc:creator>
  <cp:lastModifiedBy>福澤 秀一</cp:lastModifiedBy>
  <cp:lastPrinted>2025-06-25T04:28:22Z</cp:lastPrinted>
  <dcterms:created xsi:type="dcterms:W3CDTF">2025-03-04T05:02:54Z</dcterms:created>
  <dcterms:modified xsi:type="dcterms:W3CDTF">2025-06-25T08:02:15Z</dcterms:modified>
</cp:coreProperties>
</file>