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h-fukuzawa\Desktop\"/>
    </mc:Choice>
  </mc:AlternateContent>
  <xr:revisionPtr revIDLastSave="0" documentId="13_ncr:1_{103CE7B6-6C42-422C-A035-A2A757E1CF75}" xr6:coauthVersionLast="47" xr6:coauthVersionMax="47" xr10:uidLastSave="{00000000-0000-0000-0000-000000000000}"/>
  <bookViews>
    <workbookView xWindow="-120" yWindow="-120" windowWidth="20730" windowHeight="11760" tabRatio="942" xr2:uid="{00000000-000D-0000-FFFF-FFFF00000000}"/>
  </bookViews>
  <sheets>
    <sheet name="議案" sheetId="4" r:id="rId1"/>
    <sheet name="実施計画" sheetId="6" r:id="rId2"/>
    <sheet name="キャッシュフロー" sheetId="32" r:id="rId3"/>
    <sheet name="給与1" sheetId="8" r:id="rId4"/>
    <sheet name="給与2" sheetId="10" r:id="rId5"/>
    <sheet name="前年損益" sheetId="13" r:id="rId6"/>
    <sheet name="前年貸借" sheetId="31" r:id="rId7"/>
    <sheet name="前年注記" sheetId="34" r:id="rId8"/>
    <sheet name="当年貸借" sheetId="33" r:id="rId9"/>
    <sheet name="当年注記" sheetId="23" r:id="rId10"/>
    <sheet name="説明書" sheetId="17" r:id="rId11"/>
    <sheet name="地方債" sheetId="35" r:id="rId12"/>
  </sheets>
  <definedNames>
    <definedName name="_xlnm.Print_Area" localSheetId="2">キャッシュフロー!$A$1:$CF$54</definedName>
    <definedName name="_xlnm.Print_Area" localSheetId="0">議案!$A$1:$CF$87</definedName>
    <definedName name="_xlnm.Print_Area" localSheetId="3">給与1!$A$1:$CG$56</definedName>
    <definedName name="_xlnm.Print_Area" localSheetId="1">実施計画!$A$1:$CL$54</definedName>
    <definedName name="_xlnm.Print_Area" localSheetId="10">説明書!$A$1:$O$163</definedName>
    <definedName name="_xlnm.Print_Area" localSheetId="5">前年損益!$A$1:$N$41</definedName>
    <definedName name="_xlnm.Print_Area" localSheetId="6">前年貸借!$A$1:$W$86</definedName>
    <definedName name="_xlnm.Print_Area" localSheetId="7">前年注記!$A$1:$CE$93</definedName>
    <definedName name="_xlnm.Print_Area" localSheetId="11">地方債!$A$1:$O$9</definedName>
    <definedName name="_xlnm.Print_Area" localSheetId="8">当年貸借!$A$1:$W$84</definedName>
    <definedName name="_xlnm.Print_Area" localSheetId="9">当年注記!$A$1:$CE$68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35" l="1"/>
  <c r="I8" i="35"/>
  <c r="N8" i="35" s="1"/>
  <c r="I7" i="35"/>
  <c r="I6" i="35" s="1"/>
  <c r="L6" i="35"/>
  <c r="K6" i="35"/>
  <c r="K9" i="35" s="1"/>
  <c r="G6" i="35"/>
  <c r="G9" i="35" s="1"/>
  <c r="I9" i="35" l="1"/>
  <c r="P9" i="35" s="1"/>
  <c r="N6" i="35"/>
  <c r="N9" i="35" s="1"/>
  <c r="N7" i="35"/>
  <c r="AY17" i="6" l="1"/>
  <c r="G16" i="17"/>
  <c r="H26" i="17"/>
  <c r="F26" i="17"/>
  <c r="BR60" i="8" l="1"/>
  <c r="BR58" i="8"/>
  <c r="BR59" i="8"/>
  <c r="AR65" i="23" l="1"/>
  <c r="BG64" i="34" l="1"/>
  <c r="BG65" i="34"/>
  <c r="BG68" i="34"/>
  <c r="BG69" i="34"/>
  <c r="BG70" i="34"/>
  <c r="BG71" i="34"/>
  <c r="AR62" i="34"/>
  <c r="AC62" i="34"/>
  <c r="CV36" i="34" l="1"/>
  <c r="M40" i="13" l="1"/>
  <c r="T49" i="33" l="1"/>
  <c r="T51" i="31"/>
  <c r="V55" i="31" s="1"/>
  <c r="AR66" i="23" l="1"/>
  <c r="AC66" i="23"/>
  <c r="AR64" i="23"/>
  <c r="AC64" i="23"/>
  <c r="CT61" i="23"/>
  <c r="CM61" i="23"/>
  <c r="DA69" i="23"/>
  <c r="DA65" i="23"/>
  <c r="CQ33" i="23"/>
  <c r="DA61" i="23" l="1"/>
  <c r="CV69" i="34"/>
  <c r="CO64" i="34"/>
  <c r="CH64" i="34"/>
  <c r="BG63" i="34"/>
  <c r="BG61" i="34"/>
  <c r="BG60" i="34"/>
  <c r="CV64" i="34" l="1"/>
  <c r="BG62" i="34"/>
  <c r="T43" i="31" l="1"/>
  <c r="J37" i="13" l="1"/>
  <c r="M37" i="13" s="1"/>
  <c r="J27" i="13"/>
  <c r="AO70" i="10" l="1"/>
  <c r="J32" i="13" l="1"/>
  <c r="CK15" i="8" l="1"/>
  <c r="CK18" i="8" s="1"/>
  <c r="K156" i="17" l="1"/>
  <c r="BT15" i="8" l="1"/>
  <c r="T41" i="33" l="1"/>
  <c r="CJ39" i="32" l="1"/>
  <c r="BG39" i="32"/>
  <c r="BG28" i="32"/>
  <c r="BG60" i="23"/>
  <c r="BG66" i="23"/>
  <c r="BG62" i="23"/>
  <c r="BG61" i="23"/>
  <c r="Q13" i="31" l="1"/>
  <c r="T80" i="33" l="1"/>
  <c r="T74" i="33"/>
  <c r="V58" i="33"/>
  <c r="T52" i="33"/>
  <c r="V53" i="33" s="1"/>
  <c r="BG40" i="33"/>
  <c r="V42" i="33"/>
  <c r="BG36" i="33"/>
  <c r="BG29" i="33"/>
  <c r="V31" i="33"/>
  <c r="Q21" i="33"/>
  <c r="BG20" i="33"/>
  <c r="Q19" i="33"/>
  <c r="Q17" i="33"/>
  <c r="Q15" i="33"/>
  <c r="Q13" i="33"/>
  <c r="V81" i="33" l="1"/>
  <c r="V82" i="33" s="1"/>
  <c r="V59" i="33"/>
  <c r="T22" i="33"/>
  <c r="V83" i="33" l="1"/>
  <c r="V25" i="33"/>
  <c r="V32" i="33" s="1"/>
  <c r="Y83" i="33" l="1"/>
  <c r="X83" i="33"/>
  <c r="BG65" i="23"/>
  <c r="BG64" i="23"/>
  <c r="AR59" i="23" l="1"/>
  <c r="AC59" i="23"/>
  <c r="BG58" i="23"/>
  <c r="BG57" i="23"/>
  <c r="BG59" i="23" l="1"/>
  <c r="G112" i="17"/>
  <c r="AO71" i="10"/>
  <c r="AO69" i="10"/>
  <c r="V10" i="8" l="1"/>
  <c r="BT17" i="8" l="1"/>
  <c r="W17" i="8"/>
  <c r="BJ53" i="8" s="1"/>
  <c r="F162" i="17"/>
  <c r="F161" i="17" s="1"/>
  <c r="G161" i="17"/>
  <c r="F138" i="17"/>
  <c r="F137" i="17" s="1"/>
  <c r="G137" i="17"/>
  <c r="K132" i="17"/>
  <c r="F128" i="17"/>
  <c r="H128" i="17" s="1"/>
  <c r="H127" i="17" s="1"/>
  <c r="G127" i="17"/>
  <c r="K95" i="17"/>
  <c r="H161" i="17" l="1"/>
  <c r="AY54" i="6"/>
  <c r="H162" i="17"/>
  <c r="H138" i="17"/>
  <c r="H137" i="17" s="1"/>
  <c r="F127" i="17"/>
  <c r="F113" i="17"/>
  <c r="AY39" i="6" l="1"/>
  <c r="K85" i="17"/>
  <c r="K70" i="17"/>
  <c r="F67" i="17" s="1"/>
  <c r="AY25" i="6" s="1"/>
  <c r="K58" i="17" l="1"/>
  <c r="BG48" i="17" l="1"/>
  <c r="K40" i="17"/>
  <c r="F21" i="17"/>
  <c r="AY15" i="6" s="1"/>
  <c r="G8" i="17"/>
  <c r="F23" i="17"/>
  <c r="F17" i="17"/>
  <c r="K12" i="17"/>
  <c r="F11" i="17" s="1"/>
  <c r="AL8" i="8"/>
  <c r="AL10" i="8" s="1"/>
  <c r="K80" i="17"/>
  <c r="BR8" i="8" l="1"/>
  <c r="H17" i="17"/>
  <c r="AY13" i="6"/>
  <c r="H23" i="17"/>
  <c r="AY16" i="6"/>
  <c r="G7" i="17"/>
  <c r="AY38" i="6"/>
  <c r="BB42" i="4" l="1"/>
  <c r="CU39" i="32"/>
  <c r="BR10" i="8" l="1"/>
  <c r="G150" i="17" l="1"/>
  <c r="K153" i="17"/>
  <c r="F151" i="17" s="1"/>
  <c r="AY49" i="6" s="1"/>
  <c r="F112" i="17" l="1"/>
  <c r="H113" i="17"/>
  <c r="H112" i="17" s="1"/>
  <c r="K50" i="17" l="1"/>
  <c r="BB15" i="4" l="1"/>
  <c r="F141" i="17" l="1"/>
  <c r="V33" i="31" l="1"/>
  <c r="BG35" i="32" l="1"/>
  <c r="BG18" i="32"/>
  <c r="BG21" i="32" s="1"/>
  <c r="F9" i="17" l="1"/>
  <c r="AY10" i="6" s="1"/>
  <c r="AD17" i="8" l="1"/>
  <c r="BJ54" i="8" s="1"/>
  <c r="AY11" i="6" l="1"/>
  <c r="G158" i="17"/>
  <c r="G149" i="17" s="1"/>
  <c r="F131" i="17"/>
  <c r="G130" i="17"/>
  <c r="G134" i="17"/>
  <c r="G140" i="17"/>
  <c r="G33" i="17"/>
  <c r="G107" i="17"/>
  <c r="G126" i="17" l="1"/>
  <c r="G32" i="17"/>
  <c r="F8" i="17"/>
  <c r="F159" i="17"/>
  <c r="H159" i="17" s="1"/>
  <c r="F155" i="17"/>
  <c r="H155" i="17" l="1"/>
  <c r="AY50" i="6"/>
  <c r="F158" i="17"/>
  <c r="H158" i="17" l="1"/>
  <c r="AY52" i="6"/>
  <c r="AY51" i="6" s="1"/>
  <c r="BB49" i="4" s="1"/>
  <c r="P17" i="8" l="1"/>
  <c r="BJ52" i="8" s="1"/>
  <c r="CA16" i="8"/>
  <c r="CA15" i="8"/>
  <c r="BM17" i="8"/>
  <c r="BY53" i="8" s="1"/>
  <c r="BF17" i="8"/>
  <c r="BY52" i="8" s="1"/>
  <c r="AY17" i="8"/>
  <c r="BJ56" i="8" s="1"/>
  <c r="AR17" i="8"/>
  <c r="BY54" i="8" s="1"/>
  <c r="BB9" i="8" l="1"/>
  <c r="BJ9" i="8" s="1"/>
  <c r="BZ9" i="8" s="1"/>
  <c r="CK16" i="8"/>
  <c r="CK19" i="8" s="1"/>
  <c r="BB8" i="8"/>
  <c r="K39" i="8"/>
  <c r="AF44" i="8" s="1"/>
  <c r="T82" i="31"/>
  <c r="T76" i="31"/>
  <c r="V60" i="31"/>
  <c r="V44" i="31"/>
  <c r="Q21" i="31"/>
  <c r="Q19" i="31"/>
  <c r="Q17" i="31"/>
  <c r="Q15" i="31"/>
  <c r="BB10" i="8" l="1"/>
  <c r="BJ8" i="8"/>
  <c r="V83" i="31"/>
  <c r="V61" i="31"/>
  <c r="V85" i="31" s="1"/>
  <c r="T22" i="31"/>
  <c r="V25" i="31" s="1"/>
  <c r="V34" i="31" s="1"/>
  <c r="O32" i="13"/>
  <c r="M32" i="13" s="1"/>
  <c r="J18" i="13"/>
  <c r="J11" i="13"/>
  <c r="Y85" i="31" l="1"/>
  <c r="K50" i="8"/>
  <c r="AF52" i="8" s="1"/>
  <c r="O20" i="13"/>
  <c r="O34" i="13" s="1"/>
  <c r="BJ10" i="8" l="1"/>
  <c r="M20" i="13"/>
  <c r="M34" i="13"/>
  <c r="M39" i="13" s="1"/>
  <c r="H151" i="17"/>
  <c r="F150" i="17"/>
  <c r="F149" i="17" s="1"/>
  <c r="C34" i="13"/>
  <c r="K103" i="17"/>
  <c r="K63" i="17"/>
  <c r="F53" i="17" s="1"/>
  <c r="AY24" i="6" s="1"/>
  <c r="F34" i="17"/>
  <c r="AY23" i="6" s="1"/>
  <c r="H9" i="17"/>
  <c r="M41" i="13" l="1"/>
  <c r="BZ8" i="8"/>
  <c r="BD78" i="4" s="1"/>
  <c r="H150" i="17"/>
  <c r="H149" i="17"/>
  <c r="C39" i="13" l="1"/>
  <c r="BZ10" i="8"/>
  <c r="BJ49" i="8" l="1"/>
  <c r="BR49" i="8"/>
  <c r="BY48" i="8"/>
  <c r="BY47" i="8"/>
  <c r="BY49" i="8" l="1"/>
  <c r="H141" i="17" l="1"/>
  <c r="H140" i="17" s="1"/>
  <c r="F135" i="17"/>
  <c r="F134" i="17" s="1"/>
  <c r="AY43" i="6" s="1"/>
  <c r="F110" i="17"/>
  <c r="AY31" i="6" s="1"/>
  <c r="F108" i="17"/>
  <c r="AY29" i="6" s="1"/>
  <c r="AY42" i="6" l="1"/>
  <c r="BB44" i="4" s="1"/>
  <c r="CI81" i="4"/>
  <c r="F107" i="17"/>
  <c r="H110" i="17"/>
  <c r="H108" i="17"/>
  <c r="H135" i="17"/>
  <c r="H134" i="17" s="1"/>
  <c r="F140" i="17"/>
  <c r="H107" i="17" l="1"/>
  <c r="AY28" i="6"/>
  <c r="BB32" i="4" s="1"/>
  <c r="F102" i="17"/>
  <c r="H67" i="17"/>
  <c r="H53" i="17"/>
  <c r="H21" i="17"/>
  <c r="F19" i="17"/>
  <c r="F16" i="17" s="1"/>
  <c r="AY27" i="6" l="1"/>
  <c r="CI38" i="4" s="1"/>
  <c r="CT57" i="23"/>
  <c r="F7" i="17"/>
  <c r="AY14" i="6"/>
  <c r="AY12" i="6" s="1"/>
  <c r="H34" i="17"/>
  <c r="H102" i="17"/>
  <c r="BB27" i="4"/>
  <c r="H19" i="17"/>
  <c r="H16" i="17" s="1"/>
  <c r="BH42" i="13"/>
  <c r="BG42" i="31"/>
  <c r="BG49" i="17"/>
  <c r="BH39" i="13"/>
  <c r="BG38" i="31"/>
  <c r="BG50" i="17"/>
  <c r="BG29" i="31"/>
  <c r="BG32" i="17"/>
  <c r="BH20" i="13"/>
  <c r="BH22" i="13" s="1"/>
  <c r="BG20" i="31"/>
  <c r="BG21" i="17"/>
  <c r="CH81" i="4" l="1"/>
  <c r="CJ81" i="4" s="1"/>
  <c r="X85" i="31" l="1"/>
  <c r="F130" i="17" l="1"/>
  <c r="H131" i="17"/>
  <c r="H130" i="17" s="1"/>
  <c r="AY41" i="6" l="1"/>
  <c r="F126" i="17"/>
  <c r="H126" i="17" s="1"/>
  <c r="AY48" i="6" l="1"/>
  <c r="AY53" i="6"/>
  <c r="BB50" i="4" s="1"/>
  <c r="AY47" i="6" l="1"/>
  <c r="F74" i="17"/>
  <c r="F33" i="17" l="1"/>
  <c r="F32" i="17" s="1"/>
  <c r="AY26" i="6"/>
  <c r="H74" i="17"/>
  <c r="H11" i="17"/>
  <c r="H8" i="17" s="1"/>
  <c r="H7" i="17" s="1"/>
  <c r="BB26" i="4"/>
  <c r="Z24" i="10"/>
  <c r="AJ19" i="10" s="1"/>
  <c r="Z31" i="10"/>
  <c r="AJ27" i="10" l="1"/>
  <c r="AJ25" i="10"/>
  <c r="AJ20" i="10"/>
  <c r="AJ18" i="10"/>
  <c r="AJ24" i="10" s="1"/>
  <c r="H33" i="17"/>
  <c r="H32" i="17" s="1"/>
  <c r="AY9" i="6"/>
  <c r="BB25" i="4" s="1"/>
  <c r="BB24" i="4" s="1"/>
  <c r="AJ31" i="10" l="1"/>
  <c r="AY8" i="6"/>
  <c r="AY22" i="6"/>
  <c r="AY21" i="6" s="1"/>
  <c r="BB31" i="4" l="1"/>
  <c r="BB30" i="4" s="1"/>
  <c r="AK17" i="8"/>
  <c r="CA17" i="8" s="1"/>
  <c r="AY40" i="6" l="1"/>
  <c r="AY37" i="6" s="1"/>
  <c r="BB43" i="4" l="1"/>
  <c r="BB48" i="4"/>
  <c r="BB47" i="4" s="1"/>
  <c r="BB41" i="4" l="1"/>
  <c r="C20" i="13"/>
  <c r="CI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1F057638-1880-4FF1-81C7-8B6CA262D7AC}">
      <text>
        <r>
          <rPr>
            <sz val="8"/>
            <color indexed="81"/>
            <rFont val="MS P ゴシック"/>
            <family val="3"/>
            <charset val="128"/>
          </rPr>
          <t>（２）
不要</t>
        </r>
      </text>
    </comment>
  </commentList>
</comments>
</file>

<file path=xl/sharedStrings.xml><?xml version="1.0" encoding="utf-8"?>
<sst xmlns="http://schemas.openxmlformats.org/spreadsheetml/2006/main" count="1263" uniqueCount="711">
  <si>
    <t>増減分</t>
    <rPh sb="0" eb="2">
      <t>ゾウゲン</t>
    </rPh>
    <rPh sb="2" eb="3">
      <t>ブン</t>
    </rPh>
    <phoneticPr fontId="2"/>
  </si>
  <si>
    <t>工事請負費</t>
    <rPh sb="0" eb="2">
      <t>コウジ</t>
    </rPh>
    <rPh sb="2" eb="4">
      <t>ウケオイ</t>
    </rPh>
    <rPh sb="4" eb="5">
      <t>ヒ</t>
    </rPh>
    <phoneticPr fontId="2"/>
  </si>
  <si>
    <t>給水戸数</t>
    <rPh sb="0" eb="2">
      <t>キュウスイ</t>
    </rPh>
    <rPh sb="2" eb="3">
      <t>ト</t>
    </rPh>
    <rPh sb="3" eb="4">
      <t>スウ</t>
    </rPh>
    <phoneticPr fontId="2"/>
  </si>
  <si>
    <t>年間総給水量</t>
    <rPh sb="0" eb="2">
      <t>ネンカン</t>
    </rPh>
    <rPh sb="2" eb="3">
      <t>ソウ</t>
    </rPh>
    <rPh sb="3" eb="5">
      <t>キュウスイ</t>
    </rPh>
    <rPh sb="5" eb="6">
      <t>リョウ</t>
    </rPh>
    <phoneticPr fontId="2"/>
  </si>
  <si>
    <t>主要な建設改良事業</t>
    <rPh sb="0" eb="2">
      <t>シュヨウ</t>
    </rPh>
    <rPh sb="3" eb="5">
      <t>ケンセツ</t>
    </rPh>
    <rPh sb="5" eb="7">
      <t>カイリョウ</t>
    </rPh>
    <rPh sb="7" eb="9">
      <t>ジギョウ</t>
    </rPh>
    <phoneticPr fontId="2"/>
  </si>
  <si>
    <t>水道事業収益</t>
    <rPh sb="0" eb="2">
      <t>スイドウ</t>
    </rPh>
    <rPh sb="2" eb="4">
      <t>ジギョウ</t>
    </rPh>
    <rPh sb="4" eb="6">
      <t>シュウエキ</t>
    </rPh>
    <phoneticPr fontId="2"/>
  </si>
  <si>
    <t>営業収益</t>
    <rPh sb="0" eb="2">
      <t>エイギョウ</t>
    </rPh>
    <rPh sb="2" eb="4">
      <t>シュウエキ</t>
    </rPh>
    <phoneticPr fontId="2"/>
  </si>
  <si>
    <t>営業外収益</t>
    <rPh sb="0" eb="2">
      <t>エイギョウ</t>
    </rPh>
    <rPh sb="2" eb="3">
      <t>ガイ</t>
    </rPh>
    <rPh sb="3" eb="5">
      <t>シュウエキ</t>
    </rPh>
    <phoneticPr fontId="2"/>
  </si>
  <si>
    <t>水道事業費用</t>
    <rPh sb="0" eb="2">
      <t>スイドウ</t>
    </rPh>
    <rPh sb="2" eb="4">
      <t>ジギョウ</t>
    </rPh>
    <rPh sb="4" eb="6">
      <t>ヒヨウ</t>
    </rPh>
    <phoneticPr fontId="2"/>
  </si>
  <si>
    <t>営業費用</t>
    <rPh sb="0" eb="2">
      <t>エイギョウ</t>
    </rPh>
    <rPh sb="2" eb="4">
      <t>ヒヨウ</t>
    </rPh>
    <phoneticPr fontId="2"/>
  </si>
  <si>
    <t>営業外費用</t>
    <rPh sb="0" eb="2">
      <t>エイギョウ</t>
    </rPh>
    <rPh sb="2" eb="3">
      <t>ガイ</t>
    </rPh>
    <rPh sb="3" eb="5">
      <t>ヒヨウ</t>
    </rPh>
    <phoneticPr fontId="2"/>
  </si>
  <si>
    <t>資本的収入</t>
    <rPh sb="0" eb="3">
      <t>シホンテキ</t>
    </rPh>
    <rPh sb="3" eb="5">
      <t>シュウニュウ</t>
    </rPh>
    <phoneticPr fontId="2"/>
  </si>
  <si>
    <t>加入金</t>
    <rPh sb="0" eb="2">
      <t>カニュウ</t>
    </rPh>
    <rPh sb="2" eb="3">
      <t>キン</t>
    </rPh>
    <phoneticPr fontId="2"/>
  </si>
  <si>
    <t>工事負担金</t>
    <rPh sb="0" eb="2">
      <t>コウジ</t>
    </rPh>
    <rPh sb="2" eb="5">
      <t>フタンキン</t>
    </rPh>
    <phoneticPr fontId="2"/>
  </si>
  <si>
    <t>資本的支出</t>
    <rPh sb="0" eb="3">
      <t>シホンテキ</t>
    </rPh>
    <rPh sb="3" eb="5">
      <t>シシュツ</t>
    </rPh>
    <phoneticPr fontId="2"/>
  </si>
  <si>
    <t>建設改良費</t>
    <rPh sb="0" eb="2">
      <t>ケンセツ</t>
    </rPh>
    <rPh sb="2" eb="4">
      <t>カイリョウ</t>
    </rPh>
    <rPh sb="4" eb="5">
      <t>ヒ</t>
    </rPh>
    <phoneticPr fontId="2"/>
  </si>
  <si>
    <t>企業債償還金</t>
    <rPh sb="0" eb="2">
      <t>キギョウ</t>
    </rPh>
    <rPh sb="2" eb="3">
      <t>サイ</t>
    </rPh>
    <rPh sb="3" eb="6">
      <t>ショウカンキン</t>
    </rPh>
    <phoneticPr fontId="2"/>
  </si>
  <si>
    <t>款</t>
    <rPh sb="0" eb="1">
      <t>カン</t>
    </rPh>
    <phoneticPr fontId="2"/>
  </si>
  <si>
    <t>項</t>
    <rPh sb="0" eb="1">
      <t>コウ</t>
    </rPh>
    <phoneticPr fontId="2"/>
  </si>
  <si>
    <t>職員給与費</t>
    <rPh sb="0" eb="2">
      <t>ショクイン</t>
    </rPh>
    <rPh sb="2" eb="4">
      <t>キュウヨ</t>
    </rPh>
    <rPh sb="4" eb="5">
      <t>ヒ</t>
    </rPh>
    <phoneticPr fontId="2"/>
  </si>
  <si>
    <t>１日平均給水量</t>
    <rPh sb="1" eb="2">
      <t>ヒ</t>
    </rPh>
    <rPh sb="2" eb="4">
      <t>ヘイキン</t>
    </rPh>
    <rPh sb="4" eb="6">
      <t>キュウスイ</t>
    </rPh>
    <rPh sb="6" eb="7">
      <t>リョウ</t>
    </rPh>
    <phoneticPr fontId="2"/>
  </si>
  <si>
    <t>（単位 ：千円）</t>
    <rPh sb="1" eb="3">
      <t>タンイ</t>
    </rPh>
    <rPh sb="5" eb="6">
      <t>セン</t>
    </rPh>
    <rPh sb="6" eb="7">
      <t>エン</t>
    </rPh>
    <phoneticPr fontId="2"/>
  </si>
  <si>
    <t>給水収益</t>
    <rPh sb="0" eb="2">
      <t>キュウスイ</t>
    </rPh>
    <rPh sb="2" eb="4">
      <t>シュウエキ</t>
    </rPh>
    <phoneticPr fontId="2"/>
  </si>
  <si>
    <t>収　　　　　入</t>
    <rPh sb="0" eb="1">
      <t>オサム</t>
    </rPh>
    <rPh sb="6" eb="7">
      <t>イリ</t>
    </rPh>
    <phoneticPr fontId="2"/>
  </si>
  <si>
    <t>目</t>
    <rPh sb="0" eb="1">
      <t>モク</t>
    </rPh>
    <phoneticPr fontId="2"/>
  </si>
  <si>
    <t>備　　　　　　　　　　　考</t>
    <rPh sb="0" eb="1">
      <t>ソナエ</t>
    </rPh>
    <rPh sb="12" eb="13">
      <t>コウ</t>
    </rPh>
    <phoneticPr fontId="2"/>
  </si>
  <si>
    <t>受取利息及び配当金</t>
    <rPh sb="0" eb="2">
      <t>ウケトリ</t>
    </rPh>
    <rPh sb="2" eb="4">
      <t>リソク</t>
    </rPh>
    <rPh sb="4" eb="5">
      <t>オヨ</t>
    </rPh>
    <rPh sb="6" eb="9">
      <t>ハイトウキン</t>
    </rPh>
    <phoneticPr fontId="2"/>
  </si>
  <si>
    <t>水道料金</t>
    <rPh sb="0" eb="2">
      <t>スイドウ</t>
    </rPh>
    <rPh sb="2" eb="4">
      <t>リョウキン</t>
    </rPh>
    <phoneticPr fontId="2"/>
  </si>
  <si>
    <t>原水及び浄水費</t>
    <rPh sb="0" eb="2">
      <t>ゲンスイ</t>
    </rPh>
    <rPh sb="2" eb="3">
      <t>オヨ</t>
    </rPh>
    <rPh sb="4" eb="6">
      <t>ジョウスイ</t>
    </rPh>
    <rPh sb="6" eb="7">
      <t>ヒ</t>
    </rPh>
    <phoneticPr fontId="2"/>
  </si>
  <si>
    <t>配水及び給水費</t>
    <rPh sb="0" eb="2">
      <t>ハイスイ</t>
    </rPh>
    <rPh sb="2" eb="3">
      <t>オヨ</t>
    </rPh>
    <rPh sb="4" eb="6">
      <t>キュウスイ</t>
    </rPh>
    <rPh sb="6" eb="7">
      <t>ヒ</t>
    </rPh>
    <phoneticPr fontId="2"/>
  </si>
  <si>
    <t>総係費</t>
    <rPh sb="0" eb="1">
      <t>ソウ</t>
    </rPh>
    <rPh sb="1" eb="2">
      <t>カカリ</t>
    </rPh>
    <rPh sb="2" eb="3">
      <t>ヒ</t>
    </rPh>
    <phoneticPr fontId="2"/>
  </si>
  <si>
    <t>減価償却費</t>
    <rPh sb="0" eb="2">
      <t>ゲンカ</t>
    </rPh>
    <rPh sb="2" eb="4">
      <t>ショウキャク</t>
    </rPh>
    <rPh sb="4" eb="5">
      <t>ヒ</t>
    </rPh>
    <phoneticPr fontId="2"/>
  </si>
  <si>
    <t>消費税及び地方消費税</t>
    <rPh sb="0" eb="3">
      <t>ショウヒゼイ</t>
    </rPh>
    <rPh sb="3" eb="4">
      <t>オヨ</t>
    </rPh>
    <rPh sb="5" eb="7">
      <t>チホウ</t>
    </rPh>
    <rPh sb="7" eb="10">
      <t>ショウヒゼイ</t>
    </rPh>
    <phoneticPr fontId="2"/>
  </si>
  <si>
    <t>配水・給水の維持管理に要する費用</t>
    <rPh sb="0" eb="2">
      <t>ハイスイ</t>
    </rPh>
    <rPh sb="3" eb="5">
      <t>キュウスイ</t>
    </rPh>
    <rPh sb="6" eb="8">
      <t>イジ</t>
    </rPh>
    <rPh sb="8" eb="10">
      <t>カンリ</t>
    </rPh>
    <rPh sb="11" eb="12">
      <t>ヨウ</t>
    </rPh>
    <rPh sb="14" eb="16">
      <t>ヒヨウ</t>
    </rPh>
    <phoneticPr fontId="2"/>
  </si>
  <si>
    <t>固定資産の減価償却費</t>
    <rPh sb="0" eb="2">
      <t>コテイ</t>
    </rPh>
    <rPh sb="2" eb="4">
      <t>シサン</t>
    </rPh>
    <rPh sb="5" eb="7">
      <t>ゲンカ</t>
    </rPh>
    <rPh sb="7" eb="9">
      <t>ショウキャク</t>
    </rPh>
    <rPh sb="9" eb="10">
      <t>ヒ</t>
    </rPh>
    <phoneticPr fontId="2"/>
  </si>
  <si>
    <t>消費税及び地方消費税納付金</t>
    <rPh sb="0" eb="3">
      <t>ショウヒゼイ</t>
    </rPh>
    <rPh sb="3" eb="4">
      <t>オヨ</t>
    </rPh>
    <rPh sb="5" eb="7">
      <t>チホウ</t>
    </rPh>
    <rPh sb="7" eb="10">
      <t>ショウヒゼイ</t>
    </rPh>
    <rPh sb="10" eb="13">
      <t>ノウフキン</t>
    </rPh>
    <phoneticPr fontId="2"/>
  </si>
  <si>
    <t>企業債元金の償還金</t>
    <rPh sb="0" eb="2">
      <t>キギョウ</t>
    </rPh>
    <rPh sb="2" eb="3">
      <t>サイ</t>
    </rPh>
    <rPh sb="3" eb="5">
      <t>ガンキン</t>
    </rPh>
    <rPh sb="6" eb="9">
      <t>ショウカンキン</t>
    </rPh>
    <phoneticPr fontId="2"/>
  </si>
  <si>
    <t>他会計負担金</t>
    <rPh sb="0" eb="1">
      <t>タ</t>
    </rPh>
    <rPh sb="1" eb="3">
      <t>カイケイ</t>
    </rPh>
    <rPh sb="3" eb="6">
      <t>フタンキン</t>
    </rPh>
    <phoneticPr fontId="2"/>
  </si>
  <si>
    <t>総括</t>
    <rPh sb="0" eb="2">
      <t>ソウカツ</t>
    </rPh>
    <phoneticPr fontId="2"/>
  </si>
  <si>
    <t>法定福利費</t>
    <rPh sb="0" eb="2">
      <t>ホウテイ</t>
    </rPh>
    <rPh sb="2" eb="4">
      <t>フクリ</t>
    </rPh>
    <rPh sb="4" eb="5">
      <t>ヒ</t>
    </rPh>
    <phoneticPr fontId="2"/>
  </si>
  <si>
    <t>職 員 数 （ 人 ）</t>
    <rPh sb="0" eb="1">
      <t>ショク</t>
    </rPh>
    <rPh sb="2" eb="3">
      <t>イン</t>
    </rPh>
    <rPh sb="4" eb="5">
      <t>スウ</t>
    </rPh>
    <rPh sb="8" eb="9">
      <t>ニン</t>
    </rPh>
    <phoneticPr fontId="2"/>
  </si>
  <si>
    <t>合　　計</t>
    <rPh sb="0" eb="1">
      <t>ゴウ</t>
    </rPh>
    <rPh sb="3" eb="4">
      <t>ケイ</t>
    </rPh>
    <phoneticPr fontId="2"/>
  </si>
  <si>
    <t>計</t>
    <rPh sb="0" eb="1">
      <t>ケイ</t>
    </rPh>
    <phoneticPr fontId="2"/>
  </si>
  <si>
    <t>年</t>
    <rPh sb="0" eb="1">
      <t>ネン</t>
    </rPh>
    <phoneticPr fontId="2"/>
  </si>
  <si>
    <t>比　較</t>
    <rPh sb="0" eb="1">
      <t>ヒ</t>
    </rPh>
    <rPh sb="2" eb="3">
      <t>クラ</t>
    </rPh>
    <phoneticPr fontId="2"/>
  </si>
  <si>
    <t>特 別 職</t>
    <rPh sb="0" eb="1">
      <t>トク</t>
    </rPh>
    <rPh sb="2" eb="3">
      <t>ベツ</t>
    </rPh>
    <rPh sb="4" eb="5">
      <t>ショク</t>
    </rPh>
    <phoneticPr fontId="2"/>
  </si>
  <si>
    <t>一 般 職</t>
    <rPh sb="0" eb="1">
      <t>イチ</t>
    </rPh>
    <rPh sb="2" eb="3">
      <t>パン</t>
    </rPh>
    <rPh sb="4" eb="5">
      <t>ショク</t>
    </rPh>
    <phoneticPr fontId="2"/>
  </si>
  <si>
    <t>扶養手当</t>
    <rPh sb="0" eb="2">
      <t>フヨウ</t>
    </rPh>
    <rPh sb="2" eb="4">
      <t>テアテ</t>
    </rPh>
    <phoneticPr fontId="2"/>
  </si>
  <si>
    <t>通勤手当</t>
    <rPh sb="0" eb="2">
      <t>ツウキン</t>
    </rPh>
    <rPh sb="2" eb="4">
      <t>テアテ</t>
    </rPh>
    <phoneticPr fontId="2"/>
  </si>
  <si>
    <t>本 年 度</t>
    <rPh sb="0" eb="1">
      <t>ホン</t>
    </rPh>
    <rPh sb="2" eb="3">
      <t>トシ</t>
    </rPh>
    <rPh sb="4" eb="5">
      <t>ド</t>
    </rPh>
    <phoneticPr fontId="2"/>
  </si>
  <si>
    <t>前 年 度</t>
    <rPh sb="0" eb="1">
      <t>マエ</t>
    </rPh>
    <rPh sb="2" eb="3">
      <t>トシ</t>
    </rPh>
    <rPh sb="4" eb="5">
      <t>ド</t>
    </rPh>
    <phoneticPr fontId="2"/>
  </si>
  <si>
    <t>区     分</t>
    <rPh sb="0" eb="1">
      <t>ク</t>
    </rPh>
    <rPh sb="6" eb="7">
      <t>ブン</t>
    </rPh>
    <phoneticPr fontId="2"/>
  </si>
  <si>
    <t>給料及び手当の増減額の明細</t>
    <rPh sb="0" eb="2">
      <t>キュウリョウ</t>
    </rPh>
    <rPh sb="2" eb="3">
      <t>オヨ</t>
    </rPh>
    <rPh sb="4" eb="6">
      <t>テアテ</t>
    </rPh>
    <rPh sb="7" eb="9">
      <t>ゾウゲン</t>
    </rPh>
    <rPh sb="9" eb="10">
      <t>ガク</t>
    </rPh>
    <rPh sb="11" eb="13">
      <t>メイサイ</t>
    </rPh>
    <phoneticPr fontId="2"/>
  </si>
  <si>
    <t>その他の増減分</t>
    <rPh sb="2" eb="3">
      <t>タ</t>
    </rPh>
    <rPh sb="4" eb="6">
      <t>ゾウゲン</t>
    </rPh>
    <rPh sb="6" eb="7">
      <t>ブン</t>
    </rPh>
    <phoneticPr fontId="2"/>
  </si>
  <si>
    <t>本年度</t>
    <rPh sb="0" eb="3">
      <t>ホンネンド</t>
    </rPh>
    <phoneticPr fontId="2"/>
  </si>
  <si>
    <t>現に在職す</t>
    <rPh sb="0" eb="1">
      <t>ゲン</t>
    </rPh>
    <rPh sb="2" eb="4">
      <t>ザイショク</t>
    </rPh>
    <phoneticPr fontId="2"/>
  </si>
  <si>
    <t>る職員数</t>
    <rPh sb="1" eb="3">
      <t>ショクイン</t>
    </rPh>
    <rPh sb="3" eb="4">
      <t>スウ</t>
    </rPh>
    <phoneticPr fontId="2"/>
  </si>
  <si>
    <t>前年度</t>
    <rPh sb="0" eb="1">
      <t>ゼン</t>
    </rPh>
    <rPh sb="1" eb="3">
      <t>ネンド</t>
    </rPh>
    <phoneticPr fontId="2"/>
  </si>
  <si>
    <t>給料及び手当の状況</t>
    <rPh sb="0" eb="2">
      <t>キュウリョウ</t>
    </rPh>
    <rPh sb="2" eb="3">
      <t>オヨ</t>
    </rPh>
    <rPh sb="4" eb="6">
      <t>テアテ</t>
    </rPh>
    <rPh sb="7" eb="9">
      <t>ジョウキョウ</t>
    </rPh>
    <phoneticPr fontId="2"/>
  </si>
  <si>
    <t>職員１人当たり給与</t>
    <rPh sb="0" eb="2">
      <t>ショクイン</t>
    </rPh>
    <rPh sb="3" eb="4">
      <t>ニン</t>
    </rPh>
    <rPh sb="4" eb="5">
      <t>アタ</t>
    </rPh>
    <rPh sb="7" eb="9">
      <t>キュウヨ</t>
    </rPh>
    <phoneticPr fontId="2"/>
  </si>
  <si>
    <t>区　　分</t>
    <rPh sb="0" eb="1">
      <t>ク</t>
    </rPh>
    <rPh sb="3" eb="4">
      <t>ブン</t>
    </rPh>
    <phoneticPr fontId="2"/>
  </si>
  <si>
    <t>平均給料月額</t>
    <rPh sb="0" eb="2">
      <t>ヘイキン</t>
    </rPh>
    <rPh sb="2" eb="4">
      <t>キュウリョウ</t>
    </rPh>
    <rPh sb="4" eb="5">
      <t>ツキ</t>
    </rPh>
    <rPh sb="5" eb="6">
      <t>ガク</t>
    </rPh>
    <phoneticPr fontId="2"/>
  </si>
  <si>
    <t>平均給与月額</t>
    <rPh sb="0" eb="2">
      <t>ヘイキン</t>
    </rPh>
    <rPh sb="2" eb="4">
      <t>キュウヨ</t>
    </rPh>
    <rPh sb="4" eb="5">
      <t>ツキ</t>
    </rPh>
    <rPh sb="5" eb="6">
      <t>ガク</t>
    </rPh>
    <phoneticPr fontId="2"/>
  </si>
  <si>
    <t>平均年齢</t>
    <rPh sb="0" eb="2">
      <t>ヘイキン</t>
    </rPh>
    <rPh sb="2" eb="4">
      <t>ネンレイ</t>
    </rPh>
    <phoneticPr fontId="2"/>
  </si>
  <si>
    <t>同</t>
    <rPh sb="0" eb="1">
      <t>ドウ</t>
    </rPh>
    <phoneticPr fontId="2"/>
  </si>
  <si>
    <t>一般会計の制度</t>
    <rPh sb="0" eb="2">
      <t>イッパン</t>
    </rPh>
    <rPh sb="2" eb="4">
      <t>カイケイ</t>
    </rPh>
    <rPh sb="5" eb="7">
      <t>セイド</t>
    </rPh>
    <phoneticPr fontId="2"/>
  </si>
  <si>
    <t>級別職員数</t>
    <rPh sb="0" eb="2">
      <t>キュウベツ</t>
    </rPh>
    <rPh sb="2" eb="4">
      <t>ショクイン</t>
    </rPh>
    <rPh sb="4" eb="5">
      <t>スウ</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</si>
  <si>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</si>
  <si>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</si>
  <si>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</si>
  <si>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</si>
  <si>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</si>
  <si>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</si>
  <si>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級</t>
    <rPh sb="0" eb="1">
      <t>キュウ</t>
    </rPh>
    <phoneticPr fontId="2"/>
  </si>
  <si>
    <t>区分</t>
    <rPh sb="0" eb="2">
      <t>クブン</t>
    </rPh>
    <phoneticPr fontId="2"/>
  </si>
  <si>
    <t>区　　　　　　　　　　　分</t>
    <rPh sb="0" eb="1">
      <t>ク</t>
    </rPh>
    <rPh sb="12" eb="13">
      <t>ブン</t>
    </rPh>
    <phoneticPr fontId="2"/>
  </si>
  <si>
    <t>期末手当・勤勉手当</t>
    <rPh sb="0" eb="2">
      <t>キマツ</t>
    </rPh>
    <rPh sb="2" eb="4">
      <t>テアテ</t>
    </rPh>
    <rPh sb="5" eb="7">
      <t>キンベン</t>
    </rPh>
    <rPh sb="7" eb="9">
      <t>テアテ</t>
    </rPh>
    <phoneticPr fontId="2"/>
  </si>
  <si>
    <t>前年度</t>
    <rPh sb="0" eb="3">
      <t>ゼンネンド</t>
    </rPh>
    <phoneticPr fontId="2"/>
  </si>
  <si>
    <t>支給期別支給率</t>
    <rPh sb="0" eb="2">
      <t>シキュウ</t>
    </rPh>
    <rPh sb="2" eb="3">
      <t>キ</t>
    </rPh>
    <rPh sb="3" eb="4">
      <t>ベツ</t>
    </rPh>
    <rPh sb="4" eb="6">
      <t>シキュウ</t>
    </rPh>
    <rPh sb="6" eb="7">
      <t>リツ</t>
    </rPh>
    <phoneticPr fontId="2"/>
  </si>
  <si>
    <t>有</t>
    <rPh sb="0" eb="1">
      <t>アリ</t>
    </rPh>
    <phoneticPr fontId="2"/>
  </si>
  <si>
    <t>（１）</t>
    <phoneticPr fontId="2"/>
  </si>
  <si>
    <t>（２）</t>
  </si>
  <si>
    <t>（３）</t>
  </si>
  <si>
    <t>（１）</t>
    <phoneticPr fontId="2"/>
  </si>
  <si>
    <t>（４）</t>
  </si>
  <si>
    <t>総係費</t>
    <rPh sb="0" eb="1">
      <t>ソウ</t>
    </rPh>
    <rPh sb="1" eb="2">
      <t>カカ</t>
    </rPh>
    <rPh sb="2" eb="3">
      <t>ヒ</t>
    </rPh>
    <phoneticPr fontId="2"/>
  </si>
  <si>
    <t>（５）</t>
  </si>
  <si>
    <t>前年度繰越利益剰余金</t>
    <rPh sb="0" eb="3">
      <t>ゼンネンド</t>
    </rPh>
    <rPh sb="3" eb="5">
      <t>クリコシ</t>
    </rPh>
    <rPh sb="5" eb="7">
      <t>リエキ</t>
    </rPh>
    <rPh sb="7" eb="10">
      <t>ジョウヨキン</t>
    </rPh>
    <phoneticPr fontId="2"/>
  </si>
  <si>
    <t>当年度未処分利益剰余金</t>
    <rPh sb="0" eb="1">
      <t>トウ</t>
    </rPh>
    <rPh sb="1" eb="3">
      <t>ネンド</t>
    </rPh>
    <rPh sb="3" eb="6">
      <t>ミショブン</t>
    </rPh>
    <rPh sb="6" eb="8">
      <t>リエキ</t>
    </rPh>
    <rPh sb="8" eb="11">
      <t>ジョウヨキン</t>
    </rPh>
    <phoneticPr fontId="2"/>
  </si>
  <si>
    <t>資　　　　　産　　　　　の　　　　　部</t>
    <rPh sb="0" eb="1">
      <t>シ</t>
    </rPh>
    <rPh sb="6" eb="7">
      <t>サン</t>
    </rPh>
    <rPh sb="18" eb="19">
      <t>ブ</t>
    </rPh>
    <phoneticPr fontId="2"/>
  </si>
  <si>
    <t>固定資産</t>
    <rPh sb="0" eb="2">
      <t>コテイ</t>
    </rPh>
    <rPh sb="2" eb="4">
      <t>シサン</t>
    </rPh>
    <phoneticPr fontId="2"/>
  </si>
  <si>
    <t>有形固定資産</t>
    <rPh sb="0" eb="2">
      <t>ユウケイ</t>
    </rPh>
    <rPh sb="2" eb="4">
      <t>コテイ</t>
    </rPh>
    <rPh sb="4" eb="6">
      <t>シサン</t>
    </rPh>
    <phoneticPr fontId="2"/>
  </si>
  <si>
    <t>土地</t>
    <rPh sb="0" eb="2">
      <t>トチ</t>
    </rPh>
    <phoneticPr fontId="2"/>
  </si>
  <si>
    <t>建物</t>
    <rPh sb="0" eb="2">
      <t>タテモノ</t>
    </rPh>
    <phoneticPr fontId="2"/>
  </si>
  <si>
    <t>減価償却累計額</t>
    <rPh sb="0" eb="2">
      <t>ゲンカ</t>
    </rPh>
    <rPh sb="2" eb="4">
      <t>ショウキャク</t>
    </rPh>
    <rPh sb="4" eb="7">
      <t>ルイケイガク</t>
    </rPh>
    <phoneticPr fontId="2"/>
  </si>
  <si>
    <t>構築物</t>
    <rPh sb="0" eb="3">
      <t>コウチクブツ</t>
    </rPh>
    <phoneticPr fontId="2"/>
  </si>
  <si>
    <t>機械及び装置</t>
    <rPh sb="0" eb="2">
      <t>キカイ</t>
    </rPh>
    <rPh sb="2" eb="3">
      <t>オヨ</t>
    </rPh>
    <rPh sb="4" eb="6">
      <t>ソウチ</t>
    </rPh>
    <phoneticPr fontId="2"/>
  </si>
  <si>
    <t>工具器具及び備品</t>
    <rPh sb="0" eb="2">
      <t>コウグ</t>
    </rPh>
    <rPh sb="2" eb="4">
      <t>キグ</t>
    </rPh>
    <rPh sb="4" eb="5">
      <t>オヨ</t>
    </rPh>
    <rPh sb="6" eb="8">
      <t>ビヒン</t>
    </rPh>
    <phoneticPr fontId="2"/>
  </si>
  <si>
    <t>有形固定資産合計</t>
    <rPh sb="0" eb="2">
      <t>ユウケイ</t>
    </rPh>
    <rPh sb="2" eb="4">
      <t>コテイ</t>
    </rPh>
    <rPh sb="4" eb="6">
      <t>シサン</t>
    </rPh>
    <rPh sb="6" eb="8">
      <t>ゴウケイ</t>
    </rPh>
    <phoneticPr fontId="2"/>
  </si>
  <si>
    <t>固定資産合計</t>
    <rPh sb="0" eb="2">
      <t>コテイ</t>
    </rPh>
    <rPh sb="2" eb="4">
      <t>シサン</t>
    </rPh>
    <rPh sb="4" eb="6">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</si>
  <si>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</si>
  <si>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</si>
  <si>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</si>
  <si>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流動資産合計</t>
    <rPh sb="0" eb="2">
      <t>リュウドウ</t>
    </rPh>
    <rPh sb="2" eb="4">
      <t>シサン</t>
    </rPh>
    <rPh sb="4" eb="6">
      <t>ゴウケイ</t>
    </rPh>
    <phoneticPr fontId="2"/>
  </si>
  <si>
    <t>資産合計</t>
    <rPh sb="0" eb="2">
      <t>シサン</t>
    </rPh>
    <rPh sb="2" eb="4">
      <t>ゴウケイ</t>
    </rPh>
    <phoneticPr fontId="2"/>
  </si>
  <si>
    <t>負　　　　　債　　　　　の　　　　　部</t>
    <rPh sb="0" eb="1">
      <t>フ</t>
    </rPh>
    <rPh sb="6" eb="7">
      <t>サイ</t>
    </rPh>
    <rPh sb="18" eb="19">
      <t>ブ</t>
    </rPh>
    <phoneticPr fontId="2"/>
  </si>
  <si>
    <t>固定負債</t>
    <rPh sb="0" eb="2">
      <t>コテイ</t>
    </rPh>
    <rPh sb="2" eb="4">
      <t>フサイ</t>
    </rPh>
    <phoneticPr fontId="2"/>
  </si>
  <si>
    <t>固定負債合計</t>
    <rPh sb="0" eb="2">
      <t>コテイ</t>
    </rPh>
    <rPh sb="2" eb="4">
      <t>フサイ</t>
    </rPh>
    <rPh sb="4" eb="6">
      <t>ゴウケイ</t>
    </rPh>
    <phoneticPr fontId="2"/>
  </si>
  <si>
    <t>流動負債</t>
    <rPh sb="0" eb="2">
      <t>リュウドウ</t>
    </rPh>
    <rPh sb="2" eb="4">
      <t>フサイ</t>
    </rPh>
    <phoneticPr fontId="2"/>
  </si>
  <si>
    <t>未払金</t>
    <rPh sb="0" eb="2">
      <t>ミハラ</t>
    </rPh>
    <rPh sb="2" eb="3">
      <t>キン</t>
    </rPh>
    <phoneticPr fontId="2"/>
  </si>
  <si>
    <t>流動負債合計</t>
    <rPh sb="0" eb="2">
      <t>リュウドウ</t>
    </rPh>
    <rPh sb="2" eb="4">
      <t>フサイ</t>
    </rPh>
    <rPh sb="4" eb="6">
      <t>ゴウケイ</t>
    </rPh>
    <phoneticPr fontId="2"/>
  </si>
  <si>
    <t>負債合計</t>
    <rPh sb="0" eb="2">
      <t>フサイ</t>
    </rPh>
    <rPh sb="2" eb="4">
      <t>ゴウケイ</t>
    </rPh>
    <phoneticPr fontId="2"/>
  </si>
  <si>
    <t>資　　　　　本　　　　　の　　　　　部</t>
    <rPh sb="0" eb="1">
      <t>シ</t>
    </rPh>
    <rPh sb="6" eb="7">
      <t>ホン</t>
    </rPh>
    <rPh sb="18" eb="19">
      <t>ブ</t>
    </rPh>
    <phoneticPr fontId="2"/>
  </si>
  <si>
    <t>資本金</t>
    <rPh sb="0" eb="3">
      <t>シホンキン</t>
    </rPh>
    <phoneticPr fontId="2"/>
  </si>
  <si>
    <t>企業債</t>
    <rPh sb="0" eb="2">
      <t>キギョウ</t>
    </rPh>
    <rPh sb="2" eb="3">
      <t>サイ</t>
    </rPh>
    <phoneticPr fontId="2"/>
  </si>
  <si>
    <t>剰余金</t>
    <rPh sb="0" eb="3">
      <t>ジョウヨキン</t>
    </rPh>
    <phoneticPr fontId="2"/>
  </si>
  <si>
    <t>資本剰余金</t>
    <rPh sb="0" eb="2">
      <t>シホン</t>
    </rPh>
    <rPh sb="2" eb="5">
      <t>ジョウヨキン</t>
    </rPh>
    <phoneticPr fontId="2"/>
  </si>
  <si>
    <t>資本剰余金合計</t>
    <rPh sb="0" eb="2">
      <t>シホン</t>
    </rPh>
    <rPh sb="2" eb="4">
      <t>ジョウヨ</t>
    </rPh>
    <rPh sb="4" eb="5">
      <t>キン</t>
    </rPh>
    <rPh sb="5" eb="7">
      <t>ゴウケイ</t>
    </rPh>
    <phoneticPr fontId="2"/>
  </si>
  <si>
    <t>利益剰余金</t>
    <rPh sb="0" eb="2">
      <t>リエキ</t>
    </rPh>
    <rPh sb="2" eb="5">
      <t>ジョウヨキン</t>
    </rPh>
    <phoneticPr fontId="2"/>
  </si>
  <si>
    <t>利益剰余金合計</t>
    <rPh sb="0" eb="2">
      <t>リエキ</t>
    </rPh>
    <rPh sb="2" eb="5">
      <t>ジョウヨキン</t>
    </rPh>
    <rPh sb="5" eb="7">
      <t>ゴウケイ</t>
    </rPh>
    <phoneticPr fontId="2"/>
  </si>
  <si>
    <t>剰余金合計</t>
    <rPh sb="0" eb="3">
      <t>ジョウヨキン</t>
    </rPh>
    <rPh sb="3" eb="5">
      <t>ゴウケイ</t>
    </rPh>
    <phoneticPr fontId="2"/>
  </si>
  <si>
    <t>負債資本合計</t>
    <rPh sb="0" eb="2">
      <t>フサイ</t>
    </rPh>
    <rPh sb="2" eb="4">
      <t>シホン</t>
    </rPh>
    <rPh sb="4" eb="6">
      <t>ゴウケイ</t>
    </rPh>
    <phoneticPr fontId="2"/>
  </si>
  <si>
    <t>手数料</t>
    <rPh sb="0" eb="3">
      <t>テスウリョウ</t>
    </rPh>
    <phoneticPr fontId="2"/>
  </si>
  <si>
    <t>光熱水費</t>
    <rPh sb="0" eb="2">
      <t>コウネツ</t>
    </rPh>
    <rPh sb="2" eb="3">
      <t>スイ</t>
    </rPh>
    <rPh sb="3" eb="4">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</si>
  <si>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</si>
  <si>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</si>
  <si>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委託料</t>
    <rPh sb="0" eb="2">
      <t>イタク</t>
    </rPh>
    <rPh sb="2" eb="3">
      <t>リョウ</t>
    </rPh>
    <phoneticPr fontId="2"/>
  </si>
  <si>
    <t>営業外費用</t>
    <rPh sb="0" eb="3">
      <t>エイギョウガイ</t>
    </rPh>
    <rPh sb="3" eb="5">
      <t>ヒヨウ</t>
    </rPh>
    <phoneticPr fontId="2"/>
  </si>
  <si>
    <t>企業債利息</t>
    <rPh sb="0" eb="2">
      <t>キギョウ</t>
    </rPh>
    <rPh sb="2" eb="3">
      <t>サイ</t>
    </rPh>
    <rPh sb="3" eb="5">
      <t>リソク</t>
    </rPh>
    <phoneticPr fontId="2"/>
  </si>
  <si>
    <t>期末手当</t>
    <rPh sb="0" eb="2">
      <t>キマツ</t>
    </rPh>
    <rPh sb="2" eb="4">
      <t>テアテ</t>
    </rPh>
    <phoneticPr fontId="2"/>
  </si>
  <si>
    <t>勤勉手当</t>
    <rPh sb="0" eb="2">
      <t>キンベン</t>
    </rPh>
    <rPh sb="2" eb="4">
      <t>テアテ</t>
    </rPh>
    <phoneticPr fontId="2"/>
  </si>
  <si>
    <t>原水・浄水設備機器等</t>
    <rPh sb="0" eb="2">
      <t>ゲンスイ</t>
    </rPh>
    <rPh sb="3" eb="5">
      <t>ジョウスイ</t>
    </rPh>
    <rPh sb="5" eb="7">
      <t>セツビ</t>
    </rPh>
    <rPh sb="7" eb="9">
      <t>キキ</t>
    </rPh>
    <rPh sb="9" eb="10">
      <t>トウ</t>
    </rPh>
    <phoneticPr fontId="2"/>
  </si>
  <si>
    <t>営　業　収　益</t>
    <phoneticPr fontId="2"/>
  </si>
  <si>
    <t>営　業　費　用</t>
    <phoneticPr fontId="2"/>
  </si>
  <si>
    <t>営　業　外　収　益</t>
    <phoneticPr fontId="2"/>
  </si>
  <si>
    <t>支払利息及び企業債</t>
    <rPh sb="0" eb="2">
      <t>シハライ</t>
    </rPh>
    <rPh sb="2" eb="4">
      <t>リソク</t>
    </rPh>
    <rPh sb="4" eb="5">
      <t>オヨ</t>
    </rPh>
    <rPh sb="6" eb="8">
      <t>キギョウ</t>
    </rPh>
    <rPh sb="8" eb="9">
      <t>サイ</t>
    </rPh>
    <phoneticPr fontId="2"/>
  </si>
  <si>
    <t>取扱諸費</t>
    <rPh sb="0" eb="2">
      <t>トリアツカイ</t>
    </rPh>
    <rPh sb="2" eb="4">
      <t>ショヒ</t>
    </rPh>
    <phoneticPr fontId="2"/>
  </si>
  <si>
    <t>純利益、純損失の数値は注意</t>
    <rPh sb="0" eb="1">
      <t>ジュン</t>
    </rPh>
    <rPh sb="1" eb="2">
      <t>リ</t>
    </rPh>
    <rPh sb="2" eb="3">
      <t>エキ</t>
    </rPh>
    <rPh sb="4" eb="5">
      <t>ジュン</t>
    </rPh>
    <rPh sb="5" eb="7">
      <t>ソンシツ</t>
    </rPh>
    <rPh sb="8" eb="10">
      <t>スウチ</t>
    </rPh>
    <rPh sb="11" eb="13">
      <t>チュウイ</t>
    </rPh>
    <phoneticPr fontId="2"/>
  </si>
  <si>
    <t>（２）</t>
    <phoneticPr fontId="2"/>
  </si>
  <si>
    <t>決算書の剰余金処分（案）の翌年度繰越利益剰余金を入れる</t>
    <rPh sb="0" eb="3">
      <t>ケッサンショ</t>
    </rPh>
    <rPh sb="4" eb="7">
      <t>ジョウヨキン</t>
    </rPh>
    <rPh sb="7" eb="9">
      <t>ショブン</t>
    </rPh>
    <rPh sb="10" eb="11">
      <t>アン</t>
    </rPh>
    <rPh sb="13" eb="16">
      <t>ヨクネンド</t>
    </rPh>
    <rPh sb="16" eb="18">
      <t>クリコシ</t>
    </rPh>
    <rPh sb="18" eb="20">
      <t>リエキ</t>
    </rPh>
    <rPh sb="20" eb="23">
      <t>ジョウヨキン</t>
    </rPh>
    <rPh sb="24" eb="25">
      <t>イ</t>
    </rPh>
    <phoneticPr fontId="2"/>
  </si>
  <si>
    <t>営業利益、損失は注意</t>
    <rPh sb="0" eb="2">
      <t>エイギョウ</t>
    </rPh>
    <rPh sb="2" eb="4">
      <t>リエキ</t>
    </rPh>
    <rPh sb="5" eb="7">
      <t>ソンシツ</t>
    </rPh>
    <rPh sb="8" eb="10">
      <t>チュウイ</t>
    </rPh>
    <phoneticPr fontId="2"/>
  </si>
  <si>
    <t>～</t>
    <phoneticPr fontId="2"/>
  </si>
  <si>
    <t>児童手当</t>
    <rPh sb="0" eb="2">
      <t>ジドウ</t>
    </rPh>
    <rPh sb="2" eb="4">
      <t>テアテ</t>
    </rPh>
    <phoneticPr fontId="2"/>
  </si>
  <si>
    <t>手当の内訳</t>
    <rPh sb="0" eb="1">
      <t>テ</t>
    </rPh>
    <rPh sb="1" eb="2">
      <t>トウ</t>
    </rPh>
    <rPh sb="3" eb="4">
      <t>ナイ</t>
    </rPh>
    <rPh sb="4" eb="5">
      <t>ヤク</t>
    </rPh>
    <phoneticPr fontId="2"/>
  </si>
  <si>
    <t>長期前受金戻入</t>
    <rPh sb="0" eb="2">
      <t>チョウキ</t>
    </rPh>
    <rPh sb="2" eb="4">
      <t>マエウケ</t>
    </rPh>
    <rPh sb="4" eb="5">
      <t>キン</t>
    </rPh>
    <rPh sb="5" eb="7">
      <t>モドシイレ</t>
    </rPh>
    <phoneticPr fontId="2"/>
  </si>
  <si>
    <t>賞与引当金</t>
    <rPh sb="0" eb="2">
      <t>ショウヨ</t>
    </rPh>
    <rPh sb="2" eb="4">
      <t>ヒキアテ</t>
    </rPh>
    <rPh sb="4" eb="5">
      <t>キン</t>
    </rPh>
    <phoneticPr fontId="2"/>
  </si>
  <si>
    <t>退職給付引当金</t>
    <rPh sb="0" eb="2">
      <t>タイショク</t>
    </rPh>
    <rPh sb="2" eb="4">
      <t>キュウフ</t>
    </rPh>
    <rPh sb="4" eb="6">
      <t>ヒキアテ</t>
    </rPh>
    <rPh sb="6" eb="7">
      <t>キン</t>
    </rPh>
    <phoneticPr fontId="2"/>
  </si>
  <si>
    <t>貸倒引当金</t>
    <rPh sb="0" eb="2">
      <t>カシダオレ</t>
    </rPh>
    <rPh sb="2" eb="4">
      <t>ヒキアテ</t>
    </rPh>
    <rPh sb="4" eb="5">
      <t>キン</t>
    </rPh>
    <phoneticPr fontId="2"/>
  </si>
  <si>
    <t>引当金</t>
    <rPh sb="0" eb="2">
      <t>ヒキアテ</t>
    </rPh>
    <rPh sb="2" eb="3">
      <t>キン</t>
    </rPh>
    <phoneticPr fontId="2"/>
  </si>
  <si>
    <t>建設改良費等の財源に</t>
    <rPh sb="0" eb="2">
      <t>ケンセツ</t>
    </rPh>
    <rPh sb="2" eb="4">
      <t>カイリョウ</t>
    </rPh>
    <rPh sb="4" eb="5">
      <t>ヒ</t>
    </rPh>
    <rPh sb="5" eb="6">
      <t>トウ</t>
    </rPh>
    <rPh sb="7" eb="9">
      <t>ザイゲン</t>
    </rPh>
    <phoneticPr fontId="2"/>
  </si>
  <si>
    <t>収益化累計額</t>
    <rPh sb="0" eb="3">
      <t>シュウエキカ</t>
    </rPh>
    <rPh sb="3" eb="6">
      <t>ルイケイガク</t>
    </rPh>
    <phoneticPr fontId="2"/>
  </si>
  <si>
    <t>業務活動によるキャッシュ・フロー</t>
    <rPh sb="0" eb="2">
      <t>ギョウム</t>
    </rPh>
    <rPh sb="2" eb="4">
      <t>カツドウ</t>
    </rPh>
    <phoneticPr fontId="2"/>
  </si>
  <si>
    <t>未収金の増減額（△は増加）</t>
    <rPh sb="0" eb="3">
      <t>ミシュウキン</t>
    </rPh>
    <rPh sb="4" eb="6">
      <t>ゾウゲン</t>
    </rPh>
    <rPh sb="6" eb="7">
      <t>ガク</t>
    </rPh>
    <rPh sb="10" eb="12">
      <t>ゾウカ</t>
    </rPh>
    <phoneticPr fontId="2"/>
  </si>
  <si>
    <t>未払金の増減額（△は減少）</t>
    <rPh sb="0" eb="1">
      <t>ミ</t>
    </rPh>
    <rPh sb="1" eb="2">
      <t>バライ</t>
    </rPh>
    <rPh sb="2" eb="3">
      <t>キン</t>
    </rPh>
    <rPh sb="4" eb="7">
      <t>ゾウゲンガク</t>
    </rPh>
    <rPh sb="10" eb="12">
      <t>ゲンショウ</t>
    </rPh>
    <phoneticPr fontId="2"/>
  </si>
  <si>
    <t>投資活動によるキャッシュ・フロー</t>
    <rPh sb="0" eb="2">
      <t>トウシ</t>
    </rPh>
    <rPh sb="2" eb="4">
      <t>カツドウ</t>
    </rPh>
    <phoneticPr fontId="2"/>
  </si>
  <si>
    <t>有形固定資産の取得による支出</t>
    <rPh sb="0" eb="1">
      <t>ユウ</t>
    </rPh>
    <rPh sb="1" eb="2">
      <t>ケイ</t>
    </rPh>
    <rPh sb="2" eb="4">
      <t>コテイ</t>
    </rPh>
    <rPh sb="4" eb="6">
      <t>シサン</t>
    </rPh>
    <rPh sb="7" eb="9">
      <t>シュトク</t>
    </rPh>
    <rPh sb="12" eb="14">
      <t>シシュツ</t>
    </rPh>
    <phoneticPr fontId="2"/>
  </si>
  <si>
    <t>財務活動によるキャッシュ・フロー</t>
    <rPh sb="0" eb="2">
      <t>ザイム</t>
    </rPh>
    <rPh sb="2" eb="4">
      <t>カツドウ</t>
    </rPh>
    <phoneticPr fontId="2"/>
  </si>
  <si>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2"/>
  </si>
  <si>
    <t>資金増加額（又は減少額）</t>
    <rPh sb="0" eb="2">
      <t>シキン</t>
    </rPh>
    <rPh sb="2" eb="4">
      <t>ゾウカ</t>
    </rPh>
    <rPh sb="4" eb="5">
      <t>ガク</t>
    </rPh>
    <rPh sb="6" eb="7">
      <t>マタ</t>
    </rPh>
    <rPh sb="8" eb="10">
      <t>ゲンショウ</t>
    </rPh>
    <rPh sb="10" eb="11">
      <t>ガク</t>
    </rPh>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</si>
  <si>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</si>
  <si>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</si>
  <si>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投資活動によるキャッシュ・フロー</t>
    <phoneticPr fontId="2"/>
  </si>
  <si>
    <t>重要な会計方針に係る事項</t>
    <rPh sb="0" eb="2">
      <t>ジュウヨウ</t>
    </rPh>
    <rPh sb="3" eb="5">
      <t>カイケイ</t>
    </rPh>
    <rPh sb="5" eb="7">
      <t>ホウシン</t>
    </rPh>
    <rPh sb="8" eb="9">
      <t>カカ</t>
    </rPh>
    <rPh sb="10" eb="12">
      <t>ジコウ</t>
    </rPh>
    <phoneticPr fontId="2"/>
  </si>
  <si>
    <t>・</t>
    <phoneticPr fontId="2"/>
  </si>
  <si>
    <t>①</t>
    <phoneticPr fontId="2"/>
  </si>
  <si>
    <t>減価償却の方法</t>
    <rPh sb="0" eb="2">
      <t>ゲンカ</t>
    </rPh>
    <rPh sb="2" eb="4">
      <t>ショウキャク</t>
    </rPh>
    <rPh sb="5" eb="7">
      <t>ホウホウ</t>
    </rPh>
    <phoneticPr fontId="2"/>
  </si>
  <si>
    <t>定額法</t>
    <rPh sb="0" eb="1">
      <t>テイ</t>
    </rPh>
    <rPh sb="1" eb="2">
      <t>ガク</t>
    </rPh>
    <rPh sb="2" eb="3">
      <t>ホウ</t>
    </rPh>
    <phoneticPr fontId="2"/>
  </si>
  <si>
    <t>主な耐用年数</t>
    <rPh sb="0" eb="1">
      <t>オモ</t>
    </rPh>
    <rPh sb="2" eb="4">
      <t>タイヨウ</t>
    </rPh>
    <rPh sb="4" eb="6">
      <t>ネンスウ</t>
    </rPh>
    <phoneticPr fontId="2"/>
  </si>
  <si>
    <t>工具器具及び備品</t>
    <phoneticPr fontId="2"/>
  </si>
  <si>
    <t>②</t>
    <phoneticPr fontId="2"/>
  </si>
  <si>
    <t>③</t>
    <phoneticPr fontId="2"/>
  </si>
  <si>
    <t>消費税等の会計処理</t>
    <rPh sb="0" eb="3">
      <t>ショウヒゼイ</t>
    </rPh>
    <rPh sb="3" eb="4">
      <t>トウ</t>
    </rPh>
    <rPh sb="5" eb="7">
      <t>カイケイ</t>
    </rPh>
    <rPh sb="7" eb="9">
      <t>ショリ</t>
    </rPh>
    <phoneticPr fontId="2"/>
  </si>
  <si>
    <t>消費税及び地方消費税の会計処理は税抜方式によっている。</t>
    <rPh sb="0" eb="3">
      <t>ショウヒゼイ</t>
    </rPh>
    <rPh sb="3" eb="4">
      <t>オヨ</t>
    </rPh>
    <rPh sb="5" eb="7">
      <t>チホウ</t>
    </rPh>
    <rPh sb="7" eb="10">
      <t>ショウヒゼイ</t>
    </rPh>
    <rPh sb="11" eb="13">
      <t>カイケイ</t>
    </rPh>
    <rPh sb="13" eb="15">
      <t>ショリ</t>
    </rPh>
    <rPh sb="16" eb="17">
      <t>ゼイ</t>
    </rPh>
    <rPh sb="17" eb="18">
      <t>ヌ</t>
    </rPh>
    <rPh sb="18" eb="20">
      <t>ホウシキ</t>
    </rPh>
    <phoneticPr fontId="2"/>
  </si>
  <si>
    <t>固定資産の減価償却の方法</t>
    <rPh sb="0" eb="2">
      <t>コテイ</t>
    </rPh>
    <rPh sb="2" eb="4">
      <t>シサン</t>
    </rPh>
    <rPh sb="5" eb="7">
      <t>ゲンカ</t>
    </rPh>
    <rPh sb="7" eb="9">
      <t>ショウキャク</t>
    </rPh>
    <rPh sb="10" eb="12">
      <t>ホウホウ</t>
    </rPh>
    <phoneticPr fontId="2"/>
  </si>
  <si>
    <t>制度改正に伴う</t>
    <rPh sb="0" eb="2">
      <t>セイド</t>
    </rPh>
    <rPh sb="2" eb="4">
      <t>カイセイ</t>
    </rPh>
    <rPh sb="5" eb="6">
      <t>トモナ</t>
    </rPh>
    <phoneticPr fontId="2"/>
  </si>
  <si>
    <t>増減分</t>
    <rPh sb="0" eb="1">
      <t>ゾウ</t>
    </rPh>
    <rPh sb="1" eb="2">
      <t>ゲン</t>
    </rPh>
    <rPh sb="2" eb="3">
      <t>ブン</t>
    </rPh>
    <phoneticPr fontId="2"/>
  </si>
  <si>
    <t>有形固定資産（リース資産を除く。）</t>
    <rPh sb="0" eb="1">
      <t>ユウ</t>
    </rPh>
    <rPh sb="1" eb="2">
      <t>ケイ</t>
    </rPh>
    <rPh sb="2" eb="4">
      <t>コテイ</t>
    </rPh>
    <rPh sb="4" eb="6">
      <t>シサン</t>
    </rPh>
    <rPh sb="10" eb="12">
      <t>シサン</t>
    </rPh>
    <rPh sb="13" eb="14">
      <t>ノゾ</t>
    </rPh>
    <phoneticPr fontId="2"/>
  </si>
  <si>
    <t>引当金の計上方法</t>
    <rPh sb="0" eb="2">
      <t>ヒキアテ</t>
    </rPh>
    <rPh sb="2" eb="3">
      <t>キン</t>
    </rPh>
    <rPh sb="4" eb="6">
      <t>ケイジョウ</t>
    </rPh>
    <rPh sb="6" eb="8">
      <t>ホウホウ</t>
    </rPh>
    <phoneticPr fontId="2"/>
  </si>
  <si>
    <t>小　計</t>
    <rPh sb="0" eb="1">
      <t>ショウ</t>
    </rPh>
    <rPh sb="2" eb="3">
      <t>ケイ</t>
    </rPh>
    <phoneticPr fontId="2"/>
  </si>
  <si>
    <t>債権の不納欠損による損失に備えるため、貸倒実績率等により回収不能見込額を計上している。</t>
    <rPh sb="0" eb="2">
      <t>サイケン</t>
    </rPh>
    <rPh sb="3" eb="5">
      <t>フノウ</t>
    </rPh>
    <rPh sb="5" eb="7">
      <t>ケッソン</t>
    </rPh>
    <rPh sb="10" eb="12">
      <t>ソンシツ</t>
    </rPh>
    <rPh sb="13" eb="14">
      <t>ソナ</t>
    </rPh>
    <rPh sb="19" eb="21">
      <t>カシダオレ</t>
    </rPh>
    <rPh sb="21" eb="23">
      <t>ジッセキ</t>
    </rPh>
    <rPh sb="23" eb="24">
      <t>リツ</t>
    </rPh>
    <rPh sb="24" eb="25">
      <t>トウ</t>
    </rPh>
    <rPh sb="28" eb="30">
      <t>カイシュウ</t>
    </rPh>
    <rPh sb="30" eb="32">
      <t>フノウ</t>
    </rPh>
    <rPh sb="32" eb="34">
      <t>ミコミ</t>
    </rPh>
    <rPh sb="34" eb="35">
      <t>ガク</t>
    </rPh>
    <rPh sb="36" eb="38">
      <t>ケイジョウ</t>
    </rPh>
    <phoneticPr fontId="2"/>
  </si>
  <si>
    <t>職員の期末手当及び勤勉手当の支給及びそれらに係る法定福利費の支出に備えるため、当年度末における支</t>
    <rPh sb="0" eb="2">
      <t>ショクイン</t>
    </rPh>
    <rPh sb="3" eb="5">
      <t>キマツ</t>
    </rPh>
    <rPh sb="5" eb="7">
      <t>テアテ</t>
    </rPh>
    <rPh sb="7" eb="8">
      <t>オヨ</t>
    </rPh>
    <rPh sb="9" eb="11">
      <t>キンベン</t>
    </rPh>
    <rPh sb="11" eb="13">
      <t>テアテ</t>
    </rPh>
    <rPh sb="14" eb="16">
      <t>シキュウ</t>
    </rPh>
    <rPh sb="16" eb="17">
      <t>オヨ</t>
    </rPh>
    <rPh sb="22" eb="23">
      <t>カカ</t>
    </rPh>
    <rPh sb="24" eb="26">
      <t>ホウテイ</t>
    </rPh>
    <rPh sb="26" eb="28">
      <t>フクリ</t>
    </rPh>
    <rPh sb="28" eb="29">
      <t>ヒ</t>
    </rPh>
    <rPh sb="30" eb="32">
      <t>シシュツ</t>
    </rPh>
    <rPh sb="33" eb="34">
      <t>ソナ</t>
    </rPh>
    <rPh sb="39" eb="40">
      <t>トウ</t>
    </rPh>
    <rPh sb="40" eb="42">
      <t>ネンド</t>
    </rPh>
    <rPh sb="42" eb="43">
      <t>マツ</t>
    </rPh>
    <rPh sb="47" eb="48">
      <t>シ</t>
    </rPh>
    <phoneticPr fontId="2"/>
  </si>
  <si>
    <t>利息の支払額</t>
    <rPh sb="0" eb="2">
      <t>リソク</t>
    </rPh>
    <rPh sb="3" eb="5">
      <t>シハライ</t>
    </rPh>
    <rPh sb="5" eb="6">
      <t>ガク</t>
    </rPh>
    <phoneticPr fontId="2"/>
  </si>
  <si>
    <t>（総則）</t>
    <rPh sb="1" eb="2">
      <t>フサ</t>
    </rPh>
    <rPh sb="2" eb="3">
      <t>ノリ</t>
    </rPh>
    <phoneticPr fontId="2"/>
  </si>
  <si>
    <t>（業務の予定量）</t>
    <rPh sb="1" eb="2">
      <t>ギョウ</t>
    </rPh>
    <rPh sb="2" eb="3">
      <t>ツトム</t>
    </rPh>
    <rPh sb="4" eb="5">
      <t>ヨ</t>
    </rPh>
    <rPh sb="5" eb="6">
      <t>サダム</t>
    </rPh>
    <rPh sb="6" eb="7">
      <t>リョウ</t>
    </rPh>
    <phoneticPr fontId="2"/>
  </si>
  <si>
    <t>第２条　業務の予定量は、次のとおりとする。</t>
    <rPh sb="0" eb="1">
      <t>ダイ</t>
    </rPh>
    <rPh sb="2" eb="3">
      <t>ジョウ</t>
    </rPh>
    <phoneticPr fontId="2"/>
  </si>
  <si>
    <t>（１）</t>
    <phoneticPr fontId="2"/>
  </si>
  <si>
    <t>（４）</t>
    <phoneticPr fontId="2"/>
  </si>
  <si>
    <t>（収益的収入及び支出）</t>
    <rPh sb="1" eb="2">
      <t>オサム</t>
    </rPh>
    <rPh sb="2" eb="3">
      <t>エキ</t>
    </rPh>
    <rPh sb="3" eb="4">
      <t>マト</t>
    </rPh>
    <rPh sb="4" eb="5">
      <t>オサム</t>
    </rPh>
    <rPh sb="5" eb="6">
      <t>イリ</t>
    </rPh>
    <rPh sb="6" eb="7">
      <t>オヨ</t>
    </rPh>
    <rPh sb="8" eb="9">
      <t>ササ</t>
    </rPh>
    <rPh sb="9" eb="10">
      <t>デ</t>
    </rPh>
    <phoneticPr fontId="2"/>
  </si>
  <si>
    <t>第１款</t>
    <rPh sb="0" eb="1">
      <t>ダイ</t>
    </rPh>
    <rPh sb="2" eb="3">
      <t>カン</t>
    </rPh>
    <phoneticPr fontId="2"/>
  </si>
  <si>
    <t>　第１項</t>
    <rPh sb="1" eb="2">
      <t>ダイ</t>
    </rPh>
    <rPh sb="3" eb="4">
      <t>コウ</t>
    </rPh>
    <phoneticPr fontId="2"/>
  </si>
  <si>
    <t>　第２項</t>
    <rPh sb="1" eb="2">
      <t>ダイ</t>
    </rPh>
    <rPh sb="3" eb="4">
      <t>コウ</t>
    </rPh>
    <phoneticPr fontId="2"/>
  </si>
  <si>
    <t>　第３項</t>
    <rPh sb="1" eb="2">
      <t>ダイ</t>
    </rPh>
    <rPh sb="3" eb="4">
      <t>コウ</t>
    </rPh>
    <phoneticPr fontId="2"/>
  </si>
  <si>
    <t>収入</t>
    <rPh sb="0" eb="1">
      <t>オサム</t>
    </rPh>
    <rPh sb="1" eb="2">
      <t>イリ</t>
    </rPh>
    <phoneticPr fontId="2"/>
  </si>
  <si>
    <t>支出</t>
    <rPh sb="0" eb="1">
      <t>シ</t>
    </rPh>
    <rPh sb="1" eb="2">
      <t>デ</t>
    </rPh>
    <phoneticPr fontId="2"/>
  </si>
  <si>
    <t>（資本的収入及び支出）</t>
    <rPh sb="1" eb="2">
      <t>シ</t>
    </rPh>
    <rPh sb="2" eb="3">
      <t>ホン</t>
    </rPh>
    <rPh sb="3" eb="4">
      <t>マト</t>
    </rPh>
    <rPh sb="4" eb="5">
      <t>オサム</t>
    </rPh>
    <rPh sb="5" eb="6">
      <t>イリ</t>
    </rPh>
    <rPh sb="6" eb="7">
      <t>オヨ</t>
    </rPh>
    <rPh sb="8" eb="9">
      <t>ササ</t>
    </rPh>
    <rPh sb="9" eb="10">
      <t>デ</t>
    </rPh>
    <phoneticPr fontId="2"/>
  </si>
  <si>
    <t>（議会の議決を経なければ流用することのできない経費）</t>
    <rPh sb="1" eb="2">
      <t>ギ</t>
    </rPh>
    <rPh sb="2" eb="3">
      <t>カイ</t>
    </rPh>
    <rPh sb="4" eb="5">
      <t>ギ</t>
    </rPh>
    <rPh sb="5" eb="6">
      <t>ケツ</t>
    </rPh>
    <rPh sb="7" eb="8">
      <t>ヘ</t>
    </rPh>
    <rPh sb="12" eb="13">
      <t>リュウ</t>
    </rPh>
    <rPh sb="13" eb="14">
      <t>ヨウ</t>
    </rPh>
    <rPh sb="23" eb="24">
      <t>キョウ</t>
    </rPh>
    <rPh sb="24" eb="25">
      <t>ヒ</t>
    </rPh>
    <phoneticPr fontId="2"/>
  </si>
  <si>
    <t>　用する場合は、議会の議決を経なければならない。</t>
    <phoneticPr fontId="2"/>
  </si>
  <si>
    <t>千円</t>
    <rPh sb="0" eb="2">
      <t>センエン</t>
    </rPh>
    <phoneticPr fontId="2"/>
  </si>
  <si>
    <t>戸</t>
    <rPh sb="0" eb="1">
      <t>コ</t>
    </rPh>
    <phoneticPr fontId="2"/>
  </si>
  <si>
    <t>㎥</t>
    <phoneticPr fontId="2"/>
  </si>
  <si>
    <t>収 益 的 収 入 及 び 支 出</t>
    <rPh sb="0" eb="1">
      <t>オサム</t>
    </rPh>
    <rPh sb="2" eb="3">
      <t>エキ</t>
    </rPh>
    <rPh sb="4" eb="5">
      <t>マト</t>
    </rPh>
    <rPh sb="6" eb="7">
      <t>オサム</t>
    </rPh>
    <rPh sb="8" eb="9">
      <t>イリ</t>
    </rPh>
    <rPh sb="10" eb="11">
      <t>オヨ</t>
    </rPh>
    <rPh sb="14" eb="15">
      <t>ササ</t>
    </rPh>
    <rPh sb="16" eb="17">
      <t>デ</t>
    </rPh>
    <phoneticPr fontId="2"/>
  </si>
  <si>
    <t>1.</t>
    <phoneticPr fontId="2"/>
  </si>
  <si>
    <t>1.</t>
    <phoneticPr fontId="2"/>
  </si>
  <si>
    <t>2.</t>
    <phoneticPr fontId="2"/>
  </si>
  <si>
    <t>予　定　額</t>
    <rPh sb="0" eb="1">
      <t>ヨ</t>
    </rPh>
    <rPh sb="2" eb="3">
      <t>サダム</t>
    </rPh>
    <rPh sb="4" eb="5">
      <t>ガク</t>
    </rPh>
    <phoneticPr fontId="2"/>
  </si>
  <si>
    <t>（単位：千円）</t>
    <rPh sb="1" eb="3">
      <t>タンイ</t>
    </rPh>
    <rPh sb="4" eb="5">
      <t>セン</t>
    </rPh>
    <rPh sb="5" eb="6">
      <t>エン</t>
    </rPh>
    <phoneticPr fontId="2"/>
  </si>
  <si>
    <t>支　　　　　出</t>
    <rPh sb="0" eb="1">
      <t>シ</t>
    </rPh>
    <rPh sb="6" eb="7">
      <t>デ</t>
    </rPh>
    <phoneticPr fontId="2"/>
  </si>
  <si>
    <t>取水・浄水の維持管理及び県水受水に要する費用</t>
    <rPh sb="0" eb="2">
      <t>シュスイ</t>
    </rPh>
    <rPh sb="3" eb="5">
      <t>ジョウスイ</t>
    </rPh>
    <rPh sb="6" eb="8">
      <t>イジ</t>
    </rPh>
    <rPh sb="8" eb="10">
      <t>カンリ</t>
    </rPh>
    <rPh sb="10" eb="11">
      <t>オヨ</t>
    </rPh>
    <rPh sb="12" eb="14">
      <t>ケンスイ</t>
    </rPh>
    <rPh sb="14" eb="16">
      <t>ジュスイ</t>
    </rPh>
    <rPh sb="17" eb="18">
      <t>ヨウ</t>
    </rPh>
    <rPh sb="20" eb="22">
      <t>ヒヨウ</t>
    </rPh>
    <phoneticPr fontId="2"/>
  </si>
  <si>
    <t>業務費</t>
    <rPh sb="0" eb="2">
      <t>ギョウム</t>
    </rPh>
    <rPh sb="2" eb="3">
      <t>ヒ</t>
    </rPh>
    <phoneticPr fontId="2"/>
  </si>
  <si>
    <t>人件費及び事業活動の全般に関連する費用</t>
    <rPh sb="0" eb="3">
      <t>ジンケンヒ</t>
    </rPh>
    <rPh sb="3" eb="4">
      <t>オヨ</t>
    </rPh>
    <rPh sb="5" eb="7">
      <t>ジギョウ</t>
    </rPh>
    <rPh sb="7" eb="9">
      <t>カツドウ</t>
    </rPh>
    <rPh sb="10" eb="12">
      <t>ゼンパン</t>
    </rPh>
    <rPh sb="13" eb="15">
      <t>カンレン</t>
    </rPh>
    <rPh sb="17" eb="19">
      <t>ヒヨウ</t>
    </rPh>
    <phoneticPr fontId="2"/>
  </si>
  <si>
    <t>資 本 的 収 入 及 び 支 出</t>
    <rPh sb="0" eb="1">
      <t>シ</t>
    </rPh>
    <rPh sb="2" eb="3">
      <t>ホン</t>
    </rPh>
    <rPh sb="4" eb="5">
      <t>マト</t>
    </rPh>
    <rPh sb="6" eb="7">
      <t>オサム</t>
    </rPh>
    <rPh sb="8" eb="9">
      <t>イリ</t>
    </rPh>
    <rPh sb="10" eb="11">
      <t>オヨ</t>
    </rPh>
    <rPh sb="14" eb="15">
      <t>ササ</t>
    </rPh>
    <rPh sb="16" eb="17">
      <t>デ</t>
    </rPh>
    <phoneticPr fontId="2"/>
  </si>
  <si>
    <t>拡張事業費</t>
    <rPh sb="0" eb="2">
      <t>カクチョウ</t>
    </rPh>
    <rPh sb="2" eb="4">
      <t>ジギョウ</t>
    </rPh>
    <rPh sb="4" eb="5">
      <t>ヒ</t>
    </rPh>
    <phoneticPr fontId="2"/>
  </si>
  <si>
    <t>営業設備費</t>
    <rPh sb="0" eb="2">
      <t>エイギョウ</t>
    </rPh>
    <rPh sb="2" eb="5">
      <t>セツビヒ</t>
    </rPh>
    <phoneticPr fontId="2"/>
  </si>
  <si>
    <t>（単位：千円）</t>
    <phoneticPr fontId="2"/>
  </si>
  <si>
    <t>報　　酬</t>
    <rPh sb="0" eb="1">
      <t>ホウ</t>
    </rPh>
    <rPh sb="3" eb="4">
      <t>シュウ</t>
    </rPh>
    <phoneticPr fontId="2"/>
  </si>
  <si>
    <t>給　　料</t>
    <rPh sb="0" eb="1">
      <t>キュウ</t>
    </rPh>
    <rPh sb="3" eb="4">
      <t>リョウ</t>
    </rPh>
    <phoneticPr fontId="2"/>
  </si>
  <si>
    <t>賃　　金</t>
    <rPh sb="0" eb="1">
      <t>チン</t>
    </rPh>
    <rPh sb="3" eb="4">
      <t>キン</t>
    </rPh>
    <phoneticPr fontId="2"/>
  </si>
  <si>
    <t>手　　当</t>
    <rPh sb="0" eb="1">
      <t>テ</t>
    </rPh>
    <rPh sb="3" eb="4">
      <t>トウ</t>
    </rPh>
    <phoneticPr fontId="2"/>
  </si>
  <si>
    <t>法　　定
福 利 費</t>
    <rPh sb="0" eb="1">
      <t>ホウ</t>
    </rPh>
    <rPh sb="3" eb="4">
      <t>テイ</t>
    </rPh>
    <rPh sb="5" eb="6">
      <t>フク</t>
    </rPh>
    <rPh sb="7" eb="8">
      <t>リ</t>
    </rPh>
    <rPh sb="9" eb="10">
      <t>ヒ</t>
    </rPh>
    <phoneticPr fontId="2"/>
  </si>
  <si>
    <t>給　　　　与　　　　費</t>
    <rPh sb="0" eb="1">
      <t>キュウ</t>
    </rPh>
    <rPh sb="5" eb="6">
      <t>アタエ</t>
    </rPh>
    <rPh sb="10" eb="11">
      <t>ヒ</t>
    </rPh>
    <phoneticPr fontId="2"/>
  </si>
  <si>
    <t>備　　　　　　　　　　考</t>
    <rPh sb="0" eb="1">
      <t>ソナエ</t>
    </rPh>
    <rPh sb="11" eb="12">
      <t>コウ</t>
    </rPh>
    <phoneticPr fontId="2"/>
  </si>
  <si>
    <t>給料</t>
    <rPh sb="0" eb="1">
      <t>キュウ</t>
    </rPh>
    <rPh sb="1" eb="2">
      <t>リョウ</t>
    </rPh>
    <phoneticPr fontId="2"/>
  </si>
  <si>
    <t>手当</t>
    <rPh sb="0" eb="1">
      <t>テ</t>
    </rPh>
    <rPh sb="1" eb="2">
      <t>トウ</t>
    </rPh>
    <phoneticPr fontId="2"/>
  </si>
  <si>
    <t>給与改定に伴う</t>
    <rPh sb="0" eb="2">
      <t>キュウヨ</t>
    </rPh>
    <rPh sb="2" eb="4">
      <t>カイテイ</t>
    </rPh>
    <rPh sb="5" eb="6">
      <t>トモナ</t>
    </rPh>
    <phoneticPr fontId="2"/>
  </si>
  <si>
    <t>分</t>
    <rPh sb="0" eb="1">
      <t>ブン</t>
    </rPh>
    <phoneticPr fontId="2"/>
  </si>
  <si>
    <t>昇給期別職員数</t>
    <rPh sb="0" eb="2">
      <t>ショウキュウ</t>
    </rPh>
    <rPh sb="2" eb="3">
      <t>キ</t>
    </rPh>
    <rPh sb="3" eb="4">
      <t>ベツ</t>
    </rPh>
    <rPh sb="4" eb="7">
      <t>ショクインスウ</t>
    </rPh>
    <phoneticPr fontId="2"/>
  </si>
  <si>
    <t>(昇給期)</t>
    <rPh sb="1" eb="3">
      <t>ショウキュウ</t>
    </rPh>
    <rPh sb="3" eb="4">
      <t>キ</t>
    </rPh>
    <phoneticPr fontId="2"/>
  </si>
  <si>
    <t>職員数の異動状況</t>
    <rPh sb="0" eb="2">
      <t>ショクイン</t>
    </rPh>
    <rPh sb="2" eb="3">
      <t>スウ</t>
    </rPh>
    <rPh sb="4" eb="6">
      <t>イドウ</t>
    </rPh>
    <rPh sb="6" eb="8">
      <t>ジョウキョウ</t>
    </rPh>
    <phoneticPr fontId="2"/>
  </si>
  <si>
    <t>(計)</t>
    <rPh sb="1" eb="2">
      <t>ケイ</t>
    </rPh>
    <phoneticPr fontId="2"/>
  </si>
  <si>
    <t>(その他)</t>
    <rPh sb="3" eb="4">
      <t>タ</t>
    </rPh>
    <phoneticPr fontId="2"/>
  </si>
  <si>
    <t>扶養</t>
    <rPh sb="0" eb="2">
      <t>フヨウ</t>
    </rPh>
    <phoneticPr fontId="2"/>
  </si>
  <si>
    <t>通勤</t>
    <rPh sb="0" eb="2">
      <t>ツウキン</t>
    </rPh>
    <phoneticPr fontId="2"/>
  </si>
  <si>
    <t>期末</t>
    <rPh sb="0" eb="1">
      <t>キ</t>
    </rPh>
    <rPh sb="1" eb="2">
      <t>マツ</t>
    </rPh>
    <phoneticPr fontId="2"/>
  </si>
  <si>
    <t>勤勉</t>
    <rPh sb="0" eb="2">
      <t>キンベン</t>
    </rPh>
    <phoneticPr fontId="2"/>
  </si>
  <si>
    <t>児童</t>
    <rPh sb="0" eb="2">
      <t>ジドウ</t>
    </rPh>
    <phoneticPr fontId="2"/>
  </si>
  <si>
    <t>増減事由別内訳</t>
    <rPh sb="0" eb="1">
      <t>ゾウ</t>
    </rPh>
    <rPh sb="1" eb="2">
      <t>ゲン</t>
    </rPh>
    <rPh sb="2" eb="3">
      <t>コト</t>
    </rPh>
    <rPh sb="3" eb="4">
      <t>ヨシ</t>
    </rPh>
    <rPh sb="4" eb="5">
      <t>ベツ</t>
    </rPh>
    <rPh sb="5" eb="6">
      <t>ナイ</t>
    </rPh>
    <rPh sb="6" eb="7">
      <t>ヤク</t>
    </rPh>
    <phoneticPr fontId="2"/>
  </si>
  <si>
    <t>増 減 額</t>
    <rPh sb="0" eb="1">
      <t>ゾウ</t>
    </rPh>
    <rPh sb="2" eb="3">
      <t>ゲン</t>
    </rPh>
    <rPh sb="4" eb="5">
      <t>ガク</t>
    </rPh>
    <phoneticPr fontId="2"/>
  </si>
  <si>
    <t>説　　　　明</t>
    <rPh sb="0" eb="1">
      <t>セツ</t>
    </rPh>
    <rPh sb="5" eb="6">
      <t>メイ</t>
    </rPh>
    <phoneticPr fontId="2"/>
  </si>
  <si>
    <t>（２）</t>
    <phoneticPr fontId="2"/>
  </si>
  <si>
    <t>（単位：円）</t>
    <rPh sb="1" eb="3">
      <t>タンイ</t>
    </rPh>
    <rPh sb="4" eb="5">
      <t>エン</t>
    </rPh>
    <phoneticPr fontId="2"/>
  </si>
  <si>
    <t>その他営業収益</t>
    <rPh sb="2" eb="3">
      <t>タ</t>
    </rPh>
    <rPh sb="3" eb="5">
      <t>エイギョウ</t>
    </rPh>
    <rPh sb="5" eb="7">
      <t>シュウエキ</t>
    </rPh>
    <phoneticPr fontId="2"/>
  </si>
  <si>
    <t>（１）</t>
    <phoneticPr fontId="2"/>
  </si>
  <si>
    <t>（円）</t>
    <rPh sb="1" eb="2">
      <t>エン</t>
    </rPh>
    <phoneticPr fontId="2"/>
  </si>
  <si>
    <t>（歳）</t>
    <rPh sb="1" eb="2">
      <t>トシ</t>
    </rPh>
    <phoneticPr fontId="2"/>
  </si>
  <si>
    <t>行政職</t>
    <rPh sb="0" eb="1">
      <t>ギョウ</t>
    </rPh>
    <rPh sb="1" eb="2">
      <t>セイ</t>
    </rPh>
    <rPh sb="2" eb="3">
      <t>ショク</t>
    </rPh>
    <phoneticPr fontId="2"/>
  </si>
  <si>
    <t>（３）</t>
    <phoneticPr fontId="2"/>
  </si>
  <si>
    <t>（２）</t>
    <phoneticPr fontId="2"/>
  </si>
  <si>
    <t>初　任　給</t>
    <rPh sb="0" eb="1">
      <t>ハツ</t>
    </rPh>
    <rPh sb="2" eb="3">
      <t>ニン</t>
    </rPh>
    <rPh sb="4" eb="5">
      <t>キュウ</t>
    </rPh>
    <phoneticPr fontId="2"/>
  </si>
  <si>
    <t>高校卒</t>
    <rPh sb="0" eb="3">
      <t>コウコウソツ</t>
    </rPh>
    <phoneticPr fontId="2"/>
  </si>
  <si>
    <t>大学卒</t>
    <rPh sb="0" eb="3">
      <t>ダイガクソツ</t>
    </rPh>
    <phoneticPr fontId="2"/>
  </si>
  <si>
    <t>区　　　　　　分</t>
    <rPh sb="0" eb="1">
      <t>ク</t>
    </rPh>
    <rPh sb="7" eb="8">
      <t>ブン</t>
    </rPh>
    <phoneticPr fontId="2"/>
  </si>
  <si>
    <t>行　　政　　職</t>
    <rPh sb="0" eb="1">
      <t>ギョウ</t>
    </rPh>
    <rPh sb="3" eb="4">
      <t>セイ</t>
    </rPh>
    <rPh sb="6" eb="7">
      <t>ショク</t>
    </rPh>
    <phoneticPr fontId="2"/>
  </si>
  <si>
    <t>構成比（％）</t>
    <rPh sb="0" eb="1">
      <t>カマエ</t>
    </rPh>
    <rPh sb="1" eb="2">
      <t>シゲル</t>
    </rPh>
    <rPh sb="2" eb="3">
      <t>ヒ</t>
    </rPh>
    <phoneticPr fontId="2"/>
  </si>
  <si>
    <t>職員数（人）</t>
    <rPh sb="0" eb="1">
      <t>ショク</t>
    </rPh>
    <rPh sb="1" eb="2">
      <t>イン</t>
    </rPh>
    <rPh sb="2" eb="3">
      <t>スウ</t>
    </rPh>
    <rPh sb="4" eb="5">
      <t>ニン</t>
    </rPh>
    <phoneticPr fontId="2"/>
  </si>
  <si>
    <t>行政職</t>
    <rPh sb="0" eb="2">
      <t>ギョウセイ</t>
    </rPh>
    <rPh sb="2" eb="3">
      <t>ショク</t>
    </rPh>
    <phoneticPr fontId="2"/>
  </si>
  <si>
    <t>１　級</t>
    <rPh sb="2" eb="3">
      <t>キュウ</t>
    </rPh>
    <phoneticPr fontId="2"/>
  </si>
  <si>
    <t>２　級</t>
    <rPh sb="2" eb="3">
      <t>キュウ</t>
    </rPh>
    <phoneticPr fontId="2"/>
  </si>
  <si>
    <t>３　級</t>
    <rPh sb="2" eb="3">
      <t>キュウ</t>
    </rPh>
    <phoneticPr fontId="2"/>
  </si>
  <si>
    <t>４　級</t>
    <rPh sb="2" eb="3">
      <t>キュウ</t>
    </rPh>
    <phoneticPr fontId="2"/>
  </si>
  <si>
    <t>５　級</t>
    <rPh sb="2" eb="3">
      <t>キュウ</t>
    </rPh>
    <phoneticPr fontId="2"/>
  </si>
  <si>
    <t>６　級</t>
    <rPh sb="2" eb="3">
      <t>キュウ</t>
    </rPh>
    <phoneticPr fontId="2"/>
  </si>
  <si>
    <t>区　分</t>
    <rPh sb="0" eb="1">
      <t>ク</t>
    </rPh>
    <rPh sb="2" eb="3">
      <t>ブン</t>
    </rPh>
    <phoneticPr fontId="2"/>
  </si>
  <si>
    <t>その他の手当</t>
    <rPh sb="2" eb="3">
      <t>タ</t>
    </rPh>
    <rPh sb="4" eb="6">
      <t>テアテ</t>
    </rPh>
    <phoneticPr fontId="2"/>
  </si>
  <si>
    <t>一般会計との制度の異同</t>
    <rPh sb="0" eb="2">
      <t>イッパン</t>
    </rPh>
    <rPh sb="2" eb="4">
      <t>カイケイ</t>
    </rPh>
    <rPh sb="6" eb="8">
      <t>セイド</t>
    </rPh>
    <rPh sb="9" eb="11">
      <t>イドウ</t>
    </rPh>
    <phoneticPr fontId="2"/>
  </si>
  <si>
    <t>（５）</t>
    <phoneticPr fontId="2"/>
  </si>
  <si>
    <t>区分</t>
    <rPh sb="0" eb="1">
      <t>ク</t>
    </rPh>
    <rPh sb="1" eb="2">
      <t>ブン</t>
    </rPh>
    <phoneticPr fontId="2"/>
  </si>
  <si>
    <t>扶養手当</t>
    <rPh sb="0" eb="1">
      <t>タモツ</t>
    </rPh>
    <rPh sb="1" eb="2">
      <t>オサム</t>
    </rPh>
    <rPh sb="2" eb="3">
      <t>テ</t>
    </rPh>
    <rPh sb="3" eb="4">
      <t>トウ</t>
    </rPh>
    <phoneticPr fontId="2"/>
  </si>
  <si>
    <t>住居手当</t>
    <rPh sb="0" eb="1">
      <t>ジュウ</t>
    </rPh>
    <rPh sb="1" eb="2">
      <t>キョ</t>
    </rPh>
    <rPh sb="2" eb="3">
      <t>テ</t>
    </rPh>
    <rPh sb="3" eb="4">
      <t>トウ</t>
    </rPh>
    <phoneticPr fontId="2"/>
  </si>
  <si>
    <t>通勤手当</t>
    <rPh sb="0" eb="1">
      <t>ツウ</t>
    </rPh>
    <rPh sb="1" eb="2">
      <t>ツトム</t>
    </rPh>
    <rPh sb="2" eb="3">
      <t>テ</t>
    </rPh>
    <rPh sb="3" eb="4">
      <t>トウ</t>
    </rPh>
    <phoneticPr fontId="2"/>
  </si>
  <si>
    <t>同　一</t>
    <rPh sb="0" eb="1">
      <t>ドウ</t>
    </rPh>
    <rPh sb="2" eb="3">
      <t>イチ</t>
    </rPh>
    <phoneticPr fontId="2"/>
  </si>
  <si>
    <t>差異の内容</t>
    <rPh sb="0" eb="1">
      <t>サ</t>
    </rPh>
    <rPh sb="1" eb="2">
      <t>イ</t>
    </rPh>
    <rPh sb="3" eb="5">
      <t>ナイヨウ</t>
    </rPh>
    <phoneticPr fontId="2"/>
  </si>
  <si>
    <t>比    較</t>
    <rPh sb="0" eb="1">
      <t>ヒ</t>
    </rPh>
    <rPh sb="5" eb="6">
      <t>クラ</t>
    </rPh>
    <phoneticPr fontId="2"/>
  </si>
  <si>
    <t>昇給</t>
    <rPh sb="0" eb="2">
      <t>ショウキュウ</t>
    </rPh>
    <phoneticPr fontId="2"/>
  </si>
  <si>
    <t>職員数</t>
    <rPh sb="0" eb="3">
      <t>ショクインスウ</t>
    </rPh>
    <phoneticPr fontId="2"/>
  </si>
  <si>
    <t>昇給に係る職員数</t>
    <rPh sb="0" eb="2">
      <t>ショウキュウ</t>
    </rPh>
    <rPh sb="3" eb="4">
      <t>カカ</t>
    </rPh>
    <rPh sb="5" eb="8">
      <t>ショクインスウ</t>
    </rPh>
    <phoneticPr fontId="2"/>
  </si>
  <si>
    <t>号級数別内訳</t>
    <rPh sb="0" eb="1">
      <t>ゴウ</t>
    </rPh>
    <rPh sb="1" eb="2">
      <t>キュウ</t>
    </rPh>
    <rPh sb="2" eb="3">
      <t>スウ</t>
    </rPh>
    <rPh sb="3" eb="4">
      <t>ベツ</t>
    </rPh>
    <rPh sb="4" eb="6">
      <t>ウチワケ</t>
    </rPh>
    <phoneticPr fontId="2"/>
  </si>
  <si>
    <t>比率</t>
    <rPh sb="0" eb="2">
      <t>ヒリツ</t>
    </rPh>
    <phoneticPr fontId="2"/>
  </si>
  <si>
    <t>（人）</t>
    <rPh sb="1" eb="2">
      <t>ニン</t>
    </rPh>
    <phoneticPr fontId="2"/>
  </si>
  <si>
    <t>１号給</t>
    <rPh sb="1" eb="2">
      <t>ゴウ</t>
    </rPh>
    <rPh sb="2" eb="3">
      <t>キュウ</t>
    </rPh>
    <phoneticPr fontId="2"/>
  </si>
  <si>
    <t>２号給</t>
    <rPh sb="1" eb="2">
      <t>ゴウ</t>
    </rPh>
    <rPh sb="2" eb="3">
      <t>キュウ</t>
    </rPh>
    <phoneticPr fontId="2"/>
  </si>
  <si>
    <t>３号給</t>
    <rPh sb="1" eb="2">
      <t>ゴウ</t>
    </rPh>
    <rPh sb="2" eb="3">
      <t>キュウ</t>
    </rPh>
    <phoneticPr fontId="2"/>
  </si>
  <si>
    <t>４号給</t>
    <rPh sb="1" eb="2">
      <t>ゴウ</t>
    </rPh>
    <rPh sb="2" eb="3">
      <t>キュウ</t>
    </rPh>
    <phoneticPr fontId="2"/>
  </si>
  <si>
    <t>行政職</t>
    <rPh sb="0" eb="3">
      <t>ギョウセイショク</t>
    </rPh>
    <phoneticPr fontId="2"/>
  </si>
  <si>
    <t>区　　　　　分</t>
    <rPh sb="0" eb="1">
      <t>ク</t>
    </rPh>
    <rPh sb="6" eb="7">
      <t>ブン</t>
    </rPh>
    <phoneticPr fontId="2"/>
  </si>
  <si>
    <t>（７）</t>
    <phoneticPr fontId="2"/>
  </si>
  <si>
    <t>６月（月分）</t>
    <rPh sb="1" eb="2">
      <t>ツキ</t>
    </rPh>
    <phoneticPr fontId="2"/>
  </si>
  <si>
    <t>備考</t>
    <rPh sb="0" eb="2">
      <t>ビコウ</t>
    </rPh>
    <phoneticPr fontId="2"/>
  </si>
  <si>
    <t>（６）</t>
    <phoneticPr fontId="2"/>
  </si>
  <si>
    <t>定年退職及び勧奨退職に係る退職手当</t>
    <rPh sb="0" eb="2">
      <t>テイネン</t>
    </rPh>
    <rPh sb="2" eb="4">
      <t>タイショク</t>
    </rPh>
    <rPh sb="4" eb="5">
      <t>オヨ</t>
    </rPh>
    <rPh sb="6" eb="8">
      <t>カンショウ</t>
    </rPh>
    <rPh sb="8" eb="10">
      <t>タイショク</t>
    </rPh>
    <rPh sb="11" eb="12">
      <t>カカ</t>
    </rPh>
    <rPh sb="13" eb="15">
      <t>タイショク</t>
    </rPh>
    <rPh sb="15" eb="17">
      <t>テアテ</t>
    </rPh>
    <phoneticPr fontId="2"/>
  </si>
  <si>
    <t>（月分）</t>
    <rPh sb="1" eb="2">
      <t>ツキ</t>
    </rPh>
    <phoneticPr fontId="2"/>
  </si>
  <si>
    <t>支給率</t>
    <rPh sb="0" eb="1">
      <t>ササ</t>
    </rPh>
    <rPh sb="1" eb="2">
      <t>キュウ</t>
    </rPh>
    <rPh sb="2" eb="3">
      <t>リツ</t>
    </rPh>
    <phoneticPr fontId="2"/>
  </si>
  <si>
    <t>支給率等</t>
    <rPh sb="0" eb="3">
      <t>シキュウリツ</t>
    </rPh>
    <rPh sb="3" eb="4">
      <t>トウ</t>
    </rPh>
    <phoneticPr fontId="2"/>
  </si>
  <si>
    <t>一般会計の制度
（支給率等）</t>
    <rPh sb="0" eb="2">
      <t>イッパン</t>
    </rPh>
    <rPh sb="2" eb="4">
      <t>カイケイ</t>
    </rPh>
    <rPh sb="5" eb="7">
      <t>セイド</t>
    </rPh>
    <rPh sb="9" eb="12">
      <t>シキュウリツ</t>
    </rPh>
    <rPh sb="12" eb="13">
      <t>トウ</t>
    </rPh>
    <phoneticPr fontId="2"/>
  </si>
  <si>
    <t>20年勤続の者</t>
    <rPh sb="2" eb="3">
      <t>ネン</t>
    </rPh>
    <rPh sb="3" eb="5">
      <t>キンゾク</t>
    </rPh>
    <rPh sb="6" eb="7">
      <t>モノ</t>
    </rPh>
    <phoneticPr fontId="2"/>
  </si>
  <si>
    <t>（月分）</t>
    <rPh sb="1" eb="2">
      <t>ツキ</t>
    </rPh>
    <rPh sb="2" eb="3">
      <t>ブン</t>
    </rPh>
    <phoneticPr fontId="2"/>
  </si>
  <si>
    <t>25年勤続の者</t>
    <rPh sb="2" eb="3">
      <t>ネン</t>
    </rPh>
    <rPh sb="3" eb="5">
      <t>キンゾク</t>
    </rPh>
    <rPh sb="6" eb="7">
      <t>モノ</t>
    </rPh>
    <phoneticPr fontId="2"/>
  </si>
  <si>
    <t>35年勤続の者</t>
    <rPh sb="2" eb="3">
      <t>ネン</t>
    </rPh>
    <rPh sb="3" eb="5">
      <t>キンゾク</t>
    </rPh>
    <rPh sb="6" eb="7">
      <t>モノ</t>
    </rPh>
    <phoneticPr fontId="2"/>
  </si>
  <si>
    <t>最高限度</t>
    <rPh sb="0" eb="2">
      <t>サイコウ</t>
    </rPh>
    <rPh sb="2" eb="4">
      <t>ゲンド</t>
    </rPh>
    <phoneticPr fontId="2"/>
  </si>
  <si>
    <t>その他の加算</t>
    <rPh sb="2" eb="3">
      <t>タ</t>
    </rPh>
    <rPh sb="4" eb="6">
      <t>カサン</t>
    </rPh>
    <phoneticPr fontId="2"/>
  </si>
  <si>
    <t>措置等</t>
    <rPh sb="0" eb="1">
      <t>ソ</t>
    </rPh>
    <rPh sb="1" eb="2">
      <t>チ</t>
    </rPh>
    <rPh sb="2" eb="3">
      <t>トウ</t>
    </rPh>
    <phoneticPr fontId="2"/>
  </si>
  <si>
    <t>定年前早期退職
特例措置有</t>
    <rPh sb="0" eb="2">
      <t>テイネン</t>
    </rPh>
    <rPh sb="2" eb="3">
      <t>ゼン</t>
    </rPh>
    <rPh sb="3" eb="5">
      <t>ソウキ</t>
    </rPh>
    <rPh sb="5" eb="7">
      <t>タイショク</t>
    </rPh>
    <rPh sb="8" eb="10">
      <t>トクレイ</t>
    </rPh>
    <rPh sb="10" eb="12">
      <t>ソチ</t>
    </rPh>
    <rPh sb="12" eb="13">
      <t>アリ</t>
    </rPh>
    <phoneticPr fontId="2"/>
  </si>
  <si>
    <t>収 益 的 収 入 及 び 支 出</t>
    <phoneticPr fontId="2"/>
  </si>
  <si>
    <t>収　　　入</t>
    <phoneticPr fontId="2"/>
  </si>
  <si>
    <t>（単位：千円）</t>
    <phoneticPr fontId="2"/>
  </si>
  <si>
    <t>款項</t>
    <rPh sb="0" eb="1">
      <t>カン</t>
    </rPh>
    <rPh sb="1" eb="2">
      <t>コウ</t>
    </rPh>
    <phoneticPr fontId="2"/>
  </si>
  <si>
    <t>目</t>
    <phoneticPr fontId="2"/>
  </si>
  <si>
    <t>本　年　度</t>
    <phoneticPr fontId="2"/>
  </si>
  <si>
    <t>前　年　度</t>
    <phoneticPr fontId="2"/>
  </si>
  <si>
    <t>比　較</t>
    <phoneticPr fontId="2"/>
  </si>
  <si>
    <t>節</t>
    <phoneticPr fontId="2"/>
  </si>
  <si>
    <t>説　　　　　　　　明</t>
    <phoneticPr fontId="2"/>
  </si>
  <si>
    <t>区　　　分</t>
    <phoneticPr fontId="2"/>
  </si>
  <si>
    <t>金　　額</t>
    <phoneticPr fontId="2"/>
  </si>
  <si>
    <t>営業収益</t>
    <rPh sb="0" eb="1">
      <t>エイ</t>
    </rPh>
    <rPh sb="1" eb="2">
      <t>ギョウ</t>
    </rPh>
    <rPh sb="2" eb="3">
      <t>オサム</t>
    </rPh>
    <rPh sb="3" eb="4">
      <t>エキ</t>
    </rPh>
    <phoneticPr fontId="2"/>
  </si>
  <si>
    <t>給水収益</t>
    <rPh sb="0" eb="1">
      <t>キュウ</t>
    </rPh>
    <rPh sb="1" eb="2">
      <t>ミズ</t>
    </rPh>
    <phoneticPr fontId="2"/>
  </si>
  <si>
    <t>その他営業収益</t>
    <rPh sb="3" eb="5">
      <t>エイギョウ</t>
    </rPh>
    <rPh sb="5" eb="7">
      <t>シュウエキ</t>
    </rPh>
    <phoneticPr fontId="2"/>
  </si>
  <si>
    <t>雑収益</t>
    <rPh sb="0" eb="1">
      <t>ザツ</t>
    </rPh>
    <rPh sb="1" eb="2">
      <t>オサム</t>
    </rPh>
    <rPh sb="2" eb="3">
      <t>エキ</t>
    </rPh>
    <phoneticPr fontId="2"/>
  </si>
  <si>
    <t>雑収益</t>
    <rPh sb="0" eb="3">
      <t>ザツシュウエキ</t>
    </rPh>
    <phoneticPr fontId="2"/>
  </si>
  <si>
    <t>営業外収益</t>
    <rPh sb="0" eb="2">
      <t>エイギョウ</t>
    </rPh>
    <phoneticPr fontId="2"/>
  </si>
  <si>
    <t>他会計負担金</t>
    <rPh sb="3" eb="6">
      <t>フタンキン</t>
    </rPh>
    <phoneticPr fontId="2"/>
  </si>
  <si>
    <t>支　　　出</t>
    <phoneticPr fontId="2"/>
  </si>
  <si>
    <t>（単位：千円）</t>
    <phoneticPr fontId="2"/>
  </si>
  <si>
    <t>本　年　度</t>
    <phoneticPr fontId="2"/>
  </si>
  <si>
    <t>節</t>
    <phoneticPr fontId="2"/>
  </si>
  <si>
    <t>説　　　　　　　　明</t>
    <phoneticPr fontId="2"/>
  </si>
  <si>
    <t>区　　　分</t>
    <phoneticPr fontId="2"/>
  </si>
  <si>
    <t>金　　額</t>
    <phoneticPr fontId="2"/>
  </si>
  <si>
    <t>営業費用</t>
    <rPh sb="0" eb="1">
      <t>エイ</t>
    </rPh>
    <rPh sb="1" eb="2">
      <t>ギョウ</t>
    </rPh>
    <phoneticPr fontId="2"/>
  </si>
  <si>
    <t>受水費</t>
    <rPh sb="0" eb="1">
      <t>ウケ</t>
    </rPh>
    <rPh sb="1" eb="2">
      <t>ミズ</t>
    </rPh>
    <rPh sb="2" eb="3">
      <t>ヒ</t>
    </rPh>
    <phoneticPr fontId="2"/>
  </si>
  <si>
    <t>薬品費</t>
    <rPh sb="0" eb="1">
      <t>グスリ</t>
    </rPh>
    <rPh sb="1" eb="2">
      <t>シナ</t>
    </rPh>
    <rPh sb="2" eb="3">
      <t>ヒ</t>
    </rPh>
    <phoneticPr fontId="2"/>
  </si>
  <si>
    <t xml:space="preserve">残留塩素試薬 </t>
    <rPh sb="0" eb="2">
      <t>ザンリュウ</t>
    </rPh>
    <rPh sb="2" eb="4">
      <t>エンソ</t>
    </rPh>
    <rPh sb="4" eb="6">
      <t>シヤク</t>
    </rPh>
    <phoneticPr fontId="2"/>
  </si>
  <si>
    <t>款　　　　項</t>
    <phoneticPr fontId="2"/>
  </si>
  <si>
    <t>燃料費</t>
    <rPh sb="0" eb="1">
      <t>ネン</t>
    </rPh>
    <rPh sb="1" eb="2">
      <t>リョウ</t>
    </rPh>
    <rPh sb="2" eb="3">
      <t>ヒ</t>
    </rPh>
    <phoneticPr fontId="2"/>
  </si>
  <si>
    <t>修繕費</t>
    <rPh sb="0" eb="1">
      <t>オサム</t>
    </rPh>
    <rPh sb="1" eb="2">
      <t>ツクロ</t>
    </rPh>
    <rPh sb="2" eb="3">
      <t>ヒ</t>
    </rPh>
    <phoneticPr fontId="2"/>
  </si>
  <si>
    <t>保険料</t>
    <rPh sb="0" eb="1">
      <t>ホ</t>
    </rPh>
    <rPh sb="1" eb="2">
      <t>ケン</t>
    </rPh>
    <rPh sb="2" eb="3">
      <t>リョウ</t>
    </rPh>
    <phoneticPr fontId="2"/>
  </si>
  <si>
    <t>火災保険料</t>
    <rPh sb="0" eb="2">
      <t>カサイ</t>
    </rPh>
    <rPh sb="2" eb="4">
      <t>ホケン</t>
    </rPh>
    <rPh sb="4" eb="5">
      <t>リョウ</t>
    </rPh>
    <phoneticPr fontId="2"/>
  </si>
  <si>
    <t>通信運搬費</t>
    <rPh sb="0" eb="2">
      <t>ツウシン</t>
    </rPh>
    <rPh sb="2" eb="4">
      <t>ウンパン</t>
    </rPh>
    <phoneticPr fontId="2"/>
  </si>
  <si>
    <t>委託料</t>
    <rPh sb="0" eb="1">
      <t>イ</t>
    </rPh>
    <rPh sb="1" eb="2">
      <t>コトヅケ</t>
    </rPh>
    <rPh sb="2" eb="3">
      <t>リョウ</t>
    </rPh>
    <phoneticPr fontId="2"/>
  </si>
  <si>
    <t>材料費</t>
    <rPh sb="0" eb="1">
      <t>ザイ</t>
    </rPh>
    <rPh sb="1" eb="2">
      <t>リョウ</t>
    </rPh>
    <rPh sb="2" eb="3">
      <t>ヒ</t>
    </rPh>
    <phoneticPr fontId="2"/>
  </si>
  <si>
    <t>賃借料</t>
    <rPh sb="0" eb="1">
      <t>チン</t>
    </rPh>
    <rPh sb="1" eb="2">
      <t>シャク</t>
    </rPh>
    <rPh sb="2" eb="3">
      <t>リョウ</t>
    </rPh>
    <phoneticPr fontId="2"/>
  </si>
  <si>
    <t>業務費</t>
    <rPh sb="0" eb="1">
      <t>ギョウ</t>
    </rPh>
    <rPh sb="1" eb="2">
      <t>ツトム</t>
    </rPh>
    <rPh sb="2" eb="3">
      <t>ヒ</t>
    </rPh>
    <phoneticPr fontId="2"/>
  </si>
  <si>
    <t>メーター検針委託料</t>
    <rPh sb="4" eb="6">
      <t>ケンシン</t>
    </rPh>
    <rPh sb="6" eb="9">
      <t>イタクリョウ</t>
    </rPh>
    <phoneticPr fontId="2"/>
  </si>
  <si>
    <t>職員手当</t>
    <rPh sb="0" eb="2">
      <t>ショクイン</t>
    </rPh>
    <rPh sb="2" eb="4">
      <t>テア</t>
    </rPh>
    <phoneticPr fontId="2"/>
  </si>
  <si>
    <t>市町村職員共済組合負担金</t>
    <rPh sb="0" eb="3">
      <t>シチョウソン</t>
    </rPh>
    <rPh sb="3" eb="5">
      <t>ショクイン</t>
    </rPh>
    <rPh sb="5" eb="7">
      <t>キョウサイ</t>
    </rPh>
    <rPh sb="7" eb="9">
      <t>クミアイ</t>
    </rPh>
    <rPh sb="9" eb="12">
      <t>フタンキン</t>
    </rPh>
    <phoneticPr fontId="2"/>
  </si>
  <si>
    <t>退職手当負担金</t>
    <rPh sb="0" eb="2">
      <t>タイショク</t>
    </rPh>
    <rPh sb="2" eb="4">
      <t>テアテ</t>
    </rPh>
    <rPh sb="4" eb="7">
      <t>フタンキン</t>
    </rPh>
    <phoneticPr fontId="2"/>
  </si>
  <si>
    <t>地方公務員災害補償基金負担金</t>
    <rPh sb="0" eb="2">
      <t>チホウ</t>
    </rPh>
    <rPh sb="2" eb="5">
      <t>コウムイン</t>
    </rPh>
    <rPh sb="5" eb="7">
      <t>サイガイ</t>
    </rPh>
    <rPh sb="7" eb="9">
      <t>ホショウ</t>
    </rPh>
    <rPh sb="9" eb="11">
      <t>キキン</t>
    </rPh>
    <rPh sb="11" eb="14">
      <t>フタンキン</t>
    </rPh>
    <phoneticPr fontId="2"/>
  </si>
  <si>
    <t>備消耗品費</t>
    <rPh sb="0" eb="1">
      <t>ビ</t>
    </rPh>
    <rPh sb="1" eb="3">
      <t>ショウモウ</t>
    </rPh>
    <rPh sb="3" eb="4">
      <t>ヒン</t>
    </rPh>
    <rPh sb="4" eb="5">
      <t>ヒ</t>
    </rPh>
    <phoneticPr fontId="2"/>
  </si>
  <si>
    <t>支払利息及び企</t>
    <rPh sb="0" eb="2">
      <t>シハラ</t>
    </rPh>
    <rPh sb="2" eb="4">
      <t>リソク</t>
    </rPh>
    <rPh sb="4" eb="5">
      <t>オヨ</t>
    </rPh>
    <rPh sb="6" eb="7">
      <t>クワダ</t>
    </rPh>
    <phoneticPr fontId="2"/>
  </si>
  <si>
    <t>業債取扱諸費</t>
    <phoneticPr fontId="2"/>
  </si>
  <si>
    <t>消費税及び地方</t>
    <rPh sb="0" eb="3">
      <t>ショウヒゼイ</t>
    </rPh>
    <rPh sb="3" eb="4">
      <t>オヨ</t>
    </rPh>
    <rPh sb="5" eb="7">
      <t>チホウ</t>
    </rPh>
    <phoneticPr fontId="2"/>
  </si>
  <si>
    <t>消費税</t>
    <phoneticPr fontId="2"/>
  </si>
  <si>
    <t>資 本 的 収 入 及 び 支 出</t>
    <phoneticPr fontId="2"/>
  </si>
  <si>
    <t>収　　　入</t>
  </si>
  <si>
    <t>資本的収入</t>
  </si>
  <si>
    <t>加入金</t>
    <rPh sb="0" eb="1">
      <t>カ</t>
    </rPh>
    <rPh sb="1" eb="3">
      <t>ニュウキン</t>
    </rPh>
    <phoneticPr fontId="2"/>
  </si>
  <si>
    <t xml:space="preserve"> </t>
    <phoneticPr fontId="2"/>
  </si>
  <si>
    <t>加入負担金</t>
    <rPh sb="0" eb="1">
      <t>カ</t>
    </rPh>
    <rPh sb="1" eb="2">
      <t>ニュウ</t>
    </rPh>
    <rPh sb="2" eb="5">
      <t>フタンキン</t>
    </rPh>
    <phoneticPr fontId="2"/>
  </si>
  <si>
    <t>他会計負担金</t>
    <rPh sb="0" eb="1">
      <t>ホカ</t>
    </rPh>
    <rPh sb="1" eb="3">
      <t>カイケイ</t>
    </rPh>
    <rPh sb="3" eb="6">
      <t>フタンキン</t>
    </rPh>
    <phoneticPr fontId="2"/>
  </si>
  <si>
    <t>他会計負担金</t>
    <rPh sb="0" eb="1">
      <t>タ</t>
    </rPh>
    <rPh sb="1" eb="3">
      <t>カイケイ</t>
    </rPh>
    <rPh sb="3" eb="5">
      <t>フタン</t>
    </rPh>
    <rPh sb="5" eb="6">
      <t>キン</t>
    </rPh>
    <phoneticPr fontId="2"/>
  </si>
  <si>
    <t>支　　　出</t>
  </si>
  <si>
    <t>資本的支出</t>
    <phoneticPr fontId="2"/>
  </si>
  <si>
    <t>建設改良費</t>
    <phoneticPr fontId="2"/>
  </si>
  <si>
    <t>拡張事業費</t>
    <rPh sb="0" eb="2">
      <t>カクチョウ</t>
    </rPh>
    <rPh sb="2" eb="5">
      <t>ジギョウヒ</t>
    </rPh>
    <phoneticPr fontId="2"/>
  </si>
  <si>
    <t>材料費</t>
    <rPh sb="0" eb="2">
      <t>ザイリョウ</t>
    </rPh>
    <rPh sb="2" eb="3">
      <t>ヒ</t>
    </rPh>
    <phoneticPr fontId="2"/>
  </si>
  <si>
    <t>営業設備費</t>
    <rPh sb="0" eb="2">
      <t>エイギョウ</t>
    </rPh>
    <rPh sb="2" eb="4">
      <t>セツビ</t>
    </rPh>
    <rPh sb="4" eb="5">
      <t>ヒ</t>
    </rPh>
    <phoneticPr fontId="2"/>
  </si>
  <si>
    <t>企業債償還金</t>
    <phoneticPr fontId="2"/>
  </si>
  <si>
    <t>給水装置工事事業者指定手数料</t>
    <rPh sb="0" eb="2">
      <t>キュウスイ</t>
    </rPh>
    <rPh sb="2" eb="4">
      <t>ソウチ</t>
    </rPh>
    <rPh sb="4" eb="6">
      <t>コウジ</t>
    </rPh>
    <rPh sb="6" eb="8">
      <t>ジギョウ</t>
    </rPh>
    <rPh sb="9" eb="11">
      <t>シテイ</t>
    </rPh>
    <rPh sb="11" eb="14">
      <t>テスウリョウ</t>
    </rPh>
    <phoneticPr fontId="2"/>
  </si>
  <si>
    <t>給水装置工事検査手数料</t>
    <rPh sb="0" eb="2">
      <t>キュウスイ</t>
    </rPh>
    <rPh sb="2" eb="4">
      <t>ソウチ</t>
    </rPh>
    <rPh sb="4" eb="6">
      <t>コウジ</t>
    </rPh>
    <rPh sb="6" eb="8">
      <t>ケンサ</t>
    </rPh>
    <rPh sb="8" eb="11">
      <t>テスウリョウ</t>
    </rPh>
    <phoneticPr fontId="2"/>
  </si>
  <si>
    <t>督促手数料</t>
    <rPh sb="0" eb="2">
      <t>トクソク</t>
    </rPh>
    <rPh sb="2" eb="5">
      <t>テスウリョウ</t>
    </rPh>
    <phoneticPr fontId="2"/>
  </si>
  <si>
    <t>長期前受金戻入</t>
    <rPh sb="0" eb="2">
      <t>チョウキ</t>
    </rPh>
    <rPh sb="2" eb="5">
      <t>マエウケキン</t>
    </rPh>
    <rPh sb="5" eb="6">
      <t>モド</t>
    </rPh>
    <rPh sb="6" eb="7">
      <t>イ</t>
    </rPh>
    <phoneticPr fontId="2"/>
  </si>
  <si>
    <t>貸倒引当金</t>
    <rPh sb="0" eb="1">
      <t>カ</t>
    </rPh>
    <rPh sb="1" eb="2">
      <t>ダオ</t>
    </rPh>
    <rPh sb="2" eb="4">
      <t>ヒキアテ</t>
    </rPh>
    <rPh sb="4" eb="5">
      <t>キン</t>
    </rPh>
    <phoneticPr fontId="2"/>
  </si>
  <si>
    <t>繰入額</t>
    <phoneticPr fontId="2"/>
  </si>
  <si>
    <t>有形固定資産</t>
    <rPh sb="0" eb="2">
      <t>ユウケイ</t>
    </rPh>
    <rPh sb="2" eb="4">
      <t>コテイ</t>
    </rPh>
    <rPh sb="4" eb="6">
      <t>シサン</t>
    </rPh>
    <phoneticPr fontId="2"/>
  </si>
  <si>
    <t>減価償却費</t>
    <rPh sb="0" eb="2">
      <t>ゲンカ</t>
    </rPh>
    <rPh sb="2" eb="4">
      <t>ショウキャク</t>
    </rPh>
    <rPh sb="4" eb="5">
      <t>ヒ</t>
    </rPh>
    <phoneticPr fontId="2"/>
  </si>
  <si>
    <t>建物</t>
    <rPh sb="0" eb="2">
      <t>タテモノ</t>
    </rPh>
    <phoneticPr fontId="2"/>
  </si>
  <si>
    <t>機械及び装置</t>
    <rPh sb="0" eb="2">
      <t>キカイ</t>
    </rPh>
    <rPh sb="2" eb="3">
      <t>オヨ</t>
    </rPh>
    <rPh sb="4" eb="6">
      <t>ソウチ</t>
    </rPh>
    <phoneticPr fontId="2"/>
  </si>
  <si>
    <t>量水器</t>
    <rPh sb="0" eb="3">
      <t>リョウスイキ</t>
    </rPh>
    <phoneticPr fontId="2"/>
  </si>
  <si>
    <t>貸倒引当金</t>
    <rPh sb="0" eb="2">
      <t>カシダオレ</t>
    </rPh>
    <rPh sb="2" eb="4">
      <t>ヒキアテ</t>
    </rPh>
    <rPh sb="4" eb="5">
      <t>キン</t>
    </rPh>
    <phoneticPr fontId="2"/>
  </si>
  <si>
    <t>賞与引当金</t>
    <rPh sb="0" eb="2">
      <t>ショウヨ</t>
    </rPh>
    <rPh sb="2" eb="4">
      <t>ヒキアテ</t>
    </rPh>
    <rPh sb="4" eb="5">
      <t>キン</t>
    </rPh>
    <phoneticPr fontId="2"/>
  </si>
  <si>
    <t>繰入額</t>
    <rPh sb="0" eb="2">
      <t>クリイレ</t>
    </rPh>
    <rPh sb="2" eb="3">
      <t>ガク</t>
    </rPh>
    <phoneticPr fontId="2"/>
  </si>
  <si>
    <t>日野川地区水道用水受水　1,800㎥/日</t>
    <rPh sb="0" eb="3">
      <t>ヒノガワ</t>
    </rPh>
    <rPh sb="3" eb="5">
      <t>チク</t>
    </rPh>
    <rPh sb="5" eb="7">
      <t>スイドウ</t>
    </rPh>
    <rPh sb="7" eb="9">
      <t>ヨウスイ</t>
    </rPh>
    <rPh sb="9" eb="10">
      <t>ウ</t>
    </rPh>
    <rPh sb="10" eb="11">
      <t>ミズ</t>
    </rPh>
    <rPh sb="19" eb="20">
      <t>ヒ</t>
    </rPh>
    <phoneticPr fontId="2"/>
  </si>
  <si>
    <t>（単位：円）</t>
    <rPh sb="1" eb="2">
      <t>タン</t>
    </rPh>
    <rPh sb="2" eb="3">
      <t>クライ</t>
    </rPh>
    <rPh sb="4" eb="5">
      <t>エン</t>
    </rPh>
    <phoneticPr fontId="2"/>
  </si>
  <si>
    <t>補助金</t>
    <rPh sb="0" eb="3">
      <t>ホジョキン</t>
    </rPh>
    <phoneticPr fontId="2"/>
  </si>
  <si>
    <t>貸倒引当金</t>
    <rPh sb="0" eb="1">
      <t>カシ</t>
    </rPh>
    <rPh sb="1" eb="2">
      <t>タオ</t>
    </rPh>
    <rPh sb="2" eb="4">
      <t>ヒキアテ</t>
    </rPh>
    <rPh sb="4" eb="5">
      <t>キン</t>
    </rPh>
    <phoneticPr fontId="2"/>
  </si>
  <si>
    <t>充てるための企業債</t>
    <rPh sb="0" eb="1">
      <t>ア</t>
    </rPh>
    <rPh sb="6" eb="8">
      <t>キギョウ</t>
    </rPh>
    <rPh sb="8" eb="9">
      <t>サイ</t>
    </rPh>
    <phoneticPr fontId="2"/>
  </si>
  <si>
    <t>繰延収益</t>
    <rPh sb="0" eb="1">
      <t>ク</t>
    </rPh>
    <rPh sb="1" eb="2">
      <t>ノ</t>
    </rPh>
    <rPh sb="2" eb="4">
      <t>シュウエキ</t>
    </rPh>
    <phoneticPr fontId="2"/>
  </si>
  <si>
    <t>長期前受金</t>
    <rPh sb="0" eb="2">
      <t>チョウキ</t>
    </rPh>
    <rPh sb="2" eb="4">
      <t>マエウ</t>
    </rPh>
    <rPh sb="4" eb="5">
      <t>キン</t>
    </rPh>
    <phoneticPr fontId="2"/>
  </si>
  <si>
    <t>繰延収益合計</t>
    <rPh sb="0" eb="1">
      <t>ク</t>
    </rPh>
    <rPh sb="1" eb="2">
      <t>ノ</t>
    </rPh>
    <rPh sb="2" eb="4">
      <t>シュウエキ</t>
    </rPh>
    <rPh sb="4" eb="6">
      <t>ゴウケイ</t>
    </rPh>
    <phoneticPr fontId="2"/>
  </si>
  <si>
    <t>１.</t>
    <phoneticPr fontId="2"/>
  </si>
  <si>
    <t>２.</t>
  </si>
  <si>
    <t>２.</t>
    <phoneticPr fontId="2"/>
  </si>
  <si>
    <t>１.</t>
    <phoneticPr fontId="2"/>
  </si>
  <si>
    <t>２.</t>
    <phoneticPr fontId="2"/>
  </si>
  <si>
    <t>３.</t>
  </si>
  <si>
    <t>３.</t>
    <phoneticPr fontId="2"/>
  </si>
  <si>
    <t>３.</t>
    <phoneticPr fontId="2"/>
  </si>
  <si>
    <t>４.</t>
  </si>
  <si>
    <t>４.</t>
    <phoneticPr fontId="2"/>
  </si>
  <si>
    <t>５.</t>
    <phoneticPr fontId="2"/>
  </si>
  <si>
    <t>６.</t>
    <phoneticPr fontId="2"/>
  </si>
  <si>
    <t>７.</t>
    <phoneticPr fontId="2"/>
  </si>
  <si>
    <t>８</t>
    <phoneticPr fontId="2"/>
  </si>
  <si>
    <t>６</t>
    <phoneticPr fontId="2"/>
  </si>
  <si>
    <t>不足分</t>
    <rPh sb="0" eb="3">
      <t>フソクブン</t>
    </rPh>
    <phoneticPr fontId="2"/>
  </si>
  <si>
    <t>(職員数)</t>
    <rPh sb="1" eb="4">
      <t>ショクインスウ</t>
    </rPh>
    <phoneticPr fontId="2"/>
  </si>
  <si>
    <t>給見込額に基づき、当年度の負担に属する額（12月から３月までの４ヶ月分）を計上している。</t>
    <rPh sb="1" eb="3">
      <t>ミコミ</t>
    </rPh>
    <rPh sb="3" eb="4">
      <t>ガク</t>
    </rPh>
    <rPh sb="5" eb="6">
      <t>モト</t>
    </rPh>
    <rPh sb="9" eb="10">
      <t>トウ</t>
    </rPh>
    <rPh sb="10" eb="12">
      <t>ネンド</t>
    </rPh>
    <rPh sb="13" eb="15">
      <t>フタン</t>
    </rPh>
    <rPh sb="16" eb="17">
      <t>ゾク</t>
    </rPh>
    <rPh sb="19" eb="20">
      <t>ガク</t>
    </rPh>
    <rPh sb="23" eb="24">
      <t>ツキ</t>
    </rPh>
    <rPh sb="27" eb="28">
      <t>ツキ</t>
    </rPh>
    <rPh sb="33" eb="35">
      <t>ゲツブン</t>
    </rPh>
    <rPh sb="37" eb="39">
      <t>ケイジョウ</t>
    </rPh>
    <phoneticPr fontId="2"/>
  </si>
  <si>
    <t>Ｈ24まで残</t>
    <rPh sb="5" eb="6">
      <t>ザン</t>
    </rPh>
    <phoneticPr fontId="2"/>
  </si>
  <si>
    <t>Ｈ22まで</t>
    <phoneticPr fontId="2"/>
  </si>
  <si>
    <t>Ｈ21まで</t>
    <phoneticPr fontId="2"/>
  </si>
  <si>
    <t>Ｈ20まで</t>
    <phoneticPr fontId="2"/>
  </si>
  <si>
    <t>Ｈ25まで残</t>
    <rPh sb="5" eb="6">
      <t>ザン</t>
    </rPh>
    <phoneticPr fontId="2"/>
  </si>
  <si>
    <t>セグメント情報の開示</t>
    <rPh sb="5" eb="7">
      <t>ジョウホウ</t>
    </rPh>
    <rPh sb="8" eb="10">
      <t>カイジ</t>
    </rPh>
    <phoneticPr fontId="2"/>
  </si>
  <si>
    <t>職員の退職手当に係る負担金は、一般会計が福井県市町総合事務組合退職手当支給条例第20条に規定のある</t>
    <rPh sb="0" eb="2">
      <t>ショクイン</t>
    </rPh>
    <rPh sb="3" eb="5">
      <t>タイショク</t>
    </rPh>
    <rPh sb="5" eb="7">
      <t>テアテ</t>
    </rPh>
    <rPh sb="8" eb="9">
      <t>カカ</t>
    </rPh>
    <rPh sb="10" eb="13">
      <t>フタンキン</t>
    </rPh>
    <rPh sb="15" eb="17">
      <t>イッパン</t>
    </rPh>
    <rPh sb="17" eb="19">
      <t>カイケイ</t>
    </rPh>
    <rPh sb="20" eb="23">
      <t>フクイケン</t>
    </rPh>
    <rPh sb="23" eb="24">
      <t>シ</t>
    </rPh>
    <rPh sb="24" eb="25">
      <t>マチ</t>
    </rPh>
    <rPh sb="25" eb="27">
      <t>ソウゴウ</t>
    </rPh>
    <rPh sb="27" eb="29">
      <t>ジム</t>
    </rPh>
    <rPh sb="29" eb="31">
      <t>クミアイ</t>
    </rPh>
    <rPh sb="31" eb="33">
      <t>タイショク</t>
    </rPh>
    <rPh sb="33" eb="35">
      <t>テアテ</t>
    </rPh>
    <rPh sb="35" eb="37">
      <t>シキュウ</t>
    </rPh>
    <rPh sb="37" eb="39">
      <t>ジョウレイ</t>
    </rPh>
    <rPh sb="39" eb="40">
      <t>ダイ</t>
    </rPh>
    <rPh sb="42" eb="43">
      <t>ジョウ</t>
    </rPh>
    <rPh sb="44" eb="46">
      <t>キテイ</t>
    </rPh>
    <phoneticPr fontId="2"/>
  </si>
  <si>
    <t>一般負担金を除き、その全部を負担することとなっているため、退職給付引当金は計上していない。</t>
    <rPh sb="11" eb="13">
      <t>ゼンブ</t>
    </rPh>
    <rPh sb="14" eb="16">
      <t>フタン</t>
    </rPh>
    <phoneticPr fontId="2"/>
  </si>
  <si>
    <t>５.</t>
  </si>
  <si>
    <t>受贈財産評価額</t>
    <rPh sb="0" eb="2">
      <t>ジュゾウ</t>
    </rPh>
    <rPh sb="2" eb="4">
      <t>ザイサン</t>
    </rPh>
    <rPh sb="4" eb="7">
      <t>ヒョウカガク</t>
    </rPh>
    <phoneticPr fontId="2"/>
  </si>
  <si>
    <t>納付書郵便料</t>
    <rPh sb="0" eb="3">
      <t>ノウフショ</t>
    </rPh>
    <rPh sb="3" eb="5">
      <t>ユウビン</t>
    </rPh>
    <rPh sb="5" eb="6">
      <t>リョウ</t>
    </rPh>
    <phoneticPr fontId="2"/>
  </si>
  <si>
    <t>△</t>
    <phoneticPr fontId="2"/>
  </si>
  <si>
    <t>減債積立金</t>
    <rPh sb="0" eb="2">
      <t>ゲンサイ</t>
    </rPh>
    <rPh sb="2" eb="4">
      <t>ツミタテ</t>
    </rPh>
    <rPh sb="4" eb="5">
      <t>キン</t>
    </rPh>
    <phoneticPr fontId="2"/>
  </si>
  <si>
    <t>利益積立金</t>
    <rPh sb="0" eb="2">
      <t>リエキ</t>
    </rPh>
    <rPh sb="2" eb="4">
      <t>ツミタテ</t>
    </rPh>
    <rPh sb="4" eb="5">
      <t>キン</t>
    </rPh>
    <phoneticPr fontId="2"/>
  </si>
  <si>
    <t>その他積立金</t>
    <rPh sb="2" eb="3">
      <t>タ</t>
    </rPh>
    <rPh sb="3" eb="5">
      <t>ツミタテ</t>
    </rPh>
    <rPh sb="5" eb="6">
      <t>キン</t>
    </rPh>
    <phoneticPr fontId="2"/>
  </si>
  <si>
    <t>当年度未処分利益剰余金</t>
    <rPh sb="0" eb="1">
      <t>トウ</t>
    </rPh>
    <rPh sb="1" eb="3">
      <t>ネンド</t>
    </rPh>
    <rPh sb="3" eb="6">
      <t>ミショブン</t>
    </rPh>
    <phoneticPr fontId="2"/>
  </si>
  <si>
    <t>負担金による収入</t>
    <rPh sb="0" eb="3">
      <t>フタンキン</t>
    </rPh>
    <rPh sb="3" eb="4">
      <t>ニュウキン</t>
    </rPh>
    <rPh sb="6" eb="8">
      <t>シュウニュウ</t>
    </rPh>
    <phoneticPr fontId="2"/>
  </si>
  <si>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2"/>
  </si>
  <si>
    <t>その他の企業債による収入</t>
    <rPh sb="2" eb="3">
      <t>タ</t>
    </rPh>
    <rPh sb="4" eb="6">
      <t>キギョウ</t>
    </rPh>
    <rPh sb="6" eb="7">
      <t>サイ</t>
    </rPh>
    <rPh sb="10" eb="12">
      <t>シュウニュウ</t>
    </rPh>
    <phoneticPr fontId="2"/>
  </si>
  <si>
    <t>一時借入金</t>
    <rPh sb="0" eb="2">
      <t>イチジ</t>
    </rPh>
    <rPh sb="2" eb="4">
      <t>カリイレ</t>
    </rPh>
    <rPh sb="4" eb="5">
      <t>キン</t>
    </rPh>
    <phoneticPr fontId="2"/>
  </si>
  <si>
    <t>浄水場・取水井電話料</t>
    <rPh sb="0" eb="3">
      <t>ジョウスイジョウ</t>
    </rPh>
    <rPh sb="4" eb="6">
      <t>シュスイ</t>
    </rPh>
    <rPh sb="6" eb="7">
      <t>イ</t>
    </rPh>
    <rPh sb="7" eb="10">
      <t>デンワリョウ</t>
    </rPh>
    <phoneticPr fontId="2"/>
  </si>
  <si>
    <t>配水場・ポンプ場電気料</t>
    <rPh sb="0" eb="2">
      <t>ハイスイ</t>
    </rPh>
    <rPh sb="2" eb="3">
      <t>ジョウ</t>
    </rPh>
    <rPh sb="7" eb="8">
      <t>バ</t>
    </rPh>
    <rPh sb="8" eb="10">
      <t>デンキ</t>
    </rPh>
    <rPh sb="10" eb="11">
      <t>リョウ</t>
    </rPh>
    <phoneticPr fontId="2"/>
  </si>
  <si>
    <t>配水場・ポンプ場電話料</t>
    <rPh sb="0" eb="3">
      <t>ハイスイジョウ</t>
    </rPh>
    <rPh sb="7" eb="8">
      <t>バ</t>
    </rPh>
    <rPh sb="8" eb="11">
      <t>デンワリョウ</t>
    </rPh>
    <phoneticPr fontId="2"/>
  </si>
  <si>
    <t>加入負担金</t>
    <rPh sb="0" eb="2">
      <t>カニュウ</t>
    </rPh>
    <rPh sb="2" eb="4">
      <t>フタン</t>
    </rPh>
    <rPh sb="4" eb="5">
      <t>キン</t>
    </rPh>
    <phoneticPr fontId="2"/>
  </si>
  <si>
    <t>営業未収金</t>
    <rPh sb="0" eb="2">
      <t>エイギョウ</t>
    </rPh>
    <rPh sb="2" eb="4">
      <t>ミシュウ</t>
    </rPh>
    <rPh sb="4" eb="5">
      <t>キン</t>
    </rPh>
    <phoneticPr fontId="2"/>
  </si>
  <si>
    <t>給水装置工事検査手数料等</t>
    <rPh sb="0" eb="2">
      <t>キュウスイ</t>
    </rPh>
    <rPh sb="2" eb="4">
      <t>ソウチ</t>
    </rPh>
    <rPh sb="4" eb="6">
      <t>コウジ</t>
    </rPh>
    <rPh sb="6" eb="8">
      <t>ケンサ</t>
    </rPh>
    <rPh sb="8" eb="11">
      <t>テスウリョウ</t>
    </rPh>
    <rPh sb="11" eb="12">
      <t>トウ</t>
    </rPh>
    <phoneticPr fontId="2"/>
  </si>
  <si>
    <t>当年度純利益</t>
    <rPh sb="0" eb="3">
      <t>トウネンド</t>
    </rPh>
    <rPh sb="3" eb="6">
      <t>ジュンリエキ</t>
    </rPh>
    <phoneticPr fontId="2"/>
  </si>
  <si>
    <t>（級別の標準的な職務内容）</t>
    <rPh sb="1" eb="2">
      <t>キュウ</t>
    </rPh>
    <rPh sb="2" eb="3">
      <t>ベツ</t>
    </rPh>
    <rPh sb="4" eb="6">
      <t>ヒョウジュン</t>
    </rPh>
    <rPh sb="6" eb="7">
      <t>テキ</t>
    </rPh>
    <rPh sb="8" eb="10">
      <t>ショクム</t>
    </rPh>
    <rPh sb="10" eb="12">
      <t>ナイヨウ</t>
    </rPh>
    <phoneticPr fontId="2"/>
  </si>
  <si>
    <t>給　与　費　明　細　書</t>
    <rPh sb="0" eb="1">
      <t>キュウ</t>
    </rPh>
    <rPh sb="2" eb="3">
      <t>アタエ</t>
    </rPh>
    <rPh sb="4" eb="5">
      <t>ヒ</t>
    </rPh>
    <rPh sb="6" eb="7">
      <t>メイ</t>
    </rPh>
    <rPh sb="8" eb="9">
      <t>ホソ</t>
    </rPh>
    <rPh sb="10" eb="11">
      <t>ショ</t>
    </rPh>
    <phoneticPr fontId="2"/>
  </si>
  <si>
    <t>長期前受金戻入</t>
    <rPh sb="0" eb="2">
      <t>チョウキ</t>
    </rPh>
    <rPh sb="2" eb="4">
      <t>マエウ</t>
    </rPh>
    <rPh sb="4" eb="5">
      <t>キン</t>
    </rPh>
    <rPh sb="5" eb="6">
      <t>モド</t>
    </rPh>
    <rPh sb="6" eb="7">
      <t>イ</t>
    </rPh>
    <phoneticPr fontId="2"/>
  </si>
  <si>
    <t>2.</t>
    <phoneticPr fontId="2"/>
  </si>
  <si>
    <t>浄水場・ポンプ場・取水井電気料</t>
    <rPh sb="0" eb="3">
      <t>ジョウスイジョウ</t>
    </rPh>
    <rPh sb="7" eb="8">
      <t>バ</t>
    </rPh>
    <rPh sb="9" eb="11">
      <t>シュスイ</t>
    </rPh>
    <rPh sb="11" eb="12">
      <t>イ</t>
    </rPh>
    <rPh sb="12" eb="14">
      <t>デンキ</t>
    </rPh>
    <rPh sb="14" eb="15">
      <t>リョウ</t>
    </rPh>
    <phoneticPr fontId="2"/>
  </si>
  <si>
    <t>メーターボックス・止水栓</t>
    <rPh sb="9" eb="11">
      <t>シスイ</t>
    </rPh>
    <rPh sb="11" eb="12">
      <t>セン</t>
    </rPh>
    <phoneticPr fontId="2"/>
  </si>
  <si>
    <t>貸倒引当金戻入益</t>
    <rPh sb="0" eb="2">
      <t>カシダオレ</t>
    </rPh>
    <rPh sb="2" eb="4">
      <t>ヒキアテ</t>
    </rPh>
    <rPh sb="4" eb="5">
      <t>キン</t>
    </rPh>
    <rPh sb="5" eb="7">
      <t>レイニュウ</t>
    </rPh>
    <rPh sb="7" eb="8">
      <t>エキ</t>
    </rPh>
    <phoneticPr fontId="2"/>
  </si>
  <si>
    <t xml:space="preserve">１ 主事補の職務
２ 主事の職務
３ １又は２に相当する職務
</t>
    <phoneticPr fontId="2"/>
  </si>
  <si>
    <t>１ 主事の職務で高度の知識又は経験を必要とする業務を行う職務
２ １に相当する職務</t>
    <phoneticPr fontId="2"/>
  </si>
  <si>
    <t>（Ａ）</t>
    <phoneticPr fontId="2"/>
  </si>
  <si>
    <t>（Ｂ）</t>
    <phoneticPr fontId="2"/>
  </si>
  <si>
    <t>（Ｂ）／（Ａ）</t>
    <phoneticPr fontId="2"/>
  </si>
  <si>
    <t>％</t>
    <phoneticPr fontId="2"/>
  </si>
  <si>
    <t>比　較</t>
    <phoneticPr fontId="2"/>
  </si>
  <si>
    <t>中央監視装置監視委託料</t>
    <rPh sb="0" eb="2">
      <t>チュウオウ</t>
    </rPh>
    <rPh sb="2" eb="4">
      <t>カンシ</t>
    </rPh>
    <rPh sb="4" eb="6">
      <t>ソウチ</t>
    </rPh>
    <rPh sb="6" eb="8">
      <t>カンシ</t>
    </rPh>
    <rPh sb="8" eb="11">
      <t>イタクリョウ</t>
    </rPh>
    <phoneticPr fontId="2"/>
  </si>
  <si>
    <t>雑支出</t>
    <rPh sb="0" eb="1">
      <t>ザツ</t>
    </rPh>
    <rPh sb="1" eb="3">
      <t>シシュツ</t>
    </rPh>
    <phoneticPr fontId="2"/>
  </si>
  <si>
    <t>一般会計負担金</t>
    <rPh sb="0" eb="2">
      <t>イッパン</t>
    </rPh>
    <rPh sb="2" eb="4">
      <t>カイケイ</t>
    </rPh>
    <rPh sb="4" eb="7">
      <t>フタンキン</t>
    </rPh>
    <phoneticPr fontId="2"/>
  </si>
  <si>
    <t>一般会計負担金</t>
    <rPh sb="4" eb="7">
      <t>フタンキン</t>
    </rPh>
    <phoneticPr fontId="2"/>
  </si>
  <si>
    <t>構築物・配水管</t>
    <rPh sb="0" eb="3">
      <t>コウチクブツ</t>
    </rPh>
    <rPh sb="4" eb="7">
      <t>ハイスイカン</t>
    </rPh>
    <phoneticPr fontId="2"/>
  </si>
  <si>
    <t>消費税納付金</t>
    <rPh sb="0" eb="3">
      <t>ショウヒゼイ</t>
    </rPh>
    <rPh sb="3" eb="5">
      <t>ノウフ</t>
    </rPh>
    <rPh sb="5" eb="6">
      <t>キン</t>
    </rPh>
    <phoneticPr fontId="2"/>
  </si>
  <si>
    <t>消費税及び地方消費税納付金</t>
    <rPh sb="0" eb="3">
      <t>ショウヒゼイ</t>
    </rPh>
    <rPh sb="3" eb="4">
      <t>オヨ</t>
    </rPh>
    <rPh sb="5" eb="7">
      <t>チホウ</t>
    </rPh>
    <rPh sb="7" eb="10">
      <t>ショウヒゼイ</t>
    </rPh>
    <rPh sb="10" eb="12">
      <t>ノウフ</t>
    </rPh>
    <rPh sb="12" eb="13">
      <t>キン</t>
    </rPh>
    <phoneticPr fontId="2"/>
  </si>
  <si>
    <t>営　業　外　費　用</t>
    <phoneticPr fontId="2"/>
  </si>
  <si>
    <t>１.</t>
    <phoneticPr fontId="2"/>
  </si>
  <si>
    <t>24.586875</t>
    <phoneticPr fontId="2"/>
  </si>
  <si>
    <t>33.27075</t>
    <phoneticPr fontId="2"/>
  </si>
  <si>
    <t>33.27075</t>
    <phoneticPr fontId="2"/>
  </si>
  <si>
    <t>47.709</t>
    <phoneticPr fontId="2"/>
  </si>
  <si>
    <t>メーター取替</t>
    <phoneticPr fontId="2"/>
  </si>
  <si>
    <t>漏水及び設備機器等</t>
    <phoneticPr fontId="2"/>
  </si>
  <si>
    <t>営業外未収金</t>
    <rPh sb="0" eb="2">
      <t>エイギョウ</t>
    </rPh>
    <rPh sb="2" eb="3">
      <t>ガイ</t>
    </rPh>
    <rPh sb="3" eb="5">
      <t>ミシュウ</t>
    </rPh>
    <rPh sb="5" eb="6">
      <t>キン</t>
    </rPh>
    <phoneticPr fontId="2"/>
  </si>
  <si>
    <t>催告書郵便料</t>
    <rPh sb="0" eb="3">
      <t>サイコクショ</t>
    </rPh>
    <rPh sb="3" eb="5">
      <t>ユウビン</t>
    </rPh>
    <rPh sb="5" eb="6">
      <t>リョウ</t>
    </rPh>
    <phoneticPr fontId="2"/>
  </si>
  <si>
    <t>特別損失</t>
    <rPh sb="0" eb="4">
      <t>トクベツソンシツ</t>
    </rPh>
    <phoneticPr fontId="2"/>
  </si>
  <si>
    <t>予定キャッシュ・フロー計算書等関連</t>
    <rPh sb="0" eb="2">
      <t>ヨテイ</t>
    </rPh>
    <rPh sb="11" eb="14">
      <t>ケイサンショ</t>
    </rPh>
    <rPh sb="14" eb="15">
      <t>トウ</t>
    </rPh>
    <rPh sb="15" eb="17">
      <t>カンレン</t>
    </rPh>
    <phoneticPr fontId="2"/>
  </si>
  <si>
    <t>行政職（円）</t>
    <rPh sb="0" eb="1">
      <t>ギョウ</t>
    </rPh>
    <rPh sb="1" eb="2">
      <t>セイ</t>
    </rPh>
    <rPh sb="2" eb="3">
      <t>ショク</t>
    </rPh>
    <rPh sb="4" eb="5">
      <t>エン</t>
    </rPh>
    <phoneticPr fontId="2"/>
  </si>
  <si>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2"/>
  </si>
  <si>
    <t>令和５年度越前町上水道事業会計予定貸借対照表</t>
    <phoneticPr fontId="2"/>
  </si>
  <si>
    <t>現金預金と一致</t>
    <rPh sb="0" eb="4">
      <t>ゲンキンヨキン</t>
    </rPh>
    <rPh sb="5" eb="7">
      <t>イッチ</t>
    </rPh>
    <phoneticPr fontId="2"/>
  </si>
  <si>
    <t>確認！！</t>
    <rPh sb="0" eb="2">
      <t>カクニン</t>
    </rPh>
    <phoneticPr fontId="2"/>
  </si>
  <si>
    <t>（令和６年４月１日から令和７年３月３１日まで）</t>
    <rPh sb="1" eb="3">
      <t>レイワ</t>
    </rPh>
    <rPh sb="4" eb="5">
      <t>ネン</t>
    </rPh>
    <rPh sb="6" eb="7">
      <t>ガツ</t>
    </rPh>
    <rPh sb="8" eb="9">
      <t>ニチ</t>
    </rPh>
    <rPh sb="11" eb="13">
      <t>レイワ</t>
    </rPh>
    <rPh sb="14" eb="15">
      <t>ネン</t>
    </rPh>
    <rPh sb="16" eb="17">
      <t>ガツ</t>
    </rPh>
    <rPh sb="19" eb="20">
      <t>ニチ</t>
    </rPh>
    <phoneticPr fontId="2"/>
  </si>
  <si>
    <t>（令和７年３月３１日 ）</t>
    <rPh sb="1" eb="3">
      <t>レイワ</t>
    </rPh>
    <rPh sb="4" eb="5">
      <t>ネン</t>
    </rPh>
    <rPh sb="6" eb="7">
      <t>ツキ</t>
    </rPh>
    <rPh sb="9" eb="10">
      <t>ニチ</t>
    </rPh>
    <phoneticPr fontId="2"/>
  </si>
  <si>
    <t>（企業債）</t>
    <rPh sb="1" eb="4">
      <t>キギョウサイ</t>
    </rPh>
    <phoneticPr fontId="2"/>
  </si>
  <si>
    <t>起債の目的</t>
    <rPh sb="0" eb="2">
      <t>キサイ</t>
    </rPh>
    <rPh sb="3" eb="5">
      <t>モクテキ</t>
    </rPh>
    <phoneticPr fontId="2"/>
  </si>
  <si>
    <t>限度額</t>
    <rPh sb="0" eb="3">
      <t>ゲンドガク</t>
    </rPh>
    <phoneticPr fontId="2"/>
  </si>
  <si>
    <t>起債の方法</t>
    <rPh sb="0" eb="2">
      <t>キサイ</t>
    </rPh>
    <rPh sb="3" eb="5">
      <t>ホウホウ</t>
    </rPh>
    <phoneticPr fontId="2"/>
  </si>
  <si>
    <t>利率</t>
    <rPh sb="0" eb="2">
      <t>リリツ</t>
    </rPh>
    <phoneticPr fontId="2"/>
  </si>
  <si>
    <t>証書借入</t>
    <rPh sb="0" eb="2">
      <t>ショウショ</t>
    </rPh>
    <rPh sb="2" eb="3">
      <t>カ</t>
    </rPh>
    <rPh sb="3" eb="4">
      <t>イ</t>
    </rPh>
    <phoneticPr fontId="2"/>
  </si>
  <si>
    <t>　政府資金については、その融資条件により、銀行その他の場合にはその債権者と協定するものによる。ただし、町財政の都合により据置期間及び償還期限を短縮し、又は繰上償還若しくは低利に借換えすることができる。</t>
    <rPh sb="1" eb="5">
      <t>セイフシキン</t>
    </rPh>
    <rPh sb="13" eb="15">
      <t>ユウシ</t>
    </rPh>
    <rPh sb="15" eb="17">
      <t>ジョウケン</t>
    </rPh>
    <rPh sb="21" eb="23">
      <t>ギンコウ</t>
    </rPh>
    <rPh sb="25" eb="26">
      <t>タ</t>
    </rPh>
    <rPh sb="27" eb="29">
      <t>バアイ</t>
    </rPh>
    <rPh sb="33" eb="36">
      <t>サイケンシャ</t>
    </rPh>
    <rPh sb="37" eb="39">
      <t>キョウテイ</t>
    </rPh>
    <rPh sb="51" eb="54">
      <t>チョウザイセイ</t>
    </rPh>
    <rPh sb="55" eb="57">
      <t>ツゴウ</t>
    </rPh>
    <rPh sb="60" eb="62">
      <t>スエオキ</t>
    </rPh>
    <rPh sb="62" eb="64">
      <t>キカン</t>
    </rPh>
    <rPh sb="64" eb="65">
      <t>オヨ</t>
    </rPh>
    <rPh sb="66" eb="68">
      <t>ショウカン</t>
    </rPh>
    <rPh sb="68" eb="70">
      <t>キゲン</t>
    </rPh>
    <rPh sb="71" eb="73">
      <t>タンシュク</t>
    </rPh>
    <rPh sb="75" eb="76">
      <t>マタ</t>
    </rPh>
    <rPh sb="77" eb="79">
      <t>クリアゲ</t>
    </rPh>
    <rPh sb="79" eb="81">
      <t>ショウカン</t>
    </rPh>
    <rPh sb="81" eb="82">
      <t>モ</t>
    </rPh>
    <rPh sb="85" eb="87">
      <t>テイリ</t>
    </rPh>
    <rPh sb="88" eb="90">
      <t>カリカエ</t>
    </rPh>
    <phoneticPr fontId="2"/>
  </si>
  <si>
    <t>償還の方法</t>
    <rPh sb="0" eb="2">
      <t>ショウカン</t>
    </rPh>
    <rPh sb="3" eb="5">
      <t>ホウホウ</t>
    </rPh>
    <phoneticPr fontId="2"/>
  </si>
  <si>
    <t>（予定支出の各項の経費の金額の流用）</t>
    <rPh sb="1" eb="3">
      <t>ヨテイ</t>
    </rPh>
    <rPh sb="3" eb="5">
      <t>シシュツ</t>
    </rPh>
    <rPh sb="6" eb="7">
      <t>カク</t>
    </rPh>
    <rPh sb="7" eb="8">
      <t>コウ</t>
    </rPh>
    <rPh sb="9" eb="11">
      <t>ケイヒ</t>
    </rPh>
    <rPh sb="12" eb="14">
      <t>キンガク</t>
    </rPh>
    <rPh sb="15" eb="17">
      <t>リュウヨウ</t>
    </rPh>
    <phoneticPr fontId="2"/>
  </si>
  <si>
    <t>第７条　次に掲げる経費については、その経費の金額を、それ以外の経費の金額に流用し、又はそれ以外の経費をその経費の金額に流</t>
    <rPh sb="0" eb="1">
      <t>ダイ</t>
    </rPh>
    <rPh sb="2" eb="3">
      <t>ジョウ</t>
    </rPh>
    <rPh sb="59" eb="60">
      <t>ナガレ</t>
    </rPh>
    <phoneticPr fontId="2"/>
  </si>
  <si>
    <t>企業債</t>
    <rPh sb="0" eb="3">
      <t>キギョウサイ</t>
    </rPh>
    <phoneticPr fontId="2"/>
  </si>
  <si>
    <t>基金積立金</t>
    <rPh sb="0" eb="2">
      <t>キキン</t>
    </rPh>
    <rPh sb="2" eb="5">
      <t>ツミタテキン</t>
    </rPh>
    <phoneticPr fontId="2"/>
  </si>
  <si>
    <t>第６条　予定支出の各項の経費の金額を流用することができる場合は、次のとおりと定める。</t>
    <rPh sb="0" eb="1">
      <t>ダイ</t>
    </rPh>
    <rPh sb="2" eb="3">
      <t>ジョウ</t>
    </rPh>
    <rPh sb="4" eb="6">
      <t>ヨテイ</t>
    </rPh>
    <rPh sb="6" eb="8">
      <t>シシュツ</t>
    </rPh>
    <rPh sb="9" eb="11">
      <t>カクコウ</t>
    </rPh>
    <rPh sb="12" eb="14">
      <t>ケイヒ</t>
    </rPh>
    <rPh sb="15" eb="17">
      <t>キンガク</t>
    </rPh>
    <rPh sb="18" eb="20">
      <t>リュウヨウ</t>
    </rPh>
    <rPh sb="28" eb="30">
      <t>バアイ</t>
    </rPh>
    <rPh sb="32" eb="33">
      <t>ツギ</t>
    </rPh>
    <rPh sb="38" eb="39">
      <t>サダ</t>
    </rPh>
    <phoneticPr fontId="2"/>
  </si>
  <si>
    <t>（他会計からの補助金）</t>
    <rPh sb="1" eb="4">
      <t>タカイケイ</t>
    </rPh>
    <rPh sb="7" eb="10">
      <t>ホジョキン</t>
    </rPh>
    <phoneticPr fontId="2"/>
  </si>
  <si>
    <t>水道施設整備事業（過疎債）</t>
    <rPh sb="0" eb="2">
      <t>スイドウ</t>
    </rPh>
    <rPh sb="2" eb="4">
      <t>シセツ</t>
    </rPh>
    <rPh sb="4" eb="6">
      <t>セイビ</t>
    </rPh>
    <rPh sb="6" eb="8">
      <t>ジギョウ</t>
    </rPh>
    <rPh sb="9" eb="11">
      <t>カソ</t>
    </rPh>
    <rPh sb="11" eb="12">
      <t>サイ</t>
    </rPh>
    <phoneticPr fontId="2"/>
  </si>
  <si>
    <t>上水</t>
    <rPh sb="0" eb="2">
      <t>ジョウスイ</t>
    </rPh>
    <phoneticPr fontId="2"/>
  </si>
  <si>
    <t>簡水</t>
    <rPh sb="0" eb="2">
      <t>カンスイ</t>
    </rPh>
    <phoneticPr fontId="2"/>
  </si>
  <si>
    <t>1.</t>
    <phoneticPr fontId="2"/>
  </si>
  <si>
    <t>3.</t>
  </si>
  <si>
    <t>減価償却費に係る長期前受金の収益化</t>
    <phoneticPr fontId="2"/>
  </si>
  <si>
    <t>県補助金</t>
    <rPh sb="0" eb="4">
      <t>ケンホジョキン</t>
    </rPh>
    <phoneticPr fontId="2"/>
  </si>
  <si>
    <t>電源地域振興補助金</t>
    <rPh sb="0" eb="2">
      <t>デンゲン</t>
    </rPh>
    <rPh sb="2" eb="4">
      <t>チイキ</t>
    </rPh>
    <rPh sb="4" eb="9">
      <t>シンコウホジョキン</t>
    </rPh>
    <phoneticPr fontId="2"/>
  </si>
  <si>
    <t>建設改良費等に充てるための企業債</t>
    <rPh sb="0" eb="4">
      <t>ケンセツカイリョウ</t>
    </rPh>
    <rPh sb="4" eb="5">
      <t>ヒ</t>
    </rPh>
    <rPh sb="5" eb="6">
      <t>トウ</t>
    </rPh>
    <rPh sb="7" eb="8">
      <t>ア</t>
    </rPh>
    <rPh sb="13" eb="16">
      <t>キギョウサイ</t>
    </rPh>
    <phoneticPr fontId="2"/>
  </si>
  <si>
    <t>電源地域振興補助金</t>
    <rPh sb="0" eb="9">
      <t>デンゲンチイキシンコウホジョキン</t>
    </rPh>
    <phoneticPr fontId="2"/>
  </si>
  <si>
    <t>施設機器更新に要する費用</t>
    <rPh sb="0" eb="6">
      <t>シセツキキコウシン</t>
    </rPh>
    <rPh sb="7" eb="8">
      <t>ヨウ</t>
    </rPh>
    <rPh sb="10" eb="12">
      <t>ヒヨウ</t>
    </rPh>
    <phoneticPr fontId="2"/>
  </si>
  <si>
    <t>量水器の購入に要する費用</t>
    <rPh sb="0" eb="3">
      <t>リョウスイキ</t>
    </rPh>
    <rPh sb="4" eb="6">
      <t>コウニュウ</t>
    </rPh>
    <rPh sb="7" eb="8">
      <t>ヨウ</t>
    </rPh>
    <rPh sb="10" eb="12">
      <t>ヒヨウ</t>
    </rPh>
    <phoneticPr fontId="2"/>
  </si>
  <si>
    <t>受取利息及び</t>
    <rPh sb="0" eb="2">
      <t>ウケトリ</t>
    </rPh>
    <rPh sb="2" eb="4">
      <t>リソク</t>
    </rPh>
    <rPh sb="4" eb="5">
      <t>オヨ</t>
    </rPh>
    <phoneticPr fontId="2"/>
  </si>
  <si>
    <t>配当金</t>
    <rPh sb="0" eb="3">
      <t>ハイトウキン</t>
    </rPh>
    <phoneticPr fontId="2"/>
  </si>
  <si>
    <t>基金利息</t>
    <rPh sb="0" eb="4">
      <t>キキンリソク</t>
    </rPh>
    <phoneticPr fontId="2"/>
  </si>
  <si>
    <t>水道事業基金預金利子</t>
    <rPh sb="0" eb="4">
      <t>スイドウジギョウ</t>
    </rPh>
    <rPh sb="4" eb="6">
      <t>キキン</t>
    </rPh>
    <rPh sb="6" eb="8">
      <t>ヨキン</t>
    </rPh>
    <rPh sb="8" eb="10">
      <t>リシ</t>
    </rPh>
    <phoneticPr fontId="2"/>
  </si>
  <si>
    <t>電源地域振興</t>
    <rPh sb="0" eb="2">
      <t>デンゲン</t>
    </rPh>
    <rPh sb="2" eb="4">
      <t>チイキ</t>
    </rPh>
    <rPh sb="4" eb="6">
      <t>シンコウ</t>
    </rPh>
    <phoneticPr fontId="2"/>
  </si>
  <si>
    <t>備消耗品費</t>
    <rPh sb="0" eb="5">
      <t>ビショウモウヒンヒ</t>
    </rPh>
    <phoneticPr fontId="2"/>
  </si>
  <si>
    <t>草刈作業委託料</t>
    <rPh sb="0" eb="2">
      <t>クサカ</t>
    </rPh>
    <rPh sb="2" eb="7">
      <t>サギョウイタクリョウ</t>
    </rPh>
    <phoneticPr fontId="2"/>
  </si>
  <si>
    <t>施設清掃委託料</t>
    <rPh sb="0" eb="4">
      <t>シセツセイソウ</t>
    </rPh>
    <rPh sb="4" eb="7">
      <t>イタクリョウ</t>
    </rPh>
    <phoneticPr fontId="2"/>
  </si>
  <si>
    <t>電気保安委託料</t>
    <rPh sb="0" eb="2">
      <t>デンキ</t>
    </rPh>
    <rPh sb="2" eb="4">
      <t>ホアン</t>
    </rPh>
    <rPh sb="4" eb="7">
      <t>イタクリョウ</t>
    </rPh>
    <phoneticPr fontId="2"/>
  </si>
  <si>
    <t>水質検査委託料</t>
    <rPh sb="0" eb="2">
      <t>スイシツ</t>
    </rPh>
    <rPh sb="2" eb="4">
      <t>ケンサ</t>
    </rPh>
    <rPh sb="4" eb="7">
      <t>イタクリョウ</t>
    </rPh>
    <phoneticPr fontId="2"/>
  </si>
  <si>
    <t>施設保守管理委託料</t>
    <rPh sb="0" eb="2">
      <t>シセツ</t>
    </rPh>
    <rPh sb="2" eb="6">
      <t>ホシュカンリ</t>
    </rPh>
    <rPh sb="6" eb="9">
      <t>イタクリョウ</t>
    </rPh>
    <phoneticPr fontId="2"/>
  </si>
  <si>
    <t>浄水場膜薬品洗浄委託料</t>
    <rPh sb="0" eb="3">
      <t>ジョウスイジョウ</t>
    </rPh>
    <rPh sb="3" eb="6">
      <t>マクヤクヒン</t>
    </rPh>
    <rPh sb="6" eb="8">
      <t>センジョウ</t>
    </rPh>
    <rPh sb="8" eb="10">
      <t>イタク</t>
    </rPh>
    <rPh sb="10" eb="11">
      <t>リョウ</t>
    </rPh>
    <phoneticPr fontId="2"/>
  </si>
  <si>
    <t>消防設備点検委託料</t>
    <rPh sb="0" eb="9">
      <t>ショウボウセツビテンケンイタクリョウ</t>
    </rPh>
    <phoneticPr fontId="2"/>
  </si>
  <si>
    <t>電気保安委託料</t>
    <rPh sb="0" eb="2">
      <t>デンキ</t>
    </rPh>
    <rPh sb="2" eb="4">
      <t>ホアン</t>
    </rPh>
    <rPh sb="4" eb="6">
      <t>イタク</t>
    </rPh>
    <rPh sb="6" eb="7">
      <t>リョウ</t>
    </rPh>
    <phoneticPr fontId="2"/>
  </si>
  <si>
    <t>草刈作業委託料</t>
    <rPh sb="0" eb="2">
      <t>クサカリ</t>
    </rPh>
    <rPh sb="2" eb="4">
      <t>サギョウ</t>
    </rPh>
    <rPh sb="4" eb="7">
      <t>イタクリョウ</t>
    </rPh>
    <phoneticPr fontId="2"/>
  </si>
  <si>
    <t>漏水調査委託料</t>
    <rPh sb="0" eb="7">
      <t>ロウスイチョウサイタクリョウ</t>
    </rPh>
    <phoneticPr fontId="2"/>
  </si>
  <si>
    <t>公営企業会計適用事業</t>
    <rPh sb="0" eb="2">
      <t>コウエイ</t>
    </rPh>
    <rPh sb="2" eb="4">
      <t>キギョウ</t>
    </rPh>
    <rPh sb="4" eb="6">
      <t>カイケイ</t>
    </rPh>
    <rPh sb="6" eb="8">
      <t>テキヨウ</t>
    </rPh>
    <rPh sb="8" eb="10">
      <t>ジギョウ</t>
    </rPh>
    <phoneticPr fontId="2"/>
  </si>
  <si>
    <t>メーター検針用消耗品</t>
    <rPh sb="4" eb="6">
      <t>ケンシン</t>
    </rPh>
    <rPh sb="6" eb="7">
      <t>ヨウ</t>
    </rPh>
    <rPh sb="7" eb="10">
      <t>ショウモウヒン</t>
    </rPh>
    <phoneticPr fontId="2"/>
  </si>
  <si>
    <t>メーター検針用ロール紙</t>
    <rPh sb="4" eb="7">
      <t>ケンシンヨウ</t>
    </rPh>
    <rPh sb="10" eb="11">
      <t>シ</t>
    </rPh>
    <phoneticPr fontId="2"/>
  </si>
  <si>
    <t>口座振替手数料</t>
    <rPh sb="0" eb="7">
      <t>コウザフリカエテスウリョウ</t>
    </rPh>
    <phoneticPr fontId="2"/>
  </si>
  <si>
    <t>水道台帳システム保守委託料</t>
    <rPh sb="0" eb="2">
      <t>スイドウ</t>
    </rPh>
    <rPh sb="2" eb="4">
      <t>ダイチョウ</t>
    </rPh>
    <rPh sb="8" eb="10">
      <t>ホシュ</t>
    </rPh>
    <rPh sb="10" eb="13">
      <t>イタクリョウ</t>
    </rPh>
    <phoneticPr fontId="2"/>
  </si>
  <si>
    <t>会計システム保守委託料</t>
    <rPh sb="0" eb="2">
      <t>カイケイ</t>
    </rPh>
    <rPh sb="6" eb="11">
      <t>ホシュイタクリョウ</t>
    </rPh>
    <phoneticPr fontId="2"/>
  </si>
  <si>
    <t>会計支援業務委託料</t>
    <rPh sb="0" eb="2">
      <t>カイケイ</t>
    </rPh>
    <rPh sb="2" eb="4">
      <t>シエン</t>
    </rPh>
    <rPh sb="4" eb="6">
      <t>ギョウム</t>
    </rPh>
    <rPh sb="6" eb="9">
      <t>イタクリョウ</t>
    </rPh>
    <phoneticPr fontId="2"/>
  </si>
  <si>
    <t>その他特別損失</t>
    <rPh sb="2" eb="3">
      <t>タ</t>
    </rPh>
    <rPh sb="3" eb="7">
      <t>トクベツソンシツ</t>
    </rPh>
    <phoneticPr fontId="2"/>
  </si>
  <si>
    <t>高速料金</t>
    <rPh sb="0" eb="4">
      <t>コウソクリョウキン</t>
    </rPh>
    <phoneticPr fontId="2"/>
  </si>
  <si>
    <t>負担金</t>
    <rPh sb="0" eb="3">
      <t>フタンキン</t>
    </rPh>
    <phoneticPr fontId="2"/>
  </si>
  <si>
    <t>日本水道協会福井県支部負担金</t>
    <rPh sb="0" eb="2">
      <t>ニホン</t>
    </rPh>
    <rPh sb="2" eb="6">
      <t>スイドウキョウカイ</t>
    </rPh>
    <rPh sb="6" eb="9">
      <t>フクイケン</t>
    </rPh>
    <rPh sb="9" eb="11">
      <t>シブ</t>
    </rPh>
    <rPh sb="11" eb="14">
      <t>フタンキン</t>
    </rPh>
    <phoneticPr fontId="2"/>
  </si>
  <si>
    <t>福井県簡易水道協会負担金</t>
    <rPh sb="0" eb="3">
      <t>フクイケン</t>
    </rPh>
    <rPh sb="3" eb="9">
      <t>カンイスイドウキョウカイ</t>
    </rPh>
    <rPh sb="9" eb="12">
      <t>フタンキン</t>
    </rPh>
    <phoneticPr fontId="2"/>
  </si>
  <si>
    <t>武生間税協会負担金</t>
    <rPh sb="0" eb="2">
      <t>タケフ</t>
    </rPh>
    <rPh sb="2" eb="4">
      <t>カンゼイ</t>
    </rPh>
    <rPh sb="4" eb="6">
      <t>キョウカイ</t>
    </rPh>
    <rPh sb="6" eb="9">
      <t>フタンキン</t>
    </rPh>
    <phoneticPr fontId="2"/>
  </si>
  <si>
    <t>保険料</t>
    <rPh sb="0" eb="3">
      <t>ホケンリョウ</t>
    </rPh>
    <phoneticPr fontId="2"/>
  </si>
  <si>
    <t>火災保険料</t>
    <rPh sb="0" eb="2">
      <t>カサイ</t>
    </rPh>
    <rPh sb="2" eb="5">
      <t>ホケンリョウ</t>
    </rPh>
    <phoneticPr fontId="2"/>
  </si>
  <si>
    <t>水道事業債</t>
    <rPh sb="0" eb="5">
      <t>スイドウジギョウサイ</t>
    </rPh>
    <phoneticPr fontId="2"/>
  </si>
  <si>
    <t>基金積立金</t>
    <rPh sb="0" eb="5">
      <t>キキンツミタテキン</t>
    </rPh>
    <phoneticPr fontId="2"/>
  </si>
  <si>
    <t>水道事業費用のうち、営業費用、営業外費用及び特別損失の各項間における流用</t>
    <rPh sb="0" eb="2">
      <t>スイドウ</t>
    </rPh>
    <rPh sb="2" eb="6">
      <t>ジギョウヒヨウ</t>
    </rPh>
    <rPh sb="10" eb="14">
      <t>エイギョウヒヨウ</t>
    </rPh>
    <rPh sb="15" eb="18">
      <t>エイギョウガイ</t>
    </rPh>
    <rPh sb="18" eb="20">
      <t>ヒヨウ</t>
    </rPh>
    <rPh sb="20" eb="21">
      <t>オヨ</t>
    </rPh>
    <rPh sb="22" eb="24">
      <t>トクベツ</t>
    </rPh>
    <rPh sb="24" eb="26">
      <t>ソンシツ</t>
    </rPh>
    <rPh sb="27" eb="28">
      <t>カク</t>
    </rPh>
    <rPh sb="28" eb="29">
      <t>コウ</t>
    </rPh>
    <rPh sb="29" eb="30">
      <t>カン</t>
    </rPh>
    <rPh sb="34" eb="36">
      <t>リュウヨウ</t>
    </rPh>
    <phoneticPr fontId="2"/>
  </si>
  <si>
    <t>住居手当</t>
    <rPh sb="0" eb="2">
      <t>ジュウキョ</t>
    </rPh>
    <rPh sb="2" eb="4">
      <t>テアテ</t>
    </rPh>
    <phoneticPr fontId="2"/>
  </si>
  <si>
    <t>賞与引当金
繰　入　額</t>
    <rPh sb="0" eb="2">
      <t>ショウヨ</t>
    </rPh>
    <rPh sb="2" eb="5">
      <t>ヒキアテキン</t>
    </rPh>
    <rPh sb="6" eb="7">
      <t>クリ</t>
    </rPh>
    <rPh sb="8" eb="9">
      <t>イ</t>
    </rPh>
    <rPh sb="10" eb="11">
      <t>ガク</t>
    </rPh>
    <phoneticPr fontId="2"/>
  </si>
  <si>
    <t>昇給に伴う増加</t>
    <rPh sb="0" eb="2">
      <t>ショウキュウ</t>
    </rPh>
    <rPh sb="3" eb="4">
      <t>トモナ</t>
    </rPh>
    <rPh sb="5" eb="7">
      <t>ゾウカ</t>
    </rPh>
    <phoneticPr fontId="2"/>
  </si>
  <si>
    <t>令和６年４月１日現在</t>
    <rPh sb="0" eb="2">
      <t>レイワ</t>
    </rPh>
    <rPh sb="3" eb="4">
      <t>ネン</t>
    </rPh>
    <rPh sb="5" eb="6">
      <t>ツキ</t>
    </rPh>
    <rPh sb="7" eb="8">
      <t>ヒ</t>
    </rPh>
    <rPh sb="8" eb="10">
      <t>ゲンザイ</t>
    </rPh>
    <phoneticPr fontId="2"/>
  </si>
  <si>
    <t>本　　年　　度</t>
    <rPh sb="0" eb="1">
      <t>ホン</t>
    </rPh>
    <rPh sb="3" eb="4">
      <t>ネン</t>
    </rPh>
    <rPh sb="6" eb="7">
      <t>ド</t>
    </rPh>
    <phoneticPr fontId="2"/>
  </si>
  <si>
    <t>前　　年　　度</t>
    <rPh sb="0" eb="1">
      <t>マエ</t>
    </rPh>
    <rPh sb="3" eb="4">
      <t>ネン</t>
    </rPh>
    <rPh sb="6" eb="7">
      <t>ド</t>
    </rPh>
    <phoneticPr fontId="2"/>
  </si>
  <si>
    <t>区　　　　分</t>
    <rPh sb="0" eb="1">
      <t>ク</t>
    </rPh>
    <rPh sb="5" eb="6">
      <t>ブン</t>
    </rPh>
    <phoneticPr fontId="2"/>
  </si>
  <si>
    <t>比　　　　　較</t>
    <rPh sb="0" eb="1">
      <t>ヒ</t>
    </rPh>
    <rPh sb="6" eb="7">
      <t>カク</t>
    </rPh>
    <phoneticPr fontId="2"/>
  </si>
  <si>
    <t>令和６年度注記表</t>
    <rPh sb="0" eb="1">
      <t>レイ</t>
    </rPh>
    <rPh sb="1" eb="2">
      <t>ワ</t>
    </rPh>
    <phoneticPr fontId="2"/>
  </si>
  <si>
    <t>予定貸借対照表等関連</t>
    <rPh sb="0" eb="2">
      <t>ヨテイ</t>
    </rPh>
    <rPh sb="2" eb="4">
      <t>タイシャク</t>
    </rPh>
    <rPh sb="4" eb="7">
      <t>タイショウヒョウ</t>
    </rPh>
    <rPh sb="7" eb="8">
      <t>トウ</t>
    </rPh>
    <rPh sb="8" eb="10">
      <t>カンレン</t>
    </rPh>
    <phoneticPr fontId="2"/>
  </si>
  <si>
    <t>企業債の償還に係る他会計の負担</t>
    <rPh sb="0" eb="3">
      <t>キギョウサイ</t>
    </rPh>
    <rPh sb="4" eb="6">
      <t>ショウカン</t>
    </rPh>
    <rPh sb="7" eb="8">
      <t>カカ</t>
    </rPh>
    <rPh sb="9" eb="12">
      <t>タカイケイ</t>
    </rPh>
    <rPh sb="13" eb="15">
      <t>フタン</t>
    </rPh>
    <phoneticPr fontId="2"/>
  </si>
  <si>
    <t>報告セグメントの概要</t>
    <rPh sb="0" eb="2">
      <t>ホウコク</t>
    </rPh>
    <rPh sb="8" eb="10">
      <t>ガイヨウ</t>
    </rPh>
    <phoneticPr fontId="2"/>
  </si>
  <si>
    <t>水道事業会計は、上水道事業及び簡易水道事業を運営しており、各事業で運営方針を決定していることから</t>
    <rPh sb="0" eb="4">
      <t>スイドウジギョウ</t>
    </rPh>
    <rPh sb="4" eb="6">
      <t>カイケイ</t>
    </rPh>
    <rPh sb="8" eb="13">
      <t>ジョウスイドウジギョウ</t>
    </rPh>
    <rPh sb="13" eb="14">
      <t>オヨ</t>
    </rPh>
    <rPh sb="15" eb="21">
      <t>カンイスイドウジギョウ</t>
    </rPh>
    <rPh sb="22" eb="24">
      <t>ウンエイ</t>
    </rPh>
    <rPh sb="29" eb="32">
      <t>カクジギョウ</t>
    </rPh>
    <rPh sb="33" eb="35">
      <t>ウンエイ</t>
    </rPh>
    <rPh sb="35" eb="37">
      <t>ホウシン</t>
    </rPh>
    <rPh sb="38" eb="40">
      <t>ケッテイ</t>
    </rPh>
    <phoneticPr fontId="2"/>
  </si>
  <si>
    <t>上水道事業及び簡易水道事業の２つを報告セグメントとしている。</t>
    <rPh sb="0" eb="5">
      <t>ジョウスイドウジギョウ</t>
    </rPh>
    <rPh sb="5" eb="6">
      <t>オヨ</t>
    </rPh>
    <rPh sb="7" eb="13">
      <t>カンイスイドウジギョウ</t>
    </rPh>
    <rPh sb="17" eb="19">
      <t>ホウコク</t>
    </rPh>
    <phoneticPr fontId="2"/>
  </si>
  <si>
    <t>事業区分</t>
    <rPh sb="0" eb="4">
      <t>ジギョウクブン</t>
    </rPh>
    <phoneticPr fontId="2"/>
  </si>
  <si>
    <t>事業の内容</t>
    <rPh sb="0" eb="2">
      <t>ジギョウ</t>
    </rPh>
    <rPh sb="3" eb="5">
      <t>ナイヨウ</t>
    </rPh>
    <phoneticPr fontId="2"/>
  </si>
  <si>
    <t>上水道事業</t>
    <rPh sb="0" eb="5">
      <t>ジョウスイドウジギョウ</t>
    </rPh>
    <phoneticPr fontId="2"/>
  </si>
  <si>
    <t>簡易水道事業</t>
    <rPh sb="0" eb="6">
      <t>カンイスイドウジギョウ</t>
    </rPh>
    <phoneticPr fontId="2"/>
  </si>
  <si>
    <t>簡易水道事業の給水区域において行う、簡易水道事
業の運営に係る業務</t>
    <rPh sb="0" eb="2">
      <t>カンイ</t>
    </rPh>
    <rPh sb="2" eb="4">
      <t>スイドウ</t>
    </rPh>
    <rPh sb="4" eb="6">
      <t>ジギョウ</t>
    </rPh>
    <rPh sb="7" eb="9">
      <t>キュウスイ</t>
    </rPh>
    <rPh sb="9" eb="11">
      <t>クイキ</t>
    </rPh>
    <rPh sb="15" eb="16">
      <t>オコナ</t>
    </rPh>
    <rPh sb="18" eb="20">
      <t>カンイ</t>
    </rPh>
    <rPh sb="20" eb="22">
      <t>スイドウ</t>
    </rPh>
    <rPh sb="22" eb="23">
      <t>コト</t>
    </rPh>
    <rPh sb="24" eb="25">
      <t>ギョウ</t>
    </rPh>
    <rPh sb="26" eb="28">
      <t>ウンエイ</t>
    </rPh>
    <rPh sb="29" eb="30">
      <t>カカ</t>
    </rPh>
    <rPh sb="31" eb="33">
      <t>ギョウム</t>
    </rPh>
    <phoneticPr fontId="2"/>
  </si>
  <si>
    <t>報告セグメントごとの営業収益等</t>
    <rPh sb="0" eb="2">
      <t>ホウコク</t>
    </rPh>
    <rPh sb="10" eb="12">
      <t>エイギョウ</t>
    </rPh>
    <rPh sb="12" eb="15">
      <t>シュウエキトウ</t>
    </rPh>
    <phoneticPr fontId="2"/>
  </si>
  <si>
    <t>令和６年度（令和6年4月1日から令和7年3月31日）</t>
    <rPh sb="0" eb="2">
      <t>レイワ</t>
    </rPh>
    <rPh sb="3" eb="5">
      <t>ネンド</t>
    </rPh>
    <rPh sb="6" eb="8">
      <t>レイワ</t>
    </rPh>
    <rPh sb="9" eb="10">
      <t>ネン</t>
    </rPh>
    <rPh sb="11" eb="12">
      <t>ガツ</t>
    </rPh>
    <rPh sb="13" eb="14">
      <t>ニチ</t>
    </rPh>
    <rPh sb="16" eb="18">
      <t>レイワ</t>
    </rPh>
    <rPh sb="19" eb="20">
      <t>ネン</t>
    </rPh>
    <rPh sb="21" eb="22">
      <t>ガツ</t>
    </rPh>
    <rPh sb="24" eb="25">
      <t>ニチ</t>
    </rPh>
    <phoneticPr fontId="2"/>
  </si>
  <si>
    <t>上水道事業</t>
    <rPh sb="0" eb="3">
      <t>ジョウスイドウ</t>
    </rPh>
    <rPh sb="3" eb="5">
      <t>ジギョウ</t>
    </rPh>
    <phoneticPr fontId="2"/>
  </si>
  <si>
    <t>合計</t>
    <rPh sb="0" eb="2">
      <t>ゴウケイ</t>
    </rPh>
    <phoneticPr fontId="2"/>
  </si>
  <si>
    <t>（単位：千円）</t>
    <rPh sb="1" eb="3">
      <t>タンイ</t>
    </rPh>
    <rPh sb="4" eb="6">
      <t>センエン</t>
    </rPh>
    <phoneticPr fontId="2"/>
  </si>
  <si>
    <t>営業収益</t>
    <rPh sb="0" eb="4">
      <t>エイギョウシュウエキ</t>
    </rPh>
    <phoneticPr fontId="2"/>
  </si>
  <si>
    <t>営業費用</t>
    <rPh sb="0" eb="4">
      <t>エイギョウヒヨウ</t>
    </rPh>
    <phoneticPr fontId="2"/>
  </si>
  <si>
    <t>営業損益</t>
    <rPh sb="0" eb="2">
      <t>エイギョウ</t>
    </rPh>
    <rPh sb="2" eb="4">
      <t>ソンエキ</t>
    </rPh>
    <phoneticPr fontId="2"/>
  </si>
  <si>
    <t>経常損益</t>
    <rPh sb="0" eb="2">
      <t>ケイジョウ</t>
    </rPh>
    <rPh sb="2" eb="4">
      <t>ソンエキ</t>
    </rPh>
    <phoneticPr fontId="2"/>
  </si>
  <si>
    <t>セグメント資産</t>
    <rPh sb="5" eb="7">
      <t>シサン</t>
    </rPh>
    <phoneticPr fontId="2"/>
  </si>
  <si>
    <t>セグメント負債</t>
    <rPh sb="5" eb="7">
      <t>フサイ</t>
    </rPh>
    <phoneticPr fontId="2"/>
  </si>
  <si>
    <t>その他の項目</t>
    <rPh sb="2" eb="3">
      <t>タ</t>
    </rPh>
    <rPh sb="4" eb="6">
      <t>コウモク</t>
    </rPh>
    <phoneticPr fontId="2"/>
  </si>
  <si>
    <t>他会計繰入金</t>
    <rPh sb="0" eb="3">
      <t>タカイケイ</t>
    </rPh>
    <rPh sb="3" eb="6">
      <t>クリイレキン</t>
    </rPh>
    <phoneticPr fontId="2"/>
  </si>
  <si>
    <t>減価償却費</t>
    <rPh sb="0" eb="2">
      <t>ゲンカ</t>
    </rPh>
    <rPh sb="2" eb="5">
      <t>ショウキャクヒ</t>
    </rPh>
    <phoneticPr fontId="2"/>
  </si>
  <si>
    <t>特別損失</t>
    <rPh sb="0" eb="2">
      <t>トクベツ</t>
    </rPh>
    <rPh sb="2" eb="4">
      <t>ソンシツ</t>
    </rPh>
    <phoneticPr fontId="2"/>
  </si>
  <si>
    <t>有形固定資産及び</t>
    <rPh sb="0" eb="6">
      <t>ユウケイコテイシサン</t>
    </rPh>
    <rPh sb="6" eb="7">
      <t>オヨ</t>
    </rPh>
    <phoneticPr fontId="2"/>
  </si>
  <si>
    <t>無形固定資産の増加額</t>
    <rPh sb="0" eb="6">
      <t>ムケイコテイシサン</t>
    </rPh>
    <rPh sb="7" eb="10">
      <t>ゾウカガク</t>
    </rPh>
    <phoneticPr fontId="2"/>
  </si>
  <si>
    <t>住居</t>
    <rPh sb="0" eb="2">
      <t>ジュウキョ</t>
    </rPh>
    <phoneticPr fontId="2"/>
  </si>
  <si>
    <t>管理職</t>
    <rPh sb="0" eb="3">
      <t>カンリショク</t>
    </rPh>
    <phoneticPr fontId="2"/>
  </si>
  <si>
    <t>１ 主査の職務
２ １に相当する職務</t>
    <phoneticPr fontId="2"/>
  </si>
  <si>
    <t>１ 主査の職務で高度の知識又は経験を必要とする業務を行う職務
２　課長補佐の職務
３ １又は２に相当する職務</t>
    <rPh sb="2" eb="4">
      <t>シュサ</t>
    </rPh>
    <rPh sb="5" eb="7">
      <t>ショクム</t>
    </rPh>
    <rPh sb="33" eb="35">
      <t>カチョウ</t>
    </rPh>
    <rPh sb="35" eb="37">
      <t>ホサ</t>
    </rPh>
    <rPh sb="38" eb="40">
      <t>ショクム</t>
    </rPh>
    <rPh sb="44" eb="45">
      <t>マタ</t>
    </rPh>
    <phoneticPr fontId="2"/>
  </si>
  <si>
    <t>１ 課長補佐の職務で高度の知識又は経験を必要とする業務を行う職務
２　課長の職務
３ １又は２に相当する職務</t>
    <rPh sb="2" eb="4">
      <t>カチョウ</t>
    </rPh>
    <rPh sb="4" eb="6">
      <t>ホサ</t>
    </rPh>
    <rPh sb="7" eb="9">
      <t>ショクム</t>
    </rPh>
    <rPh sb="35" eb="37">
      <t>カチョウ</t>
    </rPh>
    <rPh sb="38" eb="40">
      <t>ショクム</t>
    </rPh>
    <rPh sb="44" eb="45">
      <t>マタ</t>
    </rPh>
    <phoneticPr fontId="2"/>
  </si>
  <si>
    <t>１ 課長の職務で高度の知識又は経験を必要とする業務を行う職務
２　理事の職務
３ １又は２に相当する職務</t>
    <rPh sb="33" eb="35">
      <t>リジ</t>
    </rPh>
    <phoneticPr fontId="2"/>
  </si>
  <si>
    <t>　企業債3,300千円を借り入れる。）。</t>
    <rPh sb="12" eb="13">
      <t>カ</t>
    </rPh>
    <rPh sb="14" eb="15">
      <t>イ</t>
    </rPh>
    <phoneticPr fontId="2"/>
  </si>
  <si>
    <t>原水・浄水施設管理用消耗品</t>
    <rPh sb="0" eb="2">
      <t>ゲンスイ</t>
    </rPh>
    <rPh sb="3" eb="5">
      <t>ジョウスイ</t>
    </rPh>
    <rPh sb="5" eb="7">
      <t>シセツ</t>
    </rPh>
    <rPh sb="7" eb="9">
      <t>カンリ</t>
    </rPh>
    <rPh sb="9" eb="10">
      <t>ヨウ</t>
    </rPh>
    <rPh sb="10" eb="13">
      <t>ショウモウヒン</t>
    </rPh>
    <phoneticPr fontId="2"/>
  </si>
  <si>
    <t>配水・給水施設管理用消耗品</t>
    <rPh sb="0" eb="2">
      <t>ハイスイ</t>
    </rPh>
    <rPh sb="3" eb="5">
      <t>キュウスイ</t>
    </rPh>
    <rPh sb="5" eb="7">
      <t>シセツ</t>
    </rPh>
    <rPh sb="7" eb="9">
      <t>カンリ</t>
    </rPh>
    <rPh sb="9" eb="10">
      <t>ヨウ</t>
    </rPh>
    <rPh sb="10" eb="13">
      <t>ショウモウヒン</t>
    </rPh>
    <phoneticPr fontId="2"/>
  </si>
  <si>
    <t>印刷製本及び検針等に要する費用</t>
    <rPh sb="0" eb="2">
      <t>インサツ</t>
    </rPh>
    <rPh sb="2" eb="4">
      <t>セイホン</t>
    </rPh>
    <rPh sb="4" eb="5">
      <t>オヨ</t>
    </rPh>
    <rPh sb="6" eb="8">
      <t>ケンシン</t>
    </rPh>
    <rPh sb="8" eb="9">
      <t>トウ</t>
    </rPh>
    <rPh sb="10" eb="11">
      <t>ヨウ</t>
    </rPh>
    <rPh sb="13" eb="15">
      <t>ヒヨウ</t>
    </rPh>
    <phoneticPr fontId="2"/>
  </si>
  <si>
    <t>水道施設整備事業（事業債）</t>
    <rPh sb="0" eb="2">
      <t>スイドウ</t>
    </rPh>
    <rPh sb="2" eb="4">
      <t>シセツ</t>
    </rPh>
    <rPh sb="4" eb="6">
      <t>セイビ</t>
    </rPh>
    <rPh sb="6" eb="8">
      <t>ジギョウ</t>
    </rPh>
    <rPh sb="9" eb="11">
      <t>ジギョウ</t>
    </rPh>
    <rPh sb="11" eb="12">
      <t>サイ</t>
    </rPh>
    <phoneticPr fontId="2"/>
  </si>
  <si>
    <t>計</t>
    <rPh sb="0" eb="1">
      <t>ケイ</t>
    </rPh>
    <phoneticPr fontId="2"/>
  </si>
  <si>
    <t>収益的</t>
    <rPh sb="0" eb="3">
      <t>シュウエキテキ</t>
    </rPh>
    <phoneticPr fontId="2"/>
  </si>
  <si>
    <t>資本的</t>
    <rPh sb="0" eb="3">
      <t>シホンテキ</t>
    </rPh>
    <phoneticPr fontId="2"/>
  </si>
  <si>
    <t>上水道事業の給水区域において行う、上水道事業の運営
に係る業務</t>
    <rPh sb="0" eb="1">
      <t>ウエ</t>
    </rPh>
    <rPh sb="1" eb="3">
      <t>スイドウ</t>
    </rPh>
    <rPh sb="3" eb="5">
      <t>ジギョウ</t>
    </rPh>
    <rPh sb="6" eb="8">
      <t>キュウスイ</t>
    </rPh>
    <rPh sb="8" eb="10">
      <t>クイキ</t>
    </rPh>
    <rPh sb="14" eb="15">
      <t>オコナ</t>
    </rPh>
    <rPh sb="17" eb="18">
      <t>ウエ</t>
    </rPh>
    <rPh sb="18" eb="20">
      <t>スイドウ</t>
    </rPh>
    <rPh sb="20" eb="22">
      <t>ジギョウ</t>
    </rPh>
    <rPh sb="23" eb="25">
      <t>ウンエイ</t>
    </rPh>
    <rPh sb="27" eb="28">
      <t>カカ</t>
    </rPh>
    <rPh sb="29" eb="31">
      <t>ギョウム</t>
    </rPh>
    <phoneticPr fontId="2"/>
  </si>
  <si>
    <t>平均昇給率</t>
    <rPh sb="0" eb="2">
      <t>ヘイキン</t>
    </rPh>
    <rPh sb="2" eb="4">
      <t>ショウキュウ</t>
    </rPh>
    <rPh sb="4" eb="5">
      <t>リツ</t>
    </rPh>
    <phoneticPr fontId="2"/>
  </si>
  <si>
    <t>内部留保</t>
    <rPh sb="0" eb="4">
      <t>ナイブリュウホ</t>
    </rPh>
    <phoneticPr fontId="2"/>
  </si>
  <si>
    <t>4.</t>
    <phoneticPr fontId="2"/>
  </si>
  <si>
    <t>特　別　損　失</t>
    <rPh sb="0" eb="1">
      <t>トク</t>
    </rPh>
    <rPh sb="2" eb="3">
      <t>ベツ</t>
    </rPh>
    <rPh sb="4" eb="5">
      <t>ソン</t>
    </rPh>
    <rPh sb="6" eb="7">
      <t>シツ</t>
    </rPh>
    <phoneticPr fontId="2"/>
  </si>
  <si>
    <t>基金</t>
    <rPh sb="0" eb="2">
      <t>キキン</t>
    </rPh>
    <phoneticPr fontId="2"/>
  </si>
  <si>
    <t>投資その他の資産</t>
    <rPh sb="0" eb="2">
      <t>トウシ</t>
    </rPh>
    <rPh sb="4" eb="5">
      <t>タ</t>
    </rPh>
    <rPh sb="6" eb="8">
      <t>シサン</t>
    </rPh>
    <phoneticPr fontId="2"/>
  </si>
  <si>
    <t>資産-負債（利益剰余金）</t>
    <rPh sb="0" eb="2">
      <t>シサン</t>
    </rPh>
    <rPh sb="3" eb="5">
      <t>フサイ</t>
    </rPh>
    <rPh sb="6" eb="11">
      <t>リエキジョウヨキン</t>
    </rPh>
    <phoneticPr fontId="2"/>
  </si>
  <si>
    <t>利息及び配当金の受取額</t>
    <rPh sb="0" eb="2">
      <t>リソク</t>
    </rPh>
    <rPh sb="2" eb="3">
      <t>オヨ</t>
    </rPh>
    <rPh sb="4" eb="7">
      <t>ハイトウキン</t>
    </rPh>
    <rPh sb="8" eb="10">
      <t>ウケトリ</t>
    </rPh>
    <rPh sb="10" eb="11">
      <t>ガク</t>
    </rPh>
    <phoneticPr fontId="2"/>
  </si>
  <si>
    <t>基金の積立による支出</t>
    <rPh sb="0" eb="2">
      <t>キキン</t>
    </rPh>
    <rPh sb="3" eb="5">
      <t>ツミタテ</t>
    </rPh>
    <rPh sb="8" eb="10">
      <t>シシュツ</t>
    </rPh>
    <phoneticPr fontId="2"/>
  </si>
  <si>
    <t>一般会計からの繰入金による収入</t>
    <rPh sb="0" eb="2">
      <t>イッパン</t>
    </rPh>
    <rPh sb="2" eb="4">
      <t>カイケイ</t>
    </rPh>
    <rPh sb="7" eb="10">
      <t>クリイレキン</t>
    </rPh>
    <rPh sb="13" eb="15">
      <t>シュウニュウ</t>
    </rPh>
    <phoneticPr fontId="2"/>
  </si>
  <si>
    <t>その他企業債</t>
    <rPh sb="2" eb="3">
      <t>タ</t>
    </rPh>
    <rPh sb="3" eb="6">
      <t>キギョウサイ</t>
    </rPh>
    <phoneticPr fontId="2"/>
  </si>
  <si>
    <t>支払利息及び企業債取扱諸費</t>
    <rPh sb="0" eb="2">
      <t>シハライ</t>
    </rPh>
    <rPh sb="2" eb="4">
      <t>リソク</t>
    </rPh>
    <rPh sb="4" eb="5">
      <t>オヨ</t>
    </rPh>
    <rPh sb="6" eb="9">
      <t>キギョウサイ</t>
    </rPh>
    <rPh sb="9" eb="11">
      <t>トリアツカイ</t>
    </rPh>
    <rPh sb="11" eb="13">
      <t>ショヒ</t>
    </rPh>
    <phoneticPr fontId="2"/>
  </si>
  <si>
    <t>資本合計</t>
    <rPh sb="0" eb="2">
      <t>シホン</t>
    </rPh>
    <rPh sb="2" eb="4">
      <t>ゴウケイ</t>
    </rPh>
    <phoneticPr fontId="2"/>
  </si>
  <si>
    <t>賞与引当金の増減額</t>
    <rPh sb="0" eb="2">
      <t>ショウヨ</t>
    </rPh>
    <rPh sb="2" eb="4">
      <t>ヒキアテ</t>
    </rPh>
    <rPh sb="4" eb="5">
      <t>キン</t>
    </rPh>
    <rPh sb="6" eb="9">
      <t>ゾウゲンガク</t>
    </rPh>
    <phoneticPr fontId="2"/>
  </si>
  <si>
    <t>2.250</t>
    <phoneticPr fontId="2"/>
  </si>
  <si>
    <t>13㎜　22件</t>
    <rPh sb="6" eb="7">
      <t>ケン</t>
    </rPh>
    <phoneticPr fontId="2"/>
  </si>
  <si>
    <t>20㎜　10件</t>
    <rPh sb="6" eb="7">
      <t>ケン</t>
    </rPh>
    <phoneticPr fontId="2"/>
  </si>
  <si>
    <t>消火栓　４基</t>
    <rPh sb="0" eb="3">
      <t>ショウカセン</t>
    </rPh>
    <phoneticPr fontId="2"/>
  </si>
  <si>
    <t>貸借対照表に計上されている企業債（当該事業年度の末日の翌日から起算して１年以内に償還予定のものを</t>
    <rPh sb="0" eb="2">
      <t>タイシャク</t>
    </rPh>
    <rPh sb="2" eb="5">
      <t>タイショウヒョウ</t>
    </rPh>
    <rPh sb="6" eb="8">
      <t>ケイジョウ</t>
    </rPh>
    <rPh sb="13" eb="16">
      <t>キギョウサイ</t>
    </rPh>
    <rPh sb="17" eb="19">
      <t>トウガイ</t>
    </rPh>
    <rPh sb="19" eb="21">
      <t>ジギョウ</t>
    </rPh>
    <rPh sb="21" eb="23">
      <t>ネンド</t>
    </rPh>
    <rPh sb="24" eb="26">
      <t>マツジツ</t>
    </rPh>
    <rPh sb="27" eb="29">
      <t>ヨクジツ</t>
    </rPh>
    <rPh sb="31" eb="33">
      <t>キサン</t>
    </rPh>
    <rPh sb="36" eb="37">
      <t>ネン</t>
    </rPh>
    <rPh sb="37" eb="39">
      <t>イナイ</t>
    </rPh>
    <rPh sb="40" eb="42">
      <t>ショウカン</t>
    </rPh>
    <rPh sb="42" eb="44">
      <t>ヨテイ</t>
    </rPh>
    <phoneticPr fontId="2"/>
  </si>
  <si>
    <t>管理職手当</t>
    <rPh sb="0" eb="1">
      <t>カン</t>
    </rPh>
    <rPh sb="1" eb="2">
      <t>リ</t>
    </rPh>
    <rPh sb="2" eb="3">
      <t>ショク</t>
    </rPh>
    <rPh sb="3" eb="4">
      <t>テ</t>
    </rPh>
    <rPh sb="4" eb="5">
      <t>トウ</t>
    </rPh>
    <phoneticPr fontId="2"/>
  </si>
  <si>
    <t>支払利息及び</t>
    <rPh sb="0" eb="2">
      <t>シハラ</t>
    </rPh>
    <rPh sb="2" eb="4">
      <t>リソク</t>
    </rPh>
    <rPh sb="4" eb="5">
      <t>オヨ</t>
    </rPh>
    <phoneticPr fontId="2"/>
  </si>
  <si>
    <t>企業債取扱諸費</t>
    <rPh sb="0" eb="3">
      <t>キギョウサイ</t>
    </rPh>
    <rPh sb="3" eb="5">
      <t>トリアツカイ</t>
    </rPh>
    <rPh sb="5" eb="7">
      <t>ショヒ</t>
    </rPh>
    <phoneticPr fontId="2"/>
  </si>
  <si>
    <t>使用料</t>
    <rPh sb="0" eb="3">
      <t>シヨウリョウ</t>
    </rPh>
    <phoneticPr fontId="2"/>
  </si>
  <si>
    <t>令和７年度越前町水道事業会計予算</t>
    <rPh sb="0" eb="2">
      <t>レイワ</t>
    </rPh>
    <rPh sb="3" eb="4">
      <t>トシ</t>
    </rPh>
    <rPh sb="4" eb="5">
      <t>ド</t>
    </rPh>
    <rPh sb="5" eb="6">
      <t>コシ</t>
    </rPh>
    <rPh sb="6" eb="7">
      <t>マエ</t>
    </rPh>
    <rPh sb="7" eb="8">
      <t>マチ</t>
    </rPh>
    <rPh sb="8" eb="9">
      <t>ミズ</t>
    </rPh>
    <rPh sb="9" eb="10">
      <t>ミチ</t>
    </rPh>
    <rPh sb="10" eb="11">
      <t>コト</t>
    </rPh>
    <rPh sb="11" eb="12">
      <t>ギョウ</t>
    </rPh>
    <rPh sb="12" eb="13">
      <t>カイ</t>
    </rPh>
    <rPh sb="13" eb="14">
      <t>ケイ</t>
    </rPh>
    <rPh sb="14" eb="15">
      <t>ヨ</t>
    </rPh>
    <rPh sb="15" eb="16">
      <t>ザン</t>
    </rPh>
    <phoneticPr fontId="2"/>
  </si>
  <si>
    <t>第１条　令和７年度越前町水道事業会計の予算は、次に定めるところによる。</t>
    <rPh sb="0" eb="1">
      <t>ダイ</t>
    </rPh>
    <rPh sb="2" eb="3">
      <t>ジョウ</t>
    </rPh>
    <rPh sb="4" eb="6">
      <t>レイワ</t>
    </rPh>
    <rPh sb="9" eb="11">
      <t>エチゼン</t>
    </rPh>
    <phoneticPr fontId="2"/>
  </si>
  <si>
    <t>第３条　収益的収入及び支出の予定額は、次のとおりと定める（なお、営業費用中会計処理に係る委託費3,300千円の財源に充てるため</t>
    <rPh sb="0" eb="1">
      <t>ダイ</t>
    </rPh>
    <rPh sb="2" eb="3">
      <t>ジョウ</t>
    </rPh>
    <rPh sb="32" eb="34">
      <t>エイギョウ</t>
    </rPh>
    <rPh sb="34" eb="37">
      <t>ヒヨウチュウ</t>
    </rPh>
    <rPh sb="37" eb="39">
      <t>カイケイ</t>
    </rPh>
    <rPh sb="39" eb="41">
      <t>ショリ</t>
    </rPh>
    <rPh sb="42" eb="43">
      <t>カカ</t>
    </rPh>
    <rPh sb="44" eb="47">
      <t>イタクヒ</t>
    </rPh>
    <rPh sb="52" eb="54">
      <t>センエン</t>
    </rPh>
    <rPh sb="55" eb="57">
      <t>ザイゲン</t>
    </rPh>
    <rPh sb="58" eb="59">
      <t>ア</t>
    </rPh>
    <phoneticPr fontId="2"/>
  </si>
  <si>
    <t>令和７年度越前町水道事業会計予算説明書</t>
    <rPh sb="0" eb="2">
      <t>レイワ</t>
    </rPh>
    <rPh sb="3" eb="5">
      <t>ネンド</t>
    </rPh>
    <rPh sb="5" eb="8">
      <t>エチゼンチョウ</t>
    </rPh>
    <rPh sb="8" eb="10">
      <t>スイドウ</t>
    </rPh>
    <rPh sb="10" eb="12">
      <t>ジギョウ</t>
    </rPh>
    <phoneticPr fontId="2"/>
  </si>
  <si>
    <t>開栓手数料</t>
    <rPh sb="0" eb="1">
      <t>カイ</t>
    </rPh>
    <rPh sb="1" eb="2">
      <t>セン</t>
    </rPh>
    <rPh sb="2" eb="4">
      <t>テスウ</t>
    </rPh>
    <rPh sb="4" eb="5">
      <t>リョウ</t>
    </rPh>
    <phoneticPr fontId="2"/>
  </si>
  <si>
    <t>職員４名</t>
    <rPh sb="0" eb="2">
      <t>ショクイン</t>
    </rPh>
    <rPh sb="3" eb="4">
      <t>メイ</t>
    </rPh>
    <phoneticPr fontId="2"/>
  </si>
  <si>
    <t>報酬</t>
    <rPh sb="0" eb="2">
      <t>ホウシュウ</t>
    </rPh>
    <phoneticPr fontId="2"/>
  </si>
  <si>
    <t>水道料金等検討委員会委員報酬</t>
    <rPh sb="0" eb="5">
      <t>スイドウリョウキントウ</t>
    </rPh>
    <rPh sb="5" eb="10">
      <t>ケントウイインカイ</t>
    </rPh>
    <rPh sb="10" eb="12">
      <t>イイン</t>
    </rPh>
    <rPh sb="12" eb="14">
      <t>ホウシュウ</t>
    </rPh>
    <phoneticPr fontId="2"/>
  </si>
  <si>
    <t>報償費</t>
    <rPh sb="0" eb="3">
      <t>ホウショウヒ</t>
    </rPh>
    <phoneticPr fontId="2"/>
  </si>
  <si>
    <t>水道料金等検討委員会アドバイザー謝礼</t>
    <rPh sb="0" eb="5">
      <t>スイドウリョウキントウ</t>
    </rPh>
    <rPh sb="5" eb="10">
      <t>ケントウイインカイ</t>
    </rPh>
    <rPh sb="16" eb="18">
      <t>シャレイ</t>
    </rPh>
    <phoneticPr fontId="2"/>
  </si>
  <si>
    <t>図書購入費、一般消耗品</t>
    <rPh sb="0" eb="2">
      <t>トショ</t>
    </rPh>
    <rPh sb="2" eb="4">
      <t>コウニュウ</t>
    </rPh>
    <rPh sb="4" eb="5">
      <t>ヒ</t>
    </rPh>
    <rPh sb="6" eb="8">
      <t>イッパン</t>
    </rPh>
    <rPh sb="8" eb="11">
      <t>ショウモウヒン</t>
    </rPh>
    <phoneticPr fontId="2"/>
  </si>
  <si>
    <t>水道事業認可統合業務委託料</t>
    <rPh sb="0" eb="6">
      <t>スイドウジギョウニンカ</t>
    </rPh>
    <rPh sb="6" eb="8">
      <t>トウゴウ</t>
    </rPh>
    <rPh sb="8" eb="10">
      <t>ギョウム</t>
    </rPh>
    <rPh sb="10" eb="13">
      <t>イタクリョウ</t>
    </rPh>
    <phoneticPr fontId="2"/>
  </si>
  <si>
    <t>食糧費</t>
    <rPh sb="0" eb="3">
      <t>ショクリョウヒ</t>
    </rPh>
    <phoneticPr fontId="2"/>
  </si>
  <si>
    <t>水道料金等検討委員会時お茶代</t>
    <rPh sb="0" eb="10">
      <t>スイドウリョウキントウケントウイインカイ</t>
    </rPh>
    <rPh sb="10" eb="11">
      <t>ジ</t>
    </rPh>
    <rPh sb="12" eb="14">
      <t>チャダイ</t>
    </rPh>
    <phoneticPr fontId="2"/>
  </si>
  <si>
    <t>企業債に対する利息</t>
    <rPh sb="0" eb="2">
      <t>キギョウ</t>
    </rPh>
    <rPh sb="2" eb="3">
      <t>サイ</t>
    </rPh>
    <rPh sb="4" eb="5">
      <t>タイ</t>
    </rPh>
    <rPh sb="7" eb="9">
      <t>リソク</t>
    </rPh>
    <phoneticPr fontId="2"/>
  </si>
  <si>
    <t>　5.0％以内（ただし、利率見直し方式で借り入れる資金について、利率の見直しを行った後においては、当該見直し後の利率）</t>
    <rPh sb="5" eb="7">
      <t>イナイ</t>
    </rPh>
    <rPh sb="12" eb="14">
      <t>リリツ</t>
    </rPh>
    <rPh sb="14" eb="16">
      <t>ミナオ</t>
    </rPh>
    <rPh sb="17" eb="19">
      <t>ホウシキ</t>
    </rPh>
    <rPh sb="20" eb="21">
      <t>カ</t>
    </rPh>
    <rPh sb="22" eb="23">
      <t>イ</t>
    </rPh>
    <rPh sb="25" eb="27">
      <t>シキン</t>
    </rPh>
    <rPh sb="32" eb="34">
      <t>リリツ</t>
    </rPh>
    <rPh sb="35" eb="37">
      <t>ミナオ</t>
    </rPh>
    <rPh sb="39" eb="40">
      <t>オコナ</t>
    </rPh>
    <rPh sb="42" eb="43">
      <t>アト</t>
    </rPh>
    <rPh sb="49" eb="51">
      <t>トウガイ</t>
    </rPh>
    <rPh sb="51" eb="53">
      <t>ミナオ</t>
    </rPh>
    <rPh sb="54" eb="55">
      <t>ゴ</t>
    </rPh>
    <rPh sb="56" eb="58">
      <t>リリツ</t>
    </rPh>
    <phoneticPr fontId="2"/>
  </si>
  <si>
    <t>第８条　水道事業会計助成のため一般会計からこの会計へ補助を受ける金額は、295,393千円である。</t>
    <rPh sb="0" eb="1">
      <t>ダイ</t>
    </rPh>
    <rPh sb="2" eb="3">
      <t>ジョウ</t>
    </rPh>
    <rPh sb="4" eb="8">
      <t>スイドウジギョウ</t>
    </rPh>
    <rPh sb="8" eb="10">
      <t>カイケイ</t>
    </rPh>
    <rPh sb="10" eb="12">
      <t>ジョセイ</t>
    </rPh>
    <rPh sb="15" eb="17">
      <t>イッパン</t>
    </rPh>
    <rPh sb="17" eb="19">
      <t>カイケイ</t>
    </rPh>
    <rPh sb="23" eb="25">
      <t>カイケイ</t>
    </rPh>
    <rPh sb="26" eb="28">
      <t>ホジョ</t>
    </rPh>
    <rPh sb="29" eb="30">
      <t>ウ</t>
    </rPh>
    <rPh sb="32" eb="34">
      <t>キンガク</t>
    </rPh>
    <rPh sb="43" eb="45">
      <t>センエン</t>
    </rPh>
    <phoneticPr fontId="2"/>
  </si>
  <si>
    <t>令和７年度越前町水道事業会計予算実施計画</t>
    <rPh sb="0" eb="2">
      <t>レイワ</t>
    </rPh>
    <rPh sb="3" eb="4">
      <t>トシ</t>
    </rPh>
    <rPh sb="4" eb="5">
      <t>ド</t>
    </rPh>
    <rPh sb="5" eb="7">
      <t>エチゼン</t>
    </rPh>
    <rPh sb="7" eb="8">
      <t>マチ</t>
    </rPh>
    <rPh sb="8" eb="9">
      <t>ミズ</t>
    </rPh>
    <rPh sb="9" eb="10">
      <t>ミチ</t>
    </rPh>
    <rPh sb="10" eb="11">
      <t>コト</t>
    </rPh>
    <rPh sb="11" eb="12">
      <t>ギョウ</t>
    </rPh>
    <rPh sb="12" eb="13">
      <t>カイ</t>
    </rPh>
    <rPh sb="13" eb="14">
      <t>ケイ</t>
    </rPh>
    <rPh sb="14" eb="15">
      <t>ヨ</t>
    </rPh>
    <rPh sb="15" eb="16">
      <t>ザン</t>
    </rPh>
    <rPh sb="16" eb="17">
      <t>ジツ</t>
    </rPh>
    <rPh sb="17" eb="18">
      <t>シ</t>
    </rPh>
    <rPh sb="18" eb="19">
      <t>ケイ</t>
    </rPh>
    <rPh sb="19" eb="20">
      <t>ガ</t>
    </rPh>
    <phoneticPr fontId="2"/>
  </si>
  <si>
    <t>令和７年４月１日現在</t>
    <rPh sb="0" eb="2">
      <t>レイワ</t>
    </rPh>
    <rPh sb="3" eb="4">
      <t>ネン</t>
    </rPh>
    <rPh sb="5" eb="6">
      <t>ツキ</t>
    </rPh>
    <rPh sb="7" eb="8">
      <t>ヒ</t>
    </rPh>
    <rPh sb="8" eb="10">
      <t>ゲンザイ</t>
    </rPh>
    <phoneticPr fontId="2"/>
  </si>
  <si>
    <t>↓平均給与月額で使用</t>
    <rPh sb="1" eb="3">
      <t>ヘイキン</t>
    </rPh>
    <rPh sb="3" eb="5">
      <t>キュウヨ</t>
    </rPh>
    <rPh sb="5" eb="7">
      <t>ゲツガク</t>
    </rPh>
    <rPh sb="8" eb="10">
      <t>シヨウ</t>
    </rPh>
    <phoneticPr fontId="2"/>
  </si>
  <si>
    <t>2.300</t>
    <phoneticPr fontId="2"/>
  </si>
  <si>
    <t>第４条　資本的収入及び支出の予定額は、次のとおりと定める（資本的収入額が資本的支出額に対し不足する額100,231千円は、当年度分</t>
    <rPh sb="34" eb="35">
      <t>ガク</t>
    </rPh>
    <rPh sb="41" eb="42">
      <t>ガク</t>
    </rPh>
    <rPh sb="57" eb="59">
      <t>センエン</t>
    </rPh>
    <rPh sb="61" eb="64">
      <t>トウネンド</t>
    </rPh>
    <rPh sb="64" eb="65">
      <t>ブン</t>
    </rPh>
    <phoneticPr fontId="2"/>
  </si>
  <si>
    <t>　損益勘定留保資金100,231千円で補填するものとする。）。</t>
    <rPh sb="5" eb="7">
      <t>リュウホ</t>
    </rPh>
    <rPh sb="7" eb="9">
      <t>シキン</t>
    </rPh>
    <rPh sb="16" eb="18">
      <t>センエン</t>
    </rPh>
    <rPh sb="19" eb="21">
      <t>ホテン</t>
    </rPh>
    <phoneticPr fontId="2"/>
  </si>
  <si>
    <t>令和６年度越前町水道事業会計予定損益計算書</t>
    <rPh sb="0" eb="1">
      <t>レイ</t>
    </rPh>
    <rPh sb="1" eb="2">
      <t>ワ</t>
    </rPh>
    <rPh sb="3" eb="4">
      <t>ネン</t>
    </rPh>
    <rPh sb="4" eb="5">
      <t>ド</t>
    </rPh>
    <rPh sb="5" eb="7">
      <t>エチゼン</t>
    </rPh>
    <rPh sb="7" eb="8">
      <t>マチ</t>
    </rPh>
    <rPh sb="8" eb="9">
      <t>ミズ</t>
    </rPh>
    <rPh sb="9" eb="10">
      <t>ミチ</t>
    </rPh>
    <rPh sb="10" eb="11">
      <t>コト</t>
    </rPh>
    <rPh sb="11" eb="12">
      <t>ギョウ</t>
    </rPh>
    <rPh sb="12" eb="14">
      <t>カイケイ</t>
    </rPh>
    <rPh sb="14" eb="15">
      <t>ヨ</t>
    </rPh>
    <rPh sb="15" eb="16">
      <t>サダム</t>
    </rPh>
    <rPh sb="16" eb="17">
      <t>ソン</t>
    </rPh>
    <rPh sb="17" eb="18">
      <t>エキ</t>
    </rPh>
    <rPh sb="18" eb="19">
      <t>ケイ</t>
    </rPh>
    <rPh sb="19" eb="20">
      <t>ザン</t>
    </rPh>
    <rPh sb="20" eb="21">
      <t>ショ</t>
    </rPh>
    <phoneticPr fontId="2"/>
  </si>
  <si>
    <t>令和６年度越前町水道事業会計予定貸借対照表</t>
    <rPh sb="0" eb="1">
      <t>レイ</t>
    </rPh>
    <rPh sb="1" eb="2">
      <t>ワ</t>
    </rPh>
    <rPh sb="3" eb="4">
      <t>ネン</t>
    </rPh>
    <rPh sb="4" eb="5">
      <t>ド</t>
    </rPh>
    <rPh sb="5" eb="7">
      <t>エチゼン</t>
    </rPh>
    <rPh sb="7" eb="8">
      <t>マチ</t>
    </rPh>
    <rPh sb="8" eb="9">
      <t>ミズ</t>
    </rPh>
    <rPh sb="9" eb="10">
      <t>ミチ</t>
    </rPh>
    <rPh sb="10" eb="11">
      <t>コト</t>
    </rPh>
    <rPh sb="11" eb="12">
      <t>ギョウ</t>
    </rPh>
    <rPh sb="12" eb="14">
      <t>カイケイ</t>
    </rPh>
    <rPh sb="14" eb="16">
      <t>ヨテイ</t>
    </rPh>
    <rPh sb="16" eb="17">
      <t>カシ</t>
    </rPh>
    <rPh sb="17" eb="18">
      <t>シャク</t>
    </rPh>
    <rPh sb="18" eb="19">
      <t>タイ</t>
    </rPh>
    <rPh sb="19" eb="20">
      <t>テル</t>
    </rPh>
    <rPh sb="20" eb="21">
      <t>オモテ</t>
    </rPh>
    <phoneticPr fontId="2"/>
  </si>
  <si>
    <t>令和７年度越前町水道事業会計予定貸借対照表</t>
    <rPh sb="0" eb="2">
      <t>レイワ</t>
    </rPh>
    <rPh sb="3" eb="4">
      <t>ネン</t>
    </rPh>
    <rPh sb="4" eb="5">
      <t>ド</t>
    </rPh>
    <rPh sb="5" eb="7">
      <t>エチゼン</t>
    </rPh>
    <rPh sb="7" eb="8">
      <t>マチ</t>
    </rPh>
    <rPh sb="8" eb="9">
      <t>ミズ</t>
    </rPh>
    <rPh sb="9" eb="10">
      <t>ミチ</t>
    </rPh>
    <rPh sb="10" eb="11">
      <t>コト</t>
    </rPh>
    <rPh sb="11" eb="12">
      <t>ギョウ</t>
    </rPh>
    <rPh sb="12" eb="14">
      <t>カイケイ</t>
    </rPh>
    <rPh sb="14" eb="16">
      <t>ヨテイ</t>
    </rPh>
    <rPh sb="16" eb="17">
      <t>カシ</t>
    </rPh>
    <rPh sb="17" eb="18">
      <t>シャク</t>
    </rPh>
    <rPh sb="18" eb="19">
      <t>タイ</t>
    </rPh>
    <rPh sb="19" eb="20">
      <t>テル</t>
    </rPh>
    <rPh sb="20" eb="21">
      <t>オモテ</t>
    </rPh>
    <phoneticPr fontId="2"/>
  </si>
  <si>
    <t>（令和８年３月３１日 ）</t>
    <rPh sb="1" eb="3">
      <t>レイワ</t>
    </rPh>
    <rPh sb="4" eb="5">
      <t>ネン</t>
    </rPh>
    <rPh sb="6" eb="7">
      <t>ツキ</t>
    </rPh>
    <rPh sb="9" eb="10">
      <t>ニチ</t>
    </rPh>
    <phoneticPr fontId="2"/>
  </si>
  <si>
    <t>令和７年度注記表</t>
    <rPh sb="0" eb="1">
      <t>レイ</t>
    </rPh>
    <rPh sb="1" eb="2">
      <t>ワ</t>
    </rPh>
    <phoneticPr fontId="2"/>
  </si>
  <si>
    <t>職員の退職・採用等に</t>
    <rPh sb="0" eb="2">
      <t>ショクイン</t>
    </rPh>
    <rPh sb="3" eb="5">
      <t>タイショク</t>
    </rPh>
    <rPh sb="6" eb="9">
      <t>サイヨウトウ</t>
    </rPh>
    <phoneticPr fontId="2"/>
  </si>
  <si>
    <t>伴う増減</t>
    <rPh sb="0" eb="1">
      <t>トモナ</t>
    </rPh>
    <rPh sb="2" eb="4">
      <t>ゾウゲン</t>
    </rPh>
    <phoneticPr fontId="2"/>
  </si>
  <si>
    <t>１２月（月分）</t>
    <rPh sb="2" eb="3">
      <t>ツキ</t>
    </rPh>
    <rPh sb="4" eb="5">
      <t>ツキ</t>
    </rPh>
    <rPh sb="5" eb="6">
      <t>ブン</t>
    </rPh>
    <phoneticPr fontId="2"/>
  </si>
  <si>
    <t>1.31％</t>
    <phoneticPr fontId="2"/>
  </si>
  <si>
    <t>水道事業基金積立金</t>
    <rPh sb="0" eb="2">
      <t>スイドウ</t>
    </rPh>
    <rPh sb="2" eb="4">
      <t>ジギョウ</t>
    </rPh>
    <rPh sb="4" eb="6">
      <t>キキン</t>
    </rPh>
    <rPh sb="6" eb="9">
      <t>ツミタテキン</t>
    </rPh>
    <phoneticPr fontId="2"/>
  </si>
  <si>
    <t>次亜塩素・凝集沈殿剤</t>
    <rPh sb="0" eb="1">
      <t>ツギ</t>
    </rPh>
    <rPh sb="1" eb="2">
      <t>ア</t>
    </rPh>
    <rPh sb="2" eb="4">
      <t>エンソ</t>
    </rPh>
    <rPh sb="5" eb="7">
      <t>ギョウシュウ</t>
    </rPh>
    <rPh sb="7" eb="9">
      <t>チンデン</t>
    </rPh>
    <rPh sb="9" eb="10">
      <t>ザイ</t>
    </rPh>
    <phoneticPr fontId="2"/>
  </si>
  <si>
    <t>水道事業基金積立金</t>
    <rPh sb="0" eb="2">
      <t>スイドウ</t>
    </rPh>
    <rPh sb="2" eb="6">
      <t>ジギョウキキン</t>
    </rPh>
    <rPh sb="6" eb="9">
      <t>ツミタテキン</t>
    </rPh>
    <phoneticPr fontId="2"/>
  </si>
  <si>
    <t>貸倒引当金の増減額</t>
    <rPh sb="0" eb="1">
      <t>カ</t>
    </rPh>
    <rPh sb="1" eb="2">
      <t>タオ</t>
    </rPh>
    <rPh sb="2" eb="4">
      <t>ヒキアテ</t>
    </rPh>
    <rPh sb="4" eb="5">
      <t>キン</t>
    </rPh>
    <rPh sb="6" eb="9">
      <t>ゾウゲンガク</t>
    </rPh>
    <phoneticPr fontId="2"/>
  </si>
  <si>
    <t>令和７年度越前町水道事業会計予定キャッシュ・フロー計算書</t>
    <rPh sb="0" eb="2">
      <t>レイワ</t>
    </rPh>
    <rPh sb="3" eb="4">
      <t>トシ</t>
    </rPh>
    <rPh sb="4" eb="5">
      <t>ド</t>
    </rPh>
    <rPh sb="5" eb="7">
      <t>エチゼン</t>
    </rPh>
    <rPh sb="7" eb="8">
      <t>マチ</t>
    </rPh>
    <rPh sb="8" eb="9">
      <t>ミズ</t>
    </rPh>
    <rPh sb="9" eb="10">
      <t>ミチ</t>
    </rPh>
    <rPh sb="10" eb="11">
      <t>コト</t>
    </rPh>
    <rPh sb="11" eb="12">
      <t>ギョウ</t>
    </rPh>
    <rPh sb="12" eb="14">
      <t>カイケイ</t>
    </rPh>
    <rPh sb="14" eb="15">
      <t>ヨ</t>
    </rPh>
    <rPh sb="15" eb="16">
      <t>サダ</t>
    </rPh>
    <rPh sb="25" eb="26">
      <t>ケイ</t>
    </rPh>
    <rPh sb="26" eb="27">
      <t>サン</t>
    </rPh>
    <rPh sb="27" eb="28">
      <t>ショ</t>
    </rPh>
    <phoneticPr fontId="2"/>
  </si>
  <si>
    <t>（令和７年４月１日から令和８年３月３１日まで）</t>
    <rPh sb="1" eb="3">
      <t>レイワ</t>
    </rPh>
    <rPh sb="4" eb="5">
      <t>ネン</t>
    </rPh>
    <rPh sb="6" eb="7">
      <t>ガツ</t>
    </rPh>
    <rPh sb="8" eb="9">
      <t>ニチ</t>
    </rPh>
    <rPh sb="11" eb="13">
      <t>レイワ</t>
    </rPh>
    <rPh sb="14" eb="15">
      <t>ネン</t>
    </rPh>
    <rPh sb="16" eb="17">
      <t>ガツ</t>
    </rPh>
    <rPh sb="19" eb="20">
      <t>ニチ</t>
    </rPh>
    <phoneticPr fontId="2"/>
  </si>
  <si>
    <t>（１）</t>
    <phoneticPr fontId="2"/>
  </si>
  <si>
    <t>令和６年度より、簡易水道事業について、地方公営企業会計基準を適用して、財務諸表等作成している。</t>
    <rPh sb="0" eb="2">
      <t>レイワ</t>
    </rPh>
    <rPh sb="3" eb="4">
      <t>ネン</t>
    </rPh>
    <rPh sb="4" eb="5">
      <t>ド</t>
    </rPh>
    <rPh sb="8" eb="14">
      <t>カンイスイドウジギョウ</t>
    </rPh>
    <rPh sb="19" eb="21">
      <t>チホウ</t>
    </rPh>
    <rPh sb="21" eb="23">
      <t>コウエイ</t>
    </rPh>
    <rPh sb="23" eb="25">
      <t>キギョウ</t>
    </rPh>
    <rPh sb="25" eb="27">
      <t>カイケイ</t>
    </rPh>
    <rPh sb="27" eb="29">
      <t>キジュン</t>
    </rPh>
    <rPh sb="30" eb="32">
      <t>テキヨウ</t>
    </rPh>
    <rPh sb="35" eb="37">
      <t>ザイム</t>
    </rPh>
    <rPh sb="37" eb="39">
      <t>ショヒョウ</t>
    </rPh>
    <rPh sb="39" eb="40">
      <t>トウ</t>
    </rPh>
    <rPh sb="40" eb="42">
      <t>サクセイ</t>
    </rPh>
    <phoneticPr fontId="2"/>
  </si>
  <si>
    <t>令和６年度より簡易水道事業について、地方公営企業会計基準を適用したため、予定開始貸借対照表と予定貸借</t>
    <rPh sb="0" eb="2">
      <t>レイワ</t>
    </rPh>
    <rPh sb="3" eb="5">
      <t>ネンド</t>
    </rPh>
    <rPh sb="7" eb="13">
      <t>カンイスイドウジギョウ</t>
    </rPh>
    <rPh sb="18" eb="24">
      <t>チホウコウエイキギョウ</t>
    </rPh>
    <rPh sb="24" eb="26">
      <t>カイケイ</t>
    </rPh>
    <rPh sb="26" eb="28">
      <t>キジュン</t>
    </rPh>
    <rPh sb="29" eb="31">
      <t>テキヨウ</t>
    </rPh>
    <rPh sb="36" eb="38">
      <t>ヨテイ</t>
    </rPh>
    <rPh sb="38" eb="40">
      <t>カイシ</t>
    </rPh>
    <rPh sb="40" eb="42">
      <t>タイシャク</t>
    </rPh>
    <rPh sb="42" eb="45">
      <t>タイショウヒョウ</t>
    </rPh>
    <rPh sb="46" eb="48">
      <t>ヨテイ</t>
    </rPh>
    <rPh sb="48" eb="50">
      <t>タイシャク</t>
    </rPh>
    <phoneticPr fontId="2"/>
  </si>
  <si>
    <t>対照表もとに、キャッシュ・フロー計算書を作成しており、資金期首残高には、資金前年度末残高62,515,361円に</t>
    <rPh sb="0" eb="3">
      <t>タイショウヒョウ</t>
    </rPh>
    <rPh sb="16" eb="19">
      <t>ケイサンショ</t>
    </rPh>
    <rPh sb="20" eb="22">
      <t>サクセイ</t>
    </rPh>
    <rPh sb="27" eb="29">
      <t>シキン</t>
    </rPh>
    <rPh sb="29" eb="31">
      <t>キシュ</t>
    </rPh>
    <rPh sb="31" eb="33">
      <t>ザンダカ</t>
    </rPh>
    <rPh sb="36" eb="38">
      <t>シキン</t>
    </rPh>
    <rPh sb="38" eb="39">
      <t>マエ</t>
    </rPh>
    <rPh sb="39" eb="42">
      <t>ネンドマツ</t>
    </rPh>
    <rPh sb="42" eb="44">
      <t>ザンダカ</t>
    </rPh>
    <rPh sb="54" eb="55">
      <t>エン</t>
    </rPh>
    <phoneticPr fontId="2"/>
  </si>
  <si>
    <t>37,970,795円を加えている。</t>
    <rPh sb="12" eb="13">
      <t>クワ</t>
    </rPh>
    <phoneticPr fontId="2"/>
  </si>
  <si>
    <t>償還金に充てた繰入金･･･財源内訳表</t>
    <rPh sb="0" eb="2">
      <t>ショウカン</t>
    </rPh>
    <rPh sb="2" eb="3">
      <t>キン</t>
    </rPh>
    <rPh sb="4" eb="5">
      <t>ア</t>
    </rPh>
    <rPh sb="7" eb="10">
      <t>クリイレキン</t>
    </rPh>
    <rPh sb="13" eb="18">
      <t>ザイゲンウチワケヒョウ</t>
    </rPh>
    <phoneticPr fontId="2"/>
  </si>
  <si>
    <t>有形固定資産・・・予算仕訳リスト／仕訳科目別の建設仮勘定・科目計の数値</t>
    <rPh sb="0" eb="2">
      <t>ユウケイ</t>
    </rPh>
    <rPh sb="2" eb="6">
      <t>コテイシサン</t>
    </rPh>
    <rPh sb="9" eb="11">
      <t>ヨサン</t>
    </rPh>
    <rPh sb="11" eb="13">
      <t>シワケ</t>
    </rPh>
    <rPh sb="17" eb="19">
      <t>シワケ</t>
    </rPh>
    <rPh sb="19" eb="21">
      <t>カモク</t>
    </rPh>
    <rPh sb="21" eb="22">
      <t>ベツ</t>
    </rPh>
    <rPh sb="23" eb="25">
      <t>ケンセツ</t>
    </rPh>
    <rPh sb="25" eb="28">
      <t>カリカンジョウ</t>
    </rPh>
    <rPh sb="29" eb="31">
      <t>カモク</t>
    </rPh>
    <rPh sb="31" eb="32">
      <t>ケイ</t>
    </rPh>
    <rPh sb="33" eb="35">
      <t>スウチ</t>
    </rPh>
    <phoneticPr fontId="2"/>
  </si>
  <si>
    <t>財源内訳表より</t>
    <rPh sb="0" eb="4">
      <t>ザイゲンウチワケ</t>
    </rPh>
    <rPh sb="4" eb="5">
      <t>ヒョウ</t>
    </rPh>
    <phoneticPr fontId="2"/>
  </si>
  <si>
    <t>令和７年度（令和7年4月1日から令和8年3月31日）</t>
    <rPh sb="0" eb="2">
      <t>レイワ</t>
    </rPh>
    <rPh sb="3" eb="5">
      <t>ネンド</t>
    </rPh>
    <rPh sb="6" eb="8">
      <t>レイワ</t>
    </rPh>
    <rPh sb="9" eb="10">
      <t>ネン</t>
    </rPh>
    <rPh sb="11" eb="12">
      <t>ガツ</t>
    </rPh>
    <rPh sb="13" eb="14">
      <t>ニチ</t>
    </rPh>
    <rPh sb="16" eb="18">
      <t>レイワ</t>
    </rPh>
    <rPh sb="19" eb="20">
      <t>ネン</t>
    </rPh>
    <rPh sb="21" eb="22">
      <t>ガツ</t>
    </rPh>
    <rPh sb="24" eb="25">
      <t>ニチ</t>
    </rPh>
    <phoneticPr fontId="2"/>
  </si>
  <si>
    <t>当初</t>
    <rPh sb="0" eb="2">
      <t>トウショ</t>
    </rPh>
    <phoneticPr fontId="2"/>
  </si>
  <si>
    <t>配水場自家発電設備用軽油代</t>
    <rPh sb="0" eb="2">
      <t>ハイスイ</t>
    </rPh>
    <rPh sb="2" eb="3">
      <t>バ</t>
    </rPh>
    <rPh sb="3" eb="5">
      <t>ジカ</t>
    </rPh>
    <rPh sb="5" eb="7">
      <t>ハツデン</t>
    </rPh>
    <rPh sb="7" eb="9">
      <t>セツビ</t>
    </rPh>
    <rPh sb="9" eb="10">
      <t>ヨウ</t>
    </rPh>
    <rPh sb="10" eb="13">
      <t>ケイユダイ</t>
    </rPh>
    <phoneticPr fontId="2"/>
  </si>
  <si>
    <t>浄水場自家発電設備用軽油代</t>
    <rPh sb="0" eb="3">
      <t>ジョウスイジョウ</t>
    </rPh>
    <rPh sb="3" eb="5">
      <t>ジカ</t>
    </rPh>
    <rPh sb="5" eb="7">
      <t>ハツデン</t>
    </rPh>
    <rPh sb="7" eb="9">
      <t>セツビ</t>
    </rPh>
    <rPh sb="9" eb="10">
      <t>ヨウ</t>
    </rPh>
    <rPh sb="10" eb="13">
      <t>ケイユダイ</t>
    </rPh>
    <phoneticPr fontId="2"/>
  </si>
  <si>
    <t>配水場・ポンプ場用地借上料</t>
    <rPh sb="0" eb="2">
      <t>ハイスイ</t>
    </rPh>
    <rPh sb="2" eb="3">
      <t>ジョウ</t>
    </rPh>
    <rPh sb="7" eb="8">
      <t>ジョウ</t>
    </rPh>
    <rPh sb="8" eb="10">
      <t>ヨウチ</t>
    </rPh>
    <rPh sb="10" eb="11">
      <t>シャク</t>
    </rPh>
    <rPh sb="11" eb="12">
      <t>ジョウ</t>
    </rPh>
    <rPh sb="12" eb="13">
      <t>リョウ</t>
    </rPh>
    <phoneticPr fontId="2"/>
  </si>
  <si>
    <t>原水・浄水場用地借上料</t>
    <rPh sb="0" eb="2">
      <t>ゲンスイ</t>
    </rPh>
    <rPh sb="3" eb="6">
      <t>ジョウスイジョウ</t>
    </rPh>
    <rPh sb="6" eb="8">
      <t>ヨウチ</t>
    </rPh>
    <rPh sb="8" eb="9">
      <t>カ</t>
    </rPh>
    <rPh sb="9" eb="10">
      <t>ジョウ</t>
    </rPh>
    <rPh sb="10" eb="11">
      <t>リョウ</t>
    </rPh>
    <phoneticPr fontId="2"/>
  </si>
  <si>
    <t>企業債定時償還利子</t>
    <rPh sb="0" eb="3">
      <t>キギョウサイ</t>
    </rPh>
    <rPh sb="3" eb="5">
      <t>テイジ</t>
    </rPh>
    <rPh sb="5" eb="9">
      <t>ショウカンリシ</t>
    </rPh>
    <phoneticPr fontId="2"/>
  </si>
  <si>
    <t>企業債定時償還元金</t>
    <rPh sb="0" eb="3">
      <t>キギョウサイ</t>
    </rPh>
    <rPh sb="3" eb="5">
      <t>テイジ</t>
    </rPh>
    <rPh sb="5" eb="7">
      <t>ショウカン</t>
    </rPh>
    <rPh sb="7" eb="9">
      <t>ガンキン</t>
    </rPh>
    <phoneticPr fontId="2"/>
  </si>
  <si>
    <t>←0であること</t>
    <phoneticPr fontId="2"/>
  </si>
  <si>
    <t>減価償却費</t>
    <rPh sb="0" eb="4">
      <t>ゲンカショウキャク</t>
    </rPh>
    <rPh sb="4" eb="5">
      <t>ヒ</t>
    </rPh>
    <phoneticPr fontId="2"/>
  </si>
  <si>
    <t>なお、各報告セグメントに属する事業の内容は以下の通りである。</t>
    <rPh sb="3" eb="6">
      <t>カクホウコク</t>
    </rPh>
    <rPh sb="12" eb="13">
      <t>ゾク</t>
    </rPh>
    <rPh sb="15" eb="17">
      <t>ジギョウ</t>
    </rPh>
    <rPh sb="18" eb="20">
      <t>ナイヨウ</t>
    </rPh>
    <rPh sb="21" eb="23">
      <t>イカ</t>
    </rPh>
    <rPh sb="24" eb="25">
      <t>トオ</t>
    </rPh>
    <phoneticPr fontId="2"/>
  </si>
  <si>
    <t>前年度末残高</t>
    <rPh sb="0" eb="3">
      <t>ゼンネンド</t>
    </rPh>
    <rPh sb="3" eb="4">
      <t>マツ</t>
    </rPh>
    <rPh sb="4" eb="6">
      <t>ザンダカ</t>
    </rPh>
    <phoneticPr fontId="2"/>
  </si>
  <si>
    <t>差引</t>
    <rPh sb="0" eb="2">
      <t>サシヒキ</t>
    </rPh>
    <phoneticPr fontId="2"/>
  </si>
  <si>
    <t>↑CF計算書より</t>
    <rPh sb="3" eb="6">
      <t>ケイサンショ</t>
    </rPh>
    <phoneticPr fontId="2"/>
  </si>
  <si>
    <t>↑R5決算より</t>
    <rPh sb="3" eb="5">
      <t>ケッサン</t>
    </rPh>
    <phoneticPr fontId="2"/>
  </si>
  <si>
    <t>↑R6.3末簡易水道特別会計繰越金</t>
    <rPh sb="5" eb="6">
      <t>マツ</t>
    </rPh>
    <rPh sb="6" eb="10">
      <t>カンイスイドウ</t>
    </rPh>
    <rPh sb="10" eb="14">
      <t>トクベツカイケイ</t>
    </rPh>
    <rPh sb="14" eb="17">
      <t>クリコシキン</t>
    </rPh>
    <phoneticPr fontId="2"/>
  </si>
  <si>
    <t>引当金の取崩し</t>
    <rPh sb="0" eb="3">
      <t>ヒキアテキン</t>
    </rPh>
    <rPh sb="4" eb="5">
      <t>ト</t>
    </rPh>
    <rPh sb="5" eb="6">
      <t>クズ</t>
    </rPh>
    <phoneticPr fontId="2"/>
  </si>
  <si>
    <t>賞与等引当金</t>
    <rPh sb="0" eb="2">
      <t>ショウヨ</t>
    </rPh>
    <rPh sb="2" eb="3">
      <t>トウ</t>
    </rPh>
    <rPh sb="3" eb="6">
      <t>ヒキアテキン</t>
    </rPh>
    <phoneticPr fontId="2"/>
  </si>
  <si>
    <t>　2,695,000円を取り崩す。</t>
    <rPh sb="10" eb="11">
      <t>エン</t>
    </rPh>
    <rPh sb="12" eb="13">
      <t>ト</t>
    </rPh>
    <rPh sb="14" eb="15">
      <t>クズ</t>
    </rPh>
    <phoneticPr fontId="2"/>
  </si>
  <si>
    <t>・令和７年６月において、期末・勤勉手当の支給及びこれに伴う法定福利費を支出するため、賞与引当金</t>
    <rPh sb="1" eb="3">
      <t>レイワ</t>
    </rPh>
    <rPh sb="4" eb="5">
      <t>ネン</t>
    </rPh>
    <rPh sb="6" eb="7">
      <t>ガツ</t>
    </rPh>
    <rPh sb="12" eb="14">
      <t>キマツ</t>
    </rPh>
    <rPh sb="15" eb="19">
      <t>キンベンテアテ</t>
    </rPh>
    <rPh sb="20" eb="22">
      <t>シキュウ</t>
    </rPh>
    <rPh sb="22" eb="23">
      <t>オヨ</t>
    </rPh>
    <rPh sb="27" eb="28">
      <t>トモナ</t>
    </rPh>
    <rPh sb="29" eb="34">
      <t>ホウテイフクリヒ</t>
    </rPh>
    <rPh sb="35" eb="37">
      <t>シシュツ</t>
    </rPh>
    <rPh sb="42" eb="44">
      <t>ショウヨ</t>
    </rPh>
    <rPh sb="44" eb="47">
      <t>ヒキアテキン</t>
    </rPh>
    <phoneticPr fontId="2"/>
  </si>
  <si>
    <t>期末（賞与引当金分）</t>
    <rPh sb="0" eb="2">
      <t>キマツ</t>
    </rPh>
    <rPh sb="3" eb="5">
      <t>ショウヨ</t>
    </rPh>
    <rPh sb="5" eb="8">
      <t>ヒキアテキン</t>
    </rPh>
    <rPh sb="8" eb="9">
      <t>ブン</t>
    </rPh>
    <phoneticPr fontId="2"/>
  </si>
  <si>
    <t>勤勉（賞与引当金分）</t>
    <rPh sb="0" eb="2">
      <t>キンベン</t>
    </rPh>
    <rPh sb="3" eb="8">
      <t>ショウヨヒキアテキン</t>
    </rPh>
    <rPh sb="8" eb="9">
      <t>ブン</t>
    </rPh>
    <phoneticPr fontId="2"/>
  </si>
  <si>
    <t>含む）のうち、他会計が負担すると見込まれる額は1,167,565千円である。</t>
    <rPh sb="0" eb="1">
      <t>フク</t>
    </rPh>
    <rPh sb="7" eb="10">
      <t>タカイケイ</t>
    </rPh>
    <rPh sb="11" eb="13">
      <t>フタン</t>
    </rPh>
    <rPh sb="16" eb="18">
      <t>ミコ</t>
    </rPh>
    <rPh sb="21" eb="22">
      <t>ガク</t>
    </rPh>
    <rPh sb="32" eb="33">
      <t>セン</t>
    </rPh>
    <rPh sb="33" eb="34">
      <t>エン</t>
    </rPh>
    <phoneticPr fontId="2"/>
  </si>
  <si>
    <t>含む）のうち、他会計が負担すると見込まれる額は1,027,294千円である。</t>
    <rPh sb="0" eb="1">
      <t>フク</t>
    </rPh>
    <rPh sb="7" eb="10">
      <t>タカイケイ</t>
    </rPh>
    <rPh sb="11" eb="13">
      <t>フタン</t>
    </rPh>
    <rPh sb="16" eb="18">
      <t>ミコ</t>
    </rPh>
    <rPh sb="21" eb="22">
      <t>ガク</t>
    </rPh>
    <rPh sb="32" eb="33">
      <t>セン</t>
    </rPh>
    <rPh sb="33" eb="34">
      <t>エン</t>
    </rPh>
    <phoneticPr fontId="2"/>
  </si>
  <si>
    <t>資本的支出のうち、建設改良費及び企業債償還金の各項間における流用</t>
    <rPh sb="0" eb="5">
      <t>シホンテキシシュツ</t>
    </rPh>
    <rPh sb="9" eb="14">
      <t>ケンセツカイリョウヒ</t>
    </rPh>
    <rPh sb="14" eb="15">
      <t>オヨ</t>
    </rPh>
    <rPh sb="16" eb="19">
      <t>キギョウサイ</t>
    </rPh>
    <rPh sb="19" eb="22">
      <t>ショウカンキン</t>
    </rPh>
    <rPh sb="23" eb="25">
      <t>カクコウ</t>
    </rPh>
    <rPh sb="25" eb="26">
      <t>カン</t>
    </rPh>
    <rPh sb="30" eb="32">
      <t>リュウヨウ</t>
    </rPh>
    <phoneticPr fontId="2"/>
  </si>
  <si>
    <t>水道料金等検討業務委託料</t>
    <rPh sb="0" eb="5">
      <t>スイドウリョウキントウ</t>
    </rPh>
    <rPh sb="5" eb="7">
      <t>ケントウ</t>
    </rPh>
    <rPh sb="7" eb="9">
      <t>ギョウム</t>
    </rPh>
    <rPh sb="9" eb="12">
      <t>イタクリョウ</t>
    </rPh>
    <phoneticPr fontId="2"/>
  </si>
  <si>
    <t>朝日浄水場ポンプ更新工事</t>
    <rPh sb="8" eb="10">
      <t>コウシン</t>
    </rPh>
    <rPh sb="10" eb="12">
      <t>コウジ</t>
    </rPh>
    <phoneticPr fontId="2"/>
  </si>
  <si>
    <t>布殿浄水場膜ろ過装置更新工事</t>
    <rPh sb="0" eb="5">
      <t>ヌノトノジョウスイジョウ</t>
    </rPh>
    <rPh sb="5" eb="6">
      <t>マク</t>
    </rPh>
    <rPh sb="7" eb="8">
      <t>カ</t>
    </rPh>
    <rPh sb="8" eb="10">
      <t>ソウチ</t>
    </rPh>
    <rPh sb="10" eb="12">
      <t>コウシン</t>
    </rPh>
    <rPh sb="12" eb="14">
      <t>コウジ</t>
    </rPh>
    <phoneticPr fontId="2"/>
  </si>
  <si>
    <t>廃目</t>
    <rPh sb="0" eb="2">
      <t>ハイモク</t>
    </rPh>
    <phoneticPr fontId="2"/>
  </si>
  <si>
    <t>第５条　起債の目的、限度額、起債の方法、利率及び償還の方法は、次のとおりと定める。</t>
    <rPh sb="0" eb="1">
      <t>ダイ</t>
    </rPh>
    <rPh sb="2" eb="3">
      <t>ジョウ</t>
    </rPh>
    <rPh sb="4" eb="6">
      <t>キサイ</t>
    </rPh>
    <rPh sb="7" eb="9">
      <t>モクテキ</t>
    </rPh>
    <rPh sb="10" eb="13">
      <t>ゲンドガク</t>
    </rPh>
    <rPh sb="14" eb="16">
      <t>キサイ</t>
    </rPh>
    <rPh sb="17" eb="19">
      <t>ホウホウ</t>
    </rPh>
    <rPh sb="20" eb="22">
      <t>リリツ</t>
    </rPh>
    <rPh sb="22" eb="23">
      <t>オヨ</t>
    </rPh>
    <rPh sb="24" eb="26">
      <t>ショウカン</t>
    </rPh>
    <rPh sb="27" eb="29">
      <t>ホウホウ</t>
    </rPh>
    <rPh sb="31" eb="32">
      <t>ツギ</t>
    </rPh>
    <rPh sb="37" eb="38">
      <t>サダ</t>
    </rPh>
    <phoneticPr fontId="2"/>
  </si>
  <si>
    <t>上水道施設更新工事</t>
    <rPh sb="0" eb="3">
      <t>ジョウスイドウ</t>
    </rPh>
    <rPh sb="3" eb="5">
      <t>シセツ</t>
    </rPh>
    <rPh sb="5" eb="7">
      <t>コウシン</t>
    </rPh>
    <rPh sb="7" eb="9">
      <t>コウジ</t>
    </rPh>
    <phoneticPr fontId="2"/>
  </si>
  <si>
    <t>簡易水道施設更新工事</t>
    <rPh sb="0" eb="4">
      <t>カンイスイドウ</t>
    </rPh>
    <rPh sb="4" eb="6">
      <t>シセツ</t>
    </rPh>
    <rPh sb="6" eb="8">
      <t>コウシン</t>
    </rPh>
    <rPh sb="8" eb="10">
      <t>コウジ</t>
    </rPh>
    <phoneticPr fontId="2"/>
  </si>
  <si>
    <t>議案第３０号</t>
    <rPh sb="0" eb="1">
      <t>ギ</t>
    </rPh>
    <rPh sb="1" eb="2">
      <t>アン</t>
    </rPh>
    <rPh sb="2" eb="3">
      <t>ダイ</t>
    </rPh>
    <rPh sb="5" eb="6">
      <t>ゴウ</t>
    </rPh>
    <phoneticPr fontId="2"/>
  </si>
  <si>
    <t>時 間 外
勤務手当</t>
    <rPh sb="0" eb="1">
      <t>トキ</t>
    </rPh>
    <rPh sb="2" eb="3">
      <t>アイダ</t>
    </rPh>
    <rPh sb="4" eb="5">
      <t>ホカ</t>
    </rPh>
    <rPh sb="6" eb="8">
      <t>キンム</t>
    </rPh>
    <rPh sb="8" eb="10">
      <t>テアテ</t>
    </rPh>
    <phoneticPr fontId="2"/>
  </si>
  <si>
    <t>時間外</t>
    <rPh sb="0" eb="3">
      <t>ジカンガイ</t>
    </rPh>
    <phoneticPr fontId="2"/>
  </si>
  <si>
    <t>用地使用料</t>
    <rPh sb="0" eb="5">
      <t>ヨウチシヨウリョウ</t>
    </rPh>
    <phoneticPr fontId="2"/>
  </si>
  <si>
    <t>5.</t>
  </si>
  <si>
    <t>水道事業基金預金利子</t>
    <phoneticPr fontId="2"/>
  </si>
  <si>
    <t>　　越前町長　髙田　浩樹</t>
    <phoneticPr fontId="2"/>
  </si>
  <si>
    <t>メーター器（新規）</t>
    <rPh sb="4" eb="5">
      <t>キ</t>
    </rPh>
    <rPh sb="6" eb="8">
      <t>シンキ</t>
    </rPh>
    <phoneticPr fontId="2"/>
  </si>
  <si>
    <t>メーター器（更新）</t>
    <rPh sb="4" eb="5">
      <t>キ</t>
    </rPh>
    <rPh sb="6" eb="8">
      <t>コウシン</t>
    </rPh>
    <phoneticPr fontId="2"/>
  </si>
  <si>
    <t>令和７年３月２１日提出</t>
    <rPh sb="0" eb="2">
      <t>レイワ</t>
    </rPh>
    <rPh sb="3" eb="4">
      <t>ネン</t>
    </rPh>
    <rPh sb="5" eb="6">
      <t>ツキ</t>
    </rPh>
    <rPh sb="8" eb="9">
      <t>ヒ</t>
    </rPh>
    <rPh sb="9" eb="11">
      <t>テイシュツ</t>
    </rPh>
    <phoneticPr fontId="2"/>
  </si>
  <si>
    <t>地方債の令和５年度末における現在高及び令和６年度末</t>
    <rPh sb="0" eb="3">
      <t>チホウサイ</t>
    </rPh>
    <rPh sb="4" eb="6">
      <t>レイワ</t>
    </rPh>
    <rPh sb="7" eb="10">
      <t>ネンドマツ</t>
    </rPh>
    <rPh sb="9" eb="10">
      <t>マツ</t>
    </rPh>
    <rPh sb="14" eb="17">
      <t>ゲンザイダカ</t>
    </rPh>
    <rPh sb="17" eb="18">
      <t>オヨ</t>
    </rPh>
    <rPh sb="19" eb="20">
      <t>レイ</t>
    </rPh>
    <rPh sb="20" eb="21">
      <t>ワ</t>
    </rPh>
    <rPh sb="22" eb="24">
      <t>ネンド</t>
    </rPh>
    <rPh sb="24" eb="25">
      <t>マツ</t>
    </rPh>
    <phoneticPr fontId="2"/>
  </si>
  <si>
    <t>並びに令和７年度末における現在高の見込みに関する調書</t>
    <rPh sb="3" eb="4">
      <t>レイ</t>
    </rPh>
    <rPh sb="4" eb="5">
      <t>ワ</t>
    </rPh>
    <phoneticPr fontId="2"/>
  </si>
  <si>
    <t>区　　　分</t>
    <rPh sb="0" eb="1">
      <t>ク</t>
    </rPh>
    <rPh sb="4" eb="5">
      <t>ブン</t>
    </rPh>
    <phoneticPr fontId="2"/>
  </si>
  <si>
    <t>令和５年度末　　　現在高</t>
    <rPh sb="0" eb="2">
      <t>レイワ</t>
    </rPh>
    <rPh sb="3" eb="6">
      <t>ネンドマツ</t>
    </rPh>
    <rPh sb="5" eb="6">
      <t>マツ</t>
    </rPh>
    <rPh sb="9" eb="10">
      <t>ウツツ</t>
    </rPh>
    <rPh sb="10" eb="11">
      <t>ザイ</t>
    </rPh>
    <rPh sb="11" eb="12">
      <t>ダカ</t>
    </rPh>
    <phoneticPr fontId="2"/>
  </si>
  <si>
    <t>令和６年度末　　　現在高見込額</t>
    <rPh sb="0" eb="1">
      <t>レイ</t>
    </rPh>
    <rPh sb="1" eb="2">
      <t>ワ</t>
    </rPh>
    <rPh sb="3" eb="5">
      <t>ネンド</t>
    </rPh>
    <rPh sb="5" eb="6">
      <t>マツ</t>
    </rPh>
    <rPh sb="9" eb="10">
      <t>ウツツ</t>
    </rPh>
    <rPh sb="10" eb="11">
      <t>ザイ</t>
    </rPh>
    <rPh sb="11" eb="12">
      <t>ダカ</t>
    </rPh>
    <rPh sb="12" eb="14">
      <t>ミコ</t>
    </rPh>
    <rPh sb="14" eb="15">
      <t>ガク</t>
    </rPh>
    <phoneticPr fontId="2"/>
  </si>
  <si>
    <t>令和７年度中増減見込額</t>
    <rPh sb="0" eb="1">
      <t>レイ</t>
    </rPh>
    <rPh sb="1" eb="2">
      <t>ワ</t>
    </rPh>
    <rPh sb="3" eb="5">
      <t>ネンド</t>
    </rPh>
    <rPh sb="5" eb="6">
      <t>チュウ</t>
    </rPh>
    <rPh sb="6" eb="8">
      <t>ゾウゲン</t>
    </rPh>
    <rPh sb="8" eb="10">
      <t>ミコ</t>
    </rPh>
    <rPh sb="10" eb="11">
      <t>ガク</t>
    </rPh>
    <phoneticPr fontId="2"/>
  </si>
  <si>
    <t>令和７年度末　　現在高見込額</t>
    <rPh sb="0" eb="1">
      <t>レイ</t>
    </rPh>
    <rPh sb="1" eb="2">
      <t>ワ</t>
    </rPh>
    <rPh sb="3" eb="5">
      <t>ネンド</t>
    </rPh>
    <rPh sb="5" eb="6">
      <t>マツ</t>
    </rPh>
    <rPh sb="8" eb="10">
      <t>ゲンザイ</t>
    </rPh>
    <rPh sb="10" eb="11">
      <t>ダカ</t>
    </rPh>
    <rPh sb="11" eb="14">
      <t>ミコミガク</t>
    </rPh>
    <phoneticPr fontId="2"/>
  </si>
  <si>
    <t>令和７年度中　　　   起 債 見 込 額</t>
    <rPh sb="0" eb="1">
      <t>レイ</t>
    </rPh>
    <rPh sb="1" eb="2">
      <t>ワ</t>
    </rPh>
    <rPh sb="3" eb="5">
      <t>ネンド</t>
    </rPh>
    <rPh sb="5" eb="6">
      <t>チュウ</t>
    </rPh>
    <rPh sb="12" eb="13">
      <t>オコシ</t>
    </rPh>
    <rPh sb="14" eb="15">
      <t>サイ</t>
    </rPh>
    <rPh sb="16" eb="17">
      <t>ミ</t>
    </rPh>
    <rPh sb="18" eb="19">
      <t>コミ</t>
    </rPh>
    <rPh sb="20" eb="21">
      <t>ガク</t>
    </rPh>
    <phoneticPr fontId="2"/>
  </si>
  <si>
    <t>令和７年度中　　　   元金償還見込額</t>
    <rPh sb="0" eb="1">
      <t>レイ</t>
    </rPh>
    <rPh sb="1" eb="2">
      <t>ワ</t>
    </rPh>
    <rPh sb="3" eb="5">
      <t>ネンド</t>
    </rPh>
    <rPh sb="5" eb="6">
      <t>チュウ</t>
    </rPh>
    <rPh sb="12" eb="14">
      <t>ガンキン</t>
    </rPh>
    <rPh sb="14" eb="16">
      <t>ショウカン</t>
    </rPh>
    <rPh sb="16" eb="18">
      <t>ミコ</t>
    </rPh>
    <rPh sb="18" eb="19">
      <t>ガク</t>
    </rPh>
    <phoneticPr fontId="2"/>
  </si>
  <si>
    <t>普通債</t>
    <rPh sb="0" eb="3">
      <t>フツウサイ</t>
    </rPh>
    <phoneticPr fontId="2"/>
  </si>
  <si>
    <t>(1)</t>
    <phoneticPr fontId="2"/>
  </si>
  <si>
    <t>上水道事業</t>
    <rPh sb="0" eb="2">
      <t>ジョウスイ</t>
    </rPh>
    <rPh sb="2" eb="3">
      <t>ミチ</t>
    </rPh>
    <rPh sb="3" eb="5">
      <t>ジギョウ</t>
    </rPh>
    <phoneticPr fontId="2"/>
  </si>
  <si>
    <t>(2)</t>
    <phoneticPr fontId="2"/>
  </si>
  <si>
    <t>簡易水道事業</t>
    <rPh sb="0" eb="2">
      <t>カンイ</t>
    </rPh>
    <rPh sb="2" eb="4">
      <t>スイドウ</t>
    </rPh>
    <rPh sb="4" eb="6">
      <t>ジギョウ</t>
    </rPh>
    <phoneticPr fontId="2"/>
  </si>
  <si>
    <t>合　　　計</t>
    <rPh sb="0" eb="1">
      <t>ゴウ</t>
    </rPh>
    <rPh sb="4" eb="5">
      <t>ケイ</t>
    </rPh>
    <phoneticPr fontId="2"/>
  </si>
  <si>
    <t>①－年度内償還元金＋年度内新規起債額</t>
    <rPh sb="2" eb="5">
      <t>ネンドナイ</t>
    </rPh>
    <rPh sb="5" eb="7">
      <t>ショウカン</t>
    </rPh>
    <rPh sb="7" eb="9">
      <t>ガンキン</t>
    </rPh>
    <rPh sb="10" eb="13">
      <t>ネンドナイ</t>
    </rPh>
    <rPh sb="13" eb="15">
      <t>シンキ</t>
    </rPh>
    <rPh sb="15" eb="17">
      <t>キサイ</t>
    </rPh>
    <rPh sb="17" eb="1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</si>
</sst>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DBNum3][$-411]#,##0"/>
    <numFmt numFmtId="177" formatCode="[DBNum3][$-411]0"/>
    <numFmt numFmtId="178" formatCode="0.0_ "/>
    <numFmt numFmtId="179" formatCode="#,##0;&quot;△ &quot;#,##0"/>
    <numFmt numFmtId="180" formatCode="[DBNum3][$-411]#,##0;[Red][DBNum3][$-411]#,##0"/>
    <numFmt numFmtId="181" formatCode="#,##0;&quot;△&quot;#,##0"/>
    <numFmt numFmtId="182" formatCode="#,##0&quot;.&quot;"/>
    <numFmt numFmtId="183" formatCode="#,##0;#,##0"/>
    <numFmt numFmtId="184" formatCode="#,##0.0"/>
    <numFmt numFmtId="185" formatCode="#,##0_);[Red]\(#,##0\)"/>
    <numFmt numFmtId="186" formatCode="0&quot;.&quot;"/>
    <numFmt numFmtId="187" formatCode="#,##0&quot;人&quot;;&quot;△&quot;#,##0&quot;人&quot;"/>
    <numFmt numFmtId="188" formatCode="#,##0&quot;月&quot;"/>
    <numFmt numFmtId="189" formatCode="#,##0&quot; 円&quot;;&quot;△ &quot;#,##0&quot; 円&quot;"/>
    <numFmt numFmtId="190" formatCode="#,##0;[Red]#,##0"/>
    <numFmt numFmtId="191" formatCode="0;\-0;;@"/>
    <numFmt numFmtId="192" formatCode="0.0%"/>
    <numFmt numFmtId="193" formatCode="#,##0_ "/>
  </numFmts>
  <fonts count="25">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u/>
      <sz val="11"/>
      <name val="ＭＳ 明朝"/>
      <family val="1"/>
      <charset val="128"/>
    </font>
    <font>
      <sz val="11"/>
      <color indexed="10"/>
      <name val="ＭＳ 明朝"/>
      <family val="1"/>
      <charset val="128"/>
    </font>
    <font>
      <sz val="11"/>
      <color rgb="FF0070C0"/>
      <name val="ＭＳ 明朝"/>
      <family val="1"/>
      <charset val="128"/>
    </font>
    <font>
      <sz val="10"/>
      <name val="ＭＳ 明朝"/>
      <family val="1"/>
      <charset val="128"/>
    </font>
    <font>
      <sz val="12"/>
      <name val="ＭＳ 明朝"/>
      <family val="1"/>
      <charset val="128"/>
    </font>
    <font>
      <sz val="25"/>
      <name val="ＭＳ 明朝"/>
      <family val="1"/>
      <charset val="128"/>
    </font>
    <font>
      <sz val="9"/>
      <name val="ＭＳ 明朝"/>
      <family val="1"/>
      <charset val="128"/>
    </font>
    <font>
      <sz val="10"/>
      <color rgb="FFFF0000"/>
      <name val="ＭＳ ゴシック"/>
      <family val="3"/>
      <charset val="128"/>
    </font>
    <font>
      <sz val="9"/>
      <color rgb="FFFF0000"/>
      <name val="ＭＳ ゴシック"/>
      <family val="3"/>
      <charset val="128"/>
    </font>
    <font>
      <sz val="9"/>
      <color indexed="10"/>
      <name val="ＭＳ ゴシック"/>
      <family val="3"/>
      <charset val="128"/>
    </font>
    <font>
      <sz val="9"/>
      <color rgb="FFFF0000"/>
      <name val="ＭＳ 明朝"/>
      <family val="1"/>
      <charset val="128"/>
    </font>
    <font>
      <sz val="11"/>
      <color rgb="FFFF0000"/>
      <name val="ＭＳ 明朝"/>
      <family val="1"/>
      <charset val="128"/>
    </font>
    <font>
      <b/>
      <sz val="11"/>
      <color rgb="FFFF0000"/>
      <name val="ＭＳ 明朝"/>
      <family val="1"/>
      <charset val="128"/>
    </font>
    <font>
      <sz val="11"/>
      <color rgb="FFFF0000"/>
      <name val="ＭＳ Ｐゴシック"/>
      <family val="3"/>
      <charset val="128"/>
    </font>
    <font>
      <sz val="8"/>
      <color indexed="81"/>
      <name val="MS P ゴシック"/>
      <family val="3"/>
      <charset val="128"/>
    </font>
    <font>
      <sz val="14"/>
      <name val="ＭＳ 明朝"/>
      <family val="1"/>
      <charset val="128"/>
    </font>
    <font>
      <b/>
      <sz val="11"/>
      <color rgb="FF0070C0"/>
      <name val="ＭＳ 明朝"/>
      <family val="1"/>
      <charset val="128"/>
    </font>
    <font>
      <b/>
      <sz val="12"/>
      <color rgb="FFFF0000"/>
      <name val="HG丸ｺﾞｼｯｸM-PRO"/>
      <family val="3"/>
      <charset val="128"/>
    </font>
    <font>
      <sz val="11"/>
      <color rgb="FF00B0F0"/>
      <name val="ＭＳ 明朝"/>
      <family val="1"/>
      <charset val="128"/>
    </font>
    <font>
      <b/>
      <sz val="11"/>
      <color rgb="FFFF0000"/>
      <name val="HG丸ｺﾞｼｯｸM-PRO"/>
      <family val="3"/>
      <charset val="128"/>
    </font>
  </fonts>
  <fills count="2">
    <fill>
      <patternFill patternType="none"/>
    </fill>
    <fill>
      <patternFill patternType="gray125"/>
    </fill>
  </fills>
  <borders count="249">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auto="1"/>
      </right>
      <top style="hair">
        <color indexed="64"/>
      </top>
      <bottom style="thin">
        <color auto="1"/>
      </bottom>
      <diagonal/>
    </border>
    <border>
      <left style="thin">
        <color indexed="64"/>
      </left>
      <right style="hair">
        <color indexed="64"/>
      </right>
      <top style="hair">
        <color indexed="64"/>
      </top>
      <bottom style="thin">
        <color auto="1"/>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diagonal/>
    </border>
    <border>
      <left/>
      <right style="thin">
        <color indexed="8"/>
      </right>
      <top style="hair">
        <color indexed="8"/>
      </top>
      <bottom/>
      <diagonal/>
    </border>
    <border>
      <left/>
      <right/>
      <top style="hair">
        <color indexed="8"/>
      </top>
      <bottom/>
      <diagonal/>
    </border>
    <border>
      <left style="thin">
        <color indexed="8"/>
      </left>
      <right/>
      <top/>
      <bottom style="hair">
        <color indexed="8"/>
      </bottom>
      <diagonal/>
    </border>
    <border>
      <left/>
      <right style="thin">
        <color indexed="8"/>
      </right>
      <top/>
      <bottom style="hair">
        <color indexed="8"/>
      </bottom>
      <diagonal/>
    </border>
    <border>
      <left/>
      <right/>
      <top style="thin">
        <color indexed="8"/>
      </top>
      <bottom style="hair">
        <color indexed="8"/>
      </bottom>
      <diagonal/>
    </border>
    <border>
      <left/>
      <right/>
      <top/>
      <bottom style="hair">
        <color indexed="8"/>
      </bottom>
      <diagonal/>
    </border>
    <border>
      <left/>
      <right style="thin">
        <color indexed="8"/>
      </right>
      <top style="thin">
        <color indexed="8"/>
      </top>
      <bottom/>
      <diagonal/>
    </border>
    <border>
      <left/>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right style="hair">
        <color indexed="8"/>
      </right>
      <top/>
      <bottom style="hair">
        <color indexed="8"/>
      </bottom>
      <diagonal/>
    </border>
    <border>
      <left style="hair">
        <color indexed="8"/>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thin">
        <color indexed="8"/>
      </bottom>
      <diagonal/>
    </border>
    <border>
      <left/>
      <right style="hair">
        <color indexed="8"/>
      </right>
      <top style="thin">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64"/>
      </top>
      <bottom/>
      <diagonal/>
    </border>
    <border>
      <left/>
      <right style="hair">
        <color indexed="8"/>
      </right>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bottom style="hair">
        <color indexed="64"/>
      </bottom>
      <diagonal/>
    </border>
    <border>
      <left style="hair">
        <color indexed="64"/>
      </left>
      <right style="hair">
        <color indexed="64"/>
      </right>
      <top style="hair">
        <color indexed="8"/>
      </top>
      <bottom/>
      <diagonal/>
    </border>
    <border>
      <left style="hair">
        <color indexed="64"/>
      </left>
      <right style="hair">
        <color indexed="64"/>
      </right>
      <top/>
      <bottom style="hair">
        <color indexed="8"/>
      </bottom>
      <diagonal/>
    </border>
    <border>
      <left style="hair">
        <color indexed="64"/>
      </left>
      <right/>
      <top style="thin">
        <color indexed="8"/>
      </top>
      <bottom/>
      <diagonal/>
    </border>
    <border>
      <left style="hair">
        <color indexed="8"/>
      </left>
      <right style="hair">
        <color indexed="8"/>
      </right>
      <top style="hair">
        <color indexed="8"/>
      </top>
      <bottom style="thin">
        <color indexed="8"/>
      </bottom>
      <diagonal/>
    </border>
    <border>
      <left style="hair">
        <color indexed="64"/>
      </left>
      <right style="hair">
        <color indexed="8"/>
      </right>
      <top/>
      <bottom style="hair">
        <color indexed="8"/>
      </bottom>
      <diagonal/>
    </border>
    <border>
      <left/>
      <right style="hair">
        <color indexed="64"/>
      </right>
      <top/>
      <bottom style="hair">
        <color indexed="8"/>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style="hair">
        <color indexed="64"/>
      </top>
      <bottom/>
      <diagonal/>
    </border>
    <border>
      <left style="thin">
        <color indexed="8"/>
      </left>
      <right/>
      <top/>
      <bottom style="hair">
        <color indexed="64"/>
      </bottom>
      <diagonal/>
    </border>
    <border>
      <left/>
      <right/>
      <top/>
      <bottom style="thin">
        <color auto="1"/>
      </bottom>
      <diagonal/>
    </border>
    <border>
      <left/>
      <right style="hair">
        <color auto="1"/>
      </right>
      <top/>
      <bottom/>
      <diagonal/>
    </border>
    <border>
      <left/>
      <right/>
      <top style="hair">
        <color indexed="64"/>
      </top>
      <bottom style="thin">
        <color indexed="64"/>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8"/>
      </top>
      <bottom style="hair">
        <color indexed="8"/>
      </bottom>
      <diagonal/>
    </border>
    <border>
      <left/>
      <right style="thin">
        <color indexed="64"/>
      </right>
      <top style="hair">
        <color indexed="64"/>
      </top>
      <bottom style="thin">
        <color indexed="64"/>
      </bottom>
      <diagonal/>
    </border>
    <border>
      <left style="hair">
        <color indexed="64"/>
      </left>
      <right/>
      <top/>
      <bottom style="hair">
        <color indexed="8"/>
      </bottom>
      <diagonal/>
    </border>
    <border>
      <left/>
      <right/>
      <top style="thin">
        <color auto="1"/>
      </top>
      <bottom/>
      <diagonal/>
    </border>
    <border>
      <left/>
      <right style="hair">
        <color auto="1"/>
      </right>
      <top/>
      <bottom style="hair">
        <color indexed="64"/>
      </bottom>
      <diagonal/>
    </border>
    <border>
      <left/>
      <right style="thin">
        <color indexed="8"/>
      </right>
      <top style="hair">
        <color indexed="64"/>
      </top>
      <bottom style="hair">
        <color indexed="64"/>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style="hair">
        <color indexed="64"/>
      </left>
      <right style="hair">
        <color indexed="8"/>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hair">
        <color indexed="64"/>
      </left>
      <right/>
      <top style="hair">
        <color indexed="64"/>
      </top>
      <bottom/>
      <diagonal/>
    </border>
    <border>
      <left/>
      <right/>
      <top style="hair">
        <color indexed="8"/>
      </top>
      <bottom/>
      <diagonal/>
    </border>
    <border>
      <left/>
      <right style="thin">
        <color indexed="8"/>
      </right>
      <top style="hair">
        <color indexed="8"/>
      </top>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bottom style="thin">
        <color indexed="64"/>
      </bottom>
      <diagonal/>
    </border>
    <border>
      <left style="hair">
        <color indexed="8"/>
      </left>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auto="1"/>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8"/>
      </left>
      <right style="hair">
        <color indexed="8"/>
      </right>
      <top style="hair">
        <color indexed="8"/>
      </top>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8"/>
      </bottom>
      <diagonal/>
    </border>
    <border>
      <left style="hair">
        <color indexed="8"/>
      </left>
      <right style="hair">
        <color indexed="8"/>
      </right>
      <top/>
      <bottom style="thin">
        <color indexed="8"/>
      </bottom>
      <diagonal/>
    </border>
    <border>
      <left/>
      <right style="hair">
        <color indexed="64"/>
      </right>
      <top style="hair">
        <color indexed="8"/>
      </top>
      <bottom/>
      <diagonal/>
    </border>
    <border>
      <left style="hair">
        <color indexed="64"/>
      </left>
      <right style="hair">
        <color indexed="64"/>
      </right>
      <top style="hair">
        <color indexed="8"/>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hair">
        <color auto="1"/>
      </top>
      <bottom style="hair">
        <color auto="1"/>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style="hair">
        <color indexed="8"/>
      </right>
      <top style="thin">
        <color indexed="64"/>
      </top>
      <bottom/>
      <diagonal/>
    </border>
    <border>
      <left style="hair">
        <color indexed="8"/>
      </left>
      <right/>
      <top style="thin">
        <color indexed="64"/>
      </top>
      <bottom style="hair">
        <color indexed="8"/>
      </bottom>
      <diagonal/>
    </border>
    <border>
      <left/>
      <right/>
      <top style="thin">
        <color indexed="64"/>
      </top>
      <bottom style="hair">
        <color indexed="8"/>
      </bottom>
      <diagonal/>
    </border>
    <border>
      <left/>
      <right style="hair">
        <color indexed="8"/>
      </right>
      <top style="thin">
        <color indexed="64"/>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right style="thin">
        <color indexed="64"/>
      </right>
      <top/>
      <bottom style="hair">
        <color indexed="8"/>
      </bottom>
      <diagonal/>
    </border>
    <border>
      <left/>
      <right style="hair">
        <color indexed="8"/>
      </right>
      <top/>
      <bottom style="thin">
        <color indexed="64"/>
      </bottom>
      <diagonal/>
    </border>
    <border>
      <left style="hair">
        <color indexed="64"/>
      </left>
      <right/>
      <top style="hair">
        <color indexed="8"/>
      </top>
      <bottom/>
      <diagonal/>
    </border>
    <border>
      <left/>
      <right/>
      <top style="hair">
        <color indexed="8"/>
      </top>
      <bottom style="thin">
        <color indexed="64"/>
      </bottom>
      <diagonal/>
    </border>
    <border>
      <left style="hair">
        <color indexed="8"/>
      </left>
      <right/>
      <top style="hair">
        <color indexed="8"/>
      </top>
      <bottom style="thin">
        <color indexed="64"/>
      </bottom>
      <diagonal/>
    </border>
    <border>
      <left/>
      <right style="thin">
        <color indexed="64"/>
      </right>
      <top style="hair">
        <color indexed="8"/>
      </top>
      <bottom style="thin">
        <color indexed="64"/>
      </bottom>
      <diagonal/>
    </border>
    <border>
      <left style="hair">
        <color indexed="64"/>
      </left>
      <right/>
      <top style="thin">
        <color indexed="64"/>
      </top>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auto="1"/>
      </left>
      <right style="hair">
        <color auto="1"/>
      </right>
      <top style="hair">
        <color indexed="8"/>
      </top>
      <bottom style="hair">
        <color indexed="8"/>
      </bottom>
      <diagonal/>
    </border>
    <border>
      <left/>
      <right/>
      <top/>
      <bottom style="thin">
        <color indexed="64"/>
      </bottom>
      <diagonal/>
    </border>
    <border>
      <left/>
      <right style="hair">
        <color indexed="64"/>
      </right>
      <top/>
      <bottom style="thin">
        <color indexed="64"/>
      </bottom>
      <diagonal/>
    </border>
    <border>
      <left/>
      <right style="thin">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8"/>
      </top>
      <bottom style="hair">
        <color indexed="8"/>
      </bottom>
      <diagonal/>
    </border>
    <border>
      <left/>
      <right/>
      <top style="hair">
        <color auto="1"/>
      </top>
      <bottom style="hair">
        <color auto="1"/>
      </bottom>
      <diagonal/>
    </border>
    <border>
      <left style="hair">
        <color indexed="8"/>
      </left>
      <right/>
      <top style="hair">
        <color auto="1"/>
      </top>
      <bottom style="hair">
        <color auto="1"/>
      </bottom>
      <diagonal/>
    </border>
    <border>
      <left style="hair">
        <color indexed="8"/>
      </left>
      <right style="hair">
        <color indexed="8"/>
      </right>
      <top style="hair">
        <color auto="1"/>
      </top>
      <bottom style="hair">
        <color auto="1"/>
      </bottom>
      <diagonal/>
    </border>
    <border>
      <left/>
      <right style="hair">
        <color indexed="64"/>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indexed="8"/>
      </right>
      <top style="hair">
        <color auto="1"/>
      </top>
      <bottom/>
      <diagonal/>
    </border>
    <border>
      <left style="hair">
        <color indexed="64"/>
      </left>
      <right/>
      <top style="hair">
        <color indexed="8"/>
      </top>
      <bottom style="hair">
        <color indexed="8"/>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8"/>
      </bottom>
      <diagonal/>
    </border>
    <border>
      <left style="hair">
        <color indexed="64"/>
      </left>
      <right style="hair">
        <color indexed="64"/>
      </right>
      <top/>
      <bottom style="thin">
        <color indexed="64"/>
      </bottom>
      <diagonal/>
    </border>
    <border>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right style="hair">
        <color indexed="64"/>
      </right>
      <top/>
      <bottom style="thin">
        <color indexed="64"/>
      </bottom>
      <diagonal/>
    </border>
    <border>
      <left style="thin">
        <color indexed="8"/>
      </left>
      <right/>
      <top style="hair">
        <color indexed="64"/>
      </top>
      <bottom/>
      <diagonal/>
    </border>
    <border>
      <left/>
      <right style="hair">
        <color indexed="8"/>
      </right>
      <top style="hair">
        <color indexed="64"/>
      </top>
      <bottom/>
      <diagonal/>
    </border>
    <border>
      <left style="hair">
        <color indexed="8"/>
      </left>
      <right style="hair">
        <color indexed="8"/>
      </right>
      <top style="hair">
        <color indexed="64"/>
      </top>
      <bottom/>
      <diagonal/>
    </border>
    <border>
      <left/>
      <right style="hair">
        <color auto="1"/>
      </right>
      <top/>
      <bottom style="hair">
        <color indexed="8"/>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8"/>
      </right>
      <top/>
      <bottom style="thin">
        <color indexed="64"/>
      </bottom>
      <diagonal/>
    </border>
    <border>
      <left/>
      <right style="hair">
        <color indexed="8"/>
      </right>
      <top style="hair">
        <color indexed="8"/>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9">
    <xf numFmtId="0" fontId="0" fillId="0" borderId="0" xfId="0">
      <alignment vertical="center"/>
    </xf>
    <xf numFmtId="0" fontId="4" fillId="0" borderId="30" xfId="0" applyFont="1" applyFill="1" applyBorder="1" applyAlignment="1">
      <alignment vertical="center"/>
    </xf>
    <xf numFmtId="0" fontId="4" fillId="0" borderId="28"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49" fontId="4" fillId="0" borderId="0" xfId="0" applyNumberFormat="1" applyFont="1" applyFill="1">
      <alignment vertical="center"/>
    </xf>
    <xf numFmtId="49" fontId="4" fillId="0" borderId="0" xfId="0" applyNumberFormat="1" applyFont="1" applyFill="1" applyAlignment="1">
      <alignment vertical="center"/>
    </xf>
    <xf numFmtId="49" fontId="4" fillId="0" borderId="0" xfId="0" applyNumberFormat="1" applyFont="1" applyFill="1" applyAlignment="1">
      <alignment horizontal="right" vertical="center"/>
    </xf>
    <xf numFmtId="0" fontId="4" fillId="0" borderId="0" xfId="0" applyFont="1" applyFill="1" applyBorder="1">
      <alignment vertical="center"/>
    </xf>
    <xf numFmtId="0" fontId="3" fillId="0" borderId="0" xfId="0" applyFont="1" applyFill="1" applyAlignment="1">
      <alignment horizontal="center" vertical="center"/>
    </xf>
    <xf numFmtId="181" fontId="0" fillId="0" borderId="0" xfId="1" applyNumberFormat="1" applyFont="1" applyFill="1" applyAlignment="1">
      <alignment vertical="center"/>
    </xf>
    <xf numFmtId="0" fontId="5" fillId="0" borderId="0" xfId="0" applyFont="1" applyAlignment="1">
      <alignment horizontal="center" vertical="center"/>
    </xf>
    <xf numFmtId="0" fontId="4" fillId="0" borderId="0" xfId="0" applyFont="1" applyBorder="1">
      <alignment vertical="center"/>
    </xf>
    <xf numFmtId="0" fontId="4" fillId="0" borderId="2" xfId="0" applyFont="1" applyBorder="1" applyAlignment="1">
      <alignment horizontal="right" vertical="center"/>
    </xf>
    <xf numFmtId="182" fontId="4" fillId="0" borderId="0" xfId="0" applyNumberFormat="1" applyFont="1" applyBorder="1" applyAlignment="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NumberFormat="1" applyFont="1" applyFill="1" applyBorder="1" applyAlignment="1">
      <alignment vertical="center"/>
    </xf>
    <xf numFmtId="180" fontId="4"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4" fillId="0" borderId="14" xfId="0" applyFont="1" applyFill="1" applyBorder="1" applyAlignment="1">
      <alignment vertical="center"/>
    </xf>
    <xf numFmtId="176" fontId="4" fillId="0" borderId="27" xfId="0" applyNumberFormat="1" applyFont="1" applyFill="1" applyBorder="1" applyAlignment="1">
      <alignment vertical="center"/>
    </xf>
    <xf numFmtId="176" fontId="4" fillId="0" borderId="2" xfId="0" applyNumberFormat="1" applyFont="1" applyFill="1" applyBorder="1" applyAlignment="1">
      <alignment horizontal="right" vertical="center"/>
    </xf>
    <xf numFmtId="49" fontId="4" fillId="0" borderId="0" xfId="0" applyNumberFormat="1" applyFont="1" applyBorder="1" applyAlignment="1">
      <alignment horizontal="right" vertical="center"/>
    </xf>
    <xf numFmtId="38" fontId="4" fillId="0" borderId="0" xfId="1" applyFont="1" applyBorder="1" applyAlignment="1">
      <alignment vertical="center"/>
    </xf>
    <xf numFmtId="0" fontId="4" fillId="0" borderId="0" xfId="0" applyFont="1" applyAlignment="1">
      <alignment vertical="center"/>
    </xf>
    <xf numFmtId="0" fontId="4" fillId="0" borderId="30" xfId="0" applyFont="1" applyBorder="1" applyAlignment="1">
      <alignment vertical="center"/>
    </xf>
    <xf numFmtId="176" fontId="4" fillId="0" borderId="0" xfId="0" applyNumberFormat="1" applyFont="1" applyBorder="1" applyAlignment="1">
      <alignment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177" fontId="4" fillId="0" borderId="0" xfId="0" applyNumberFormat="1" applyFont="1" applyBorder="1" applyAlignment="1">
      <alignment vertical="center"/>
    </xf>
    <xf numFmtId="0" fontId="4" fillId="0" borderId="20" xfId="0" applyFont="1" applyBorder="1" applyAlignment="1">
      <alignment vertical="center"/>
    </xf>
    <xf numFmtId="0" fontId="4" fillId="0" borderId="0" xfId="0" applyFont="1" applyBorder="1" applyAlignment="1">
      <alignment horizontal="left" vertical="center" wrapText="1"/>
    </xf>
    <xf numFmtId="177" fontId="4" fillId="0" borderId="0" xfId="0" applyNumberFormat="1" applyFont="1" applyBorder="1" applyAlignment="1">
      <alignment horizontal="center" vertical="center"/>
    </xf>
    <xf numFmtId="0" fontId="4" fillId="0" borderId="0" xfId="0" applyFont="1" applyBorder="1" applyAlignment="1">
      <alignment vertical="top"/>
    </xf>
    <xf numFmtId="181" fontId="4" fillId="0" borderId="0" xfId="1" applyNumberFormat="1" applyFont="1" applyBorder="1" applyAlignment="1">
      <alignment vertical="center"/>
    </xf>
    <xf numFmtId="181" fontId="10" fillId="0" borderId="0" xfId="1" applyNumberFormat="1" applyFont="1" applyBorder="1" applyAlignment="1">
      <alignment vertical="center"/>
    </xf>
    <xf numFmtId="181" fontId="4" fillId="0" borderId="2" xfId="0" applyNumberFormat="1" applyFont="1" applyFill="1" applyBorder="1" applyAlignment="1">
      <alignment horizontal="right" vertical="center"/>
    </xf>
    <xf numFmtId="183" fontId="4" fillId="0" borderId="0" xfId="1" applyNumberFormat="1" applyFont="1" applyBorder="1" applyAlignment="1">
      <alignment vertical="center"/>
    </xf>
    <xf numFmtId="183" fontId="4" fillId="0" borderId="0" xfId="1" applyNumberFormat="1" applyFont="1" applyFill="1" applyBorder="1" applyAlignment="1">
      <alignment vertical="center"/>
    </xf>
    <xf numFmtId="181" fontId="4"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 xfId="0" applyFont="1" applyFill="1" applyBorder="1" applyAlignment="1">
      <alignment horizontal="left" vertical="center"/>
    </xf>
    <xf numFmtId="49" fontId="4" fillId="0" borderId="2" xfId="0" applyNumberFormat="1" applyFont="1" applyFill="1" applyBorder="1" applyAlignment="1">
      <alignment vertical="center"/>
    </xf>
    <xf numFmtId="0" fontId="4" fillId="0" borderId="0" xfId="0" applyFont="1" applyBorder="1" applyAlignment="1">
      <alignment horizontal="left" vertical="center"/>
    </xf>
    <xf numFmtId="0" fontId="4" fillId="0" borderId="9" xfId="0" applyFont="1" applyBorder="1" applyAlignment="1">
      <alignment vertical="center"/>
    </xf>
    <xf numFmtId="0" fontId="4" fillId="0" borderId="23" xfId="0" applyFont="1" applyBorder="1" applyAlignment="1">
      <alignment vertical="center"/>
    </xf>
    <xf numFmtId="181" fontId="4" fillId="0" borderId="0" xfId="0" applyNumberFormat="1" applyFont="1" applyBorder="1" applyAlignment="1">
      <alignment vertical="center"/>
    </xf>
    <xf numFmtId="182" fontId="4" fillId="0" borderId="17" xfId="0" applyNumberFormat="1" applyFont="1" applyBorder="1" applyAlignment="1">
      <alignment vertical="center"/>
    </xf>
    <xf numFmtId="0" fontId="4" fillId="0" borderId="52"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horizontal="center" vertical="center"/>
    </xf>
    <xf numFmtId="176" fontId="4" fillId="0" borderId="9" xfId="0" applyNumberFormat="1" applyFont="1" applyFill="1" applyBorder="1" applyAlignment="1">
      <alignment vertical="center"/>
    </xf>
    <xf numFmtId="0" fontId="4" fillId="0" borderId="10" xfId="0" applyFont="1" applyFill="1" applyBorder="1" applyAlignment="1">
      <alignment vertical="center"/>
    </xf>
    <xf numFmtId="176" fontId="4" fillId="0" borderId="5" xfId="0" applyNumberFormat="1" applyFont="1" applyFill="1" applyBorder="1" applyAlignment="1">
      <alignment horizontal="right" vertical="center"/>
    </xf>
    <xf numFmtId="0" fontId="4" fillId="0" borderId="7" xfId="0" applyFont="1" applyFill="1" applyBorder="1" applyAlignment="1">
      <alignment vertical="center"/>
    </xf>
    <xf numFmtId="0" fontId="4" fillId="0" borderId="8" xfId="0" applyFont="1" applyFill="1" applyBorder="1" applyAlignment="1">
      <alignment vertical="center"/>
    </xf>
    <xf numFmtId="176" fontId="4" fillId="0" borderId="5" xfId="0" applyNumberFormat="1" applyFont="1" applyFill="1" applyBorder="1" applyAlignment="1">
      <alignment vertical="center"/>
    </xf>
    <xf numFmtId="0" fontId="4" fillId="0" borderId="27" xfId="0" applyFont="1" applyFill="1" applyBorder="1" applyAlignment="1">
      <alignment vertical="center" wrapText="1"/>
    </xf>
    <xf numFmtId="49" fontId="4" fillId="0" borderId="27" xfId="0" applyNumberFormat="1" applyFont="1" applyFill="1" applyBorder="1" applyAlignment="1">
      <alignment vertical="center"/>
    </xf>
    <xf numFmtId="49" fontId="4" fillId="0" borderId="27" xfId="0" quotePrefix="1" applyNumberFormat="1" applyFont="1" applyFill="1" applyBorder="1" applyAlignment="1">
      <alignment vertical="center"/>
    </xf>
    <xf numFmtId="181" fontId="4" fillId="0" borderId="42" xfId="0" applyNumberFormat="1" applyFont="1" applyFill="1" applyBorder="1" applyAlignment="1">
      <alignment horizontal="center" vertical="center"/>
    </xf>
    <xf numFmtId="49" fontId="4" fillId="0" borderId="42" xfId="0" applyNumberFormat="1" applyFont="1" applyFill="1" applyBorder="1" applyAlignment="1">
      <alignment vertical="center"/>
    </xf>
    <xf numFmtId="49" fontId="4" fillId="0" borderId="42" xfId="0" applyNumberFormat="1" applyFont="1" applyFill="1" applyBorder="1" applyAlignment="1">
      <alignment horizontal="distributed" vertical="center"/>
    </xf>
    <xf numFmtId="177" fontId="4" fillId="0" borderId="27" xfId="0" applyNumberFormat="1" applyFont="1" applyFill="1" applyBorder="1" applyAlignment="1">
      <alignment vertical="center"/>
    </xf>
    <xf numFmtId="0" fontId="4" fillId="0" borderId="42" xfId="0" applyFont="1" applyFill="1" applyBorder="1" applyAlignment="1">
      <alignment vertical="center" wrapText="1"/>
    </xf>
    <xf numFmtId="0" fontId="4" fillId="0" borderId="42" xfId="0" applyFont="1" applyFill="1" applyBorder="1" applyAlignment="1">
      <alignment horizontal="left" vertical="center"/>
    </xf>
    <xf numFmtId="176" fontId="4" fillId="0" borderId="41" xfId="0" applyNumberFormat="1" applyFont="1" applyFill="1" applyBorder="1" applyAlignment="1">
      <alignment horizontal="right" vertical="center"/>
    </xf>
    <xf numFmtId="181" fontId="4" fillId="0" borderId="42" xfId="0" applyNumberFormat="1" applyFont="1" applyFill="1" applyBorder="1" applyAlignment="1">
      <alignment horizontal="right" vertical="center"/>
    </xf>
    <xf numFmtId="176" fontId="4" fillId="0" borderId="42" xfId="0" applyNumberFormat="1" applyFont="1" applyFill="1" applyBorder="1" applyAlignment="1">
      <alignment vertical="center"/>
    </xf>
    <xf numFmtId="0" fontId="4" fillId="0" borderId="42" xfId="0" applyFont="1" applyFill="1" applyBorder="1" applyAlignment="1">
      <alignment vertical="center"/>
    </xf>
    <xf numFmtId="49" fontId="4" fillId="0" borderId="54" xfId="0" applyNumberFormat="1" applyFont="1" applyFill="1" applyBorder="1" applyAlignment="1">
      <alignment vertical="center"/>
    </xf>
    <xf numFmtId="0" fontId="4" fillId="0" borderId="47" xfId="0" applyFont="1" applyFill="1" applyBorder="1" applyAlignment="1">
      <alignment vertical="center"/>
    </xf>
    <xf numFmtId="0" fontId="4" fillId="0" borderId="17" xfId="0" applyFont="1" applyFill="1" applyBorder="1" applyAlignment="1">
      <alignment vertical="center"/>
    </xf>
    <xf numFmtId="176" fontId="4" fillId="0" borderId="17" xfId="0" applyNumberFormat="1" applyFont="1" applyFill="1" applyBorder="1" applyAlignment="1">
      <alignment vertical="center"/>
    </xf>
    <xf numFmtId="0" fontId="4" fillId="0" borderId="18" xfId="0" applyFont="1" applyFill="1" applyBorder="1" applyAlignment="1">
      <alignment vertical="center"/>
    </xf>
    <xf numFmtId="49" fontId="4" fillId="0" borderId="17" xfId="0" applyNumberFormat="1" applyFont="1" applyFill="1" applyBorder="1" applyAlignment="1">
      <alignment vertical="center"/>
    </xf>
    <xf numFmtId="176" fontId="4" fillId="0" borderId="18" xfId="0" applyNumberFormat="1" applyFont="1" applyFill="1" applyBorder="1" applyAlignment="1">
      <alignment vertical="center"/>
    </xf>
    <xf numFmtId="49" fontId="4" fillId="0" borderId="20" xfId="0" applyNumberFormat="1" applyFont="1" applyFill="1" applyBorder="1" applyAlignment="1">
      <alignment vertical="center"/>
    </xf>
    <xf numFmtId="0" fontId="4" fillId="0" borderId="21" xfId="0" applyFont="1" applyFill="1" applyBorder="1" applyAlignment="1">
      <alignment vertical="center"/>
    </xf>
    <xf numFmtId="49" fontId="4" fillId="0" borderId="11" xfId="0" applyNumberFormat="1" applyFont="1" applyFill="1" applyBorder="1" applyAlignment="1">
      <alignment vertical="center"/>
    </xf>
    <xf numFmtId="0" fontId="4" fillId="0" borderId="55" xfId="0" applyFont="1" applyFill="1" applyBorder="1" applyAlignment="1">
      <alignment vertical="center"/>
    </xf>
    <xf numFmtId="0" fontId="4" fillId="0" borderId="53" xfId="0" applyFont="1" applyFill="1" applyBorder="1" applyAlignment="1">
      <alignment vertical="center"/>
    </xf>
    <xf numFmtId="0" fontId="4" fillId="0" borderId="43"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176" fontId="4" fillId="0" borderId="20" xfId="0" applyNumberFormat="1" applyFont="1" applyFill="1" applyBorder="1" applyAlignment="1">
      <alignment vertical="center"/>
    </xf>
    <xf numFmtId="0" fontId="4" fillId="0" borderId="56"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16" xfId="0" applyFont="1" applyFill="1" applyBorder="1" applyAlignment="1">
      <alignment vertical="center"/>
    </xf>
    <xf numFmtId="178" fontId="4" fillId="0" borderId="17" xfId="0" applyNumberFormat="1" applyFont="1" applyFill="1" applyBorder="1" applyAlignment="1">
      <alignment vertical="center"/>
    </xf>
    <xf numFmtId="178" fontId="4" fillId="0" borderId="20" xfId="0" applyNumberFormat="1" applyFont="1" applyFill="1" applyBorder="1" applyAlignment="1">
      <alignment vertical="center"/>
    </xf>
    <xf numFmtId="0" fontId="4" fillId="0" borderId="52" xfId="0" applyFont="1" applyBorder="1" applyAlignment="1">
      <alignment vertical="center"/>
    </xf>
    <xf numFmtId="0" fontId="4" fillId="0" borderId="56"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39"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vertical="center"/>
    </xf>
    <xf numFmtId="0" fontId="4" fillId="0" borderId="40" xfId="0" applyFont="1" applyFill="1" applyBorder="1" applyAlignment="1">
      <alignment vertical="center"/>
    </xf>
    <xf numFmtId="0" fontId="4" fillId="0" borderId="19" xfId="0" applyFont="1" applyBorder="1" applyAlignment="1">
      <alignment vertical="center"/>
    </xf>
    <xf numFmtId="0" fontId="4" fillId="0" borderId="54" xfId="0" applyFont="1" applyBorder="1" applyAlignment="1">
      <alignment vertical="center"/>
    </xf>
    <xf numFmtId="0" fontId="4" fillId="0" borderId="57" xfId="0" applyFont="1" applyBorder="1" applyAlignment="1">
      <alignment vertical="center"/>
    </xf>
    <xf numFmtId="0" fontId="4" fillId="0" borderId="10" xfId="0" applyFont="1" applyBorder="1" applyAlignment="1">
      <alignment vertical="center"/>
    </xf>
    <xf numFmtId="0" fontId="4" fillId="0" borderId="47" xfId="0" applyFont="1" applyBorder="1" applyAlignment="1">
      <alignment vertical="center"/>
    </xf>
    <xf numFmtId="0" fontId="4" fillId="0" borderId="55" xfId="0" applyFont="1" applyBorder="1" applyAlignment="1">
      <alignment horizontal="left" vertical="center" wrapText="1"/>
    </xf>
    <xf numFmtId="0" fontId="4" fillId="0" borderId="25" xfId="0" applyFont="1" applyBorder="1" applyAlignment="1">
      <alignment vertical="center"/>
    </xf>
    <xf numFmtId="49" fontId="4" fillId="0" borderId="25" xfId="0" applyNumberFormat="1" applyFont="1" applyFill="1" applyBorder="1" applyAlignment="1">
      <alignment vertical="center"/>
    </xf>
    <xf numFmtId="0" fontId="4" fillId="0" borderId="55" xfId="0" applyFont="1" applyBorder="1" applyAlignment="1">
      <alignment vertical="center"/>
    </xf>
    <xf numFmtId="0" fontId="4" fillId="0" borderId="6" xfId="0" applyFont="1" applyBorder="1" applyAlignment="1">
      <alignment vertical="center"/>
    </xf>
    <xf numFmtId="49" fontId="4" fillId="0" borderId="25" xfId="0" applyNumberFormat="1" applyFont="1" applyFill="1" applyBorder="1" applyAlignment="1">
      <alignment vertical="center" wrapText="1"/>
    </xf>
    <xf numFmtId="49" fontId="4" fillId="0" borderId="23" xfId="0" applyNumberFormat="1" applyFont="1" applyFill="1" applyBorder="1" applyAlignment="1">
      <alignment vertical="center"/>
    </xf>
    <xf numFmtId="49" fontId="4" fillId="0" borderId="41"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vertical="center" wrapText="1"/>
    </xf>
    <xf numFmtId="0" fontId="4" fillId="0" borderId="26" xfId="0" applyFont="1" applyBorder="1" applyAlignment="1">
      <alignment vertical="center"/>
    </xf>
    <xf numFmtId="182" fontId="4" fillId="0" borderId="42" xfId="0" applyNumberFormat="1" applyFont="1" applyBorder="1" applyAlignment="1">
      <alignment horizontal="center" vertical="center"/>
    </xf>
    <xf numFmtId="181" fontId="4" fillId="0" borderId="0" xfId="0" applyNumberFormat="1" applyFont="1" applyBorder="1" applyAlignment="1">
      <alignment horizontal="right" vertical="center"/>
    </xf>
    <xf numFmtId="38" fontId="4" fillId="0" borderId="0" xfId="1" applyFont="1" applyBorder="1" applyAlignment="1">
      <alignment horizontal="right" vertical="center"/>
    </xf>
    <xf numFmtId="0" fontId="4" fillId="0" borderId="0" xfId="0" applyFont="1" applyFill="1" applyAlignment="1">
      <alignment vertical="center"/>
    </xf>
    <xf numFmtId="182" fontId="4" fillId="0" borderId="0" xfId="0" applyNumberFormat="1"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vertical="center" wrapText="1"/>
    </xf>
    <xf numFmtId="0" fontId="4" fillId="0" borderId="42" xfId="0" applyFont="1" applyFill="1" applyBorder="1" applyAlignment="1">
      <alignment horizontal="left" vertical="center" wrapText="1"/>
    </xf>
    <xf numFmtId="0" fontId="4" fillId="0" borderId="27"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7" xfId="0" applyFont="1" applyBorder="1" applyAlignment="1">
      <alignment vertical="center"/>
    </xf>
    <xf numFmtId="0" fontId="4" fillId="0" borderId="42" xfId="0" applyFont="1" applyBorder="1" applyAlignment="1">
      <alignment vertical="center"/>
    </xf>
    <xf numFmtId="0" fontId="4" fillId="0" borderId="2" xfId="0" applyFont="1" applyBorder="1" applyAlignment="1">
      <alignment vertical="center"/>
    </xf>
    <xf numFmtId="0" fontId="8" fillId="0" borderId="0" xfId="0" applyFont="1" applyBorder="1" applyAlignment="1">
      <alignment vertical="center"/>
    </xf>
    <xf numFmtId="38" fontId="9" fillId="0" borderId="0" xfId="1" applyFont="1" applyBorder="1" applyAlignment="1">
      <alignment vertical="center"/>
    </xf>
    <xf numFmtId="179" fontId="4" fillId="0" borderId="0" xfId="1" applyNumberFormat="1" applyFont="1" applyBorder="1" applyAlignment="1">
      <alignment vertical="center"/>
    </xf>
    <xf numFmtId="181" fontId="4" fillId="0" borderId="0" xfId="1" applyNumberFormat="1" applyFont="1" applyFill="1" applyBorder="1" applyAlignment="1">
      <alignment vertical="center"/>
    </xf>
    <xf numFmtId="181" fontId="4" fillId="0" borderId="109" xfId="1" applyNumberFormat="1" applyFont="1" applyBorder="1" applyAlignment="1">
      <alignment vertical="center"/>
    </xf>
    <xf numFmtId="181" fontId="4" fillId="0" borderId="52" xfId="1" applyNumberFormat="1" applyFont="1" applyBorder="1" applyAlignment="1">
      <alignment vertical="center"/>
    </xf>
    <xf numFmtId="181" fontId="4" fillId="0" borderId="2" xfId="1" applyNumberFormat="1" applyFont="1" applyBorder="1" applyAlignment="1">
      <alignment vertical="center"/>
    </xf>
    <xf numFmtId="181" fontId="4" fillId="0" borderId="1" xfId="1" applyNumberFormat="1" applyFont="1" applyBorder="1" applyAlignment="1">
      <alignment vertical="center"/>
    </xf>
    <xf numFmtId="176" fontId="4" fillId="0" borderId="0" xfId="1" applyNumberFormat="1" applyFont="1" applyBorder="1" applyAlignment="1">
      <alignment vertical="center"/>
    </xf>
    <xf numFmtId="38" fontId="6" fillId="0" borderId="0" xfId="1" applyFont="1" applyBorder="1" applyAlignment="1">
      <alignment vertical="center"/>
    </xf>
    <xf numFmtId="38" fontId="4" fillId="0" borderId="0" xfId="0" applyNumberFormat="1" applyFont="1" applyBorder="1" applyAlignment="1">
      <alignment vertical="center"/>
    </xf>
    <xf numFmtId="182" fontId="4" fillId="0" borderId="0" xfId="0" applyNumberFormat="1" applyFont="1" applyFill="1" applyBorder="1" applyAlignment="1">
      <alignment vertical="center"/>
    </xf>
    <xf numFmtId="38" fontId="4" fillId="0" borderId="0" xfId="1" applyFont="1" applyFill="1" applyBorder="1" applyAlignment="1">
      <alignment vertical="center"/>
    </xf>
    <xf numFmtId="0" fontId="4" fillId="0" borderId="29" xfId="0" applyFont="1" applyBorder="1" applyAlignment="1">
      <alignment vertical="center"/>
    </xf>
    <xf numFmtId="0" fontId="4" fillId="0" borderId="28" xfId="0" applyFont="1" applyBorder="1" applyAlignment="1">
      <alignment vertical="center"/>
    </xf>
    <xf numFmtId="0" fontId="4" fillId="0" borderId="3" xfId="0" applyFont="1" applyBorder="1" applyAlignment="1">
      <alignment vertical="center"/>
    </xf>
    <xf numFmtId="0" fontId="4" fillId="0" borderId="18" xfId="0" applyFont="1" applyBorder="1" applyAlignment="1">
      <alignment vertical="center"/>
    </xf>
    <xf numFmtId="0" fontId="4" fillId="0" borderId="14" xfId="0" applyFont="1" applyBorder="1" applyAlignment="1">
      <alignment vertical="center"/>
    </xf>
    <xf numFmtId="0" fontId="4" fillId="0" borderId="9" xfId="0" applyFont="1" applyFill="1" applyBorder="1" applyAlignment="1">
      <alignment vertical="center"/>
    </xf>
    <xf numFmtId="0" fontId="4" fillId="0" borderId="13" xfId="0" applyFont="1" applyBorder="1" applyAlignment="1">
      <alignment vertical="center"/>
    </xf>
    <xf numFmtId="0" fontId="4" fillId="0" borderId="53" xfId="0" applyFont="1" applyBorder="1" applyAlignment="1">
      <alignment vertical="center"/>
    </xf>
    <xf numFmtId="0" fontId="4" fillId="0" borderId="41" xfId="0" applyFont="1" applyFill="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7" xfId="0" applyFont="1" applyBorder="1" applyAlignment="1">
      <alignment vertical="center"/>
    </xf>
    <xf numFmtId="0" fontId="4" fillId="0" borderId="13" xfId="0" applyFont="1" applyFill="1" applyBorder="1" applyAlignment="1">
      <alignment vertical="center"/>
    </xf>
    <xf numFmtId="181" fontId="4" fillId="0" borderId="42" xfId="0" applyNumberFormat="1" applyFont="1" applyFill="1" applyBorder="1" applyAlignment="1">
      <alignment vertical="center"/>
    </xf>
    <xf numFmtId="0" fontId="4" fillId="0" borderId="44" xfId="0" applyFont="1" applyFill="1" applyBorder="1" applyAlignment="1">
      <alignment vertical="center"/>
    </xf>
    <xf numFmtId="0" fontId="4" fillId="0" borderId="16" xfId="0" applyFont="1" applyBorder="1" applyAlignment="1">
      <alignment vertical="center"/>
    </xf>
    <xf numFmtId="0" fontId="4" fillId="0" borderId="24" xfId="0" applyFont="1" applyBorder="1" applyAlignment="1">
      <alignment vertical="center"/>
    </xf>
    <xf numFmtId="182" fontId="4" fillId="0" borderId="42" xfId="0" applyNumberFormat="1" applyFont="1" applyBorder="1" applyAlignment="1">
      <alignment vertical="center"/>
    </xf>
    <xf numFmtId="182" fontId="4" fillId="0" borderId="2" xfId="0" applyNumberFormat="1" applyFont="1" applyBorder="1" applyAlignment="1">
      <alignment vertical="center"/>
    </xf>
    <xf numFmtId="182" fontId="4" fillId="0" borderId="0" xfId="0" quotePrefix="1" applyNumberFormat="1" applyFont="1" applyBorder="1" applyAlignment="1">
      <alignment horizontal="right" vertical="center"/>
    </xf>
    <xf numFmtId="0" fontId="4" fillId="0" borderId="110" xfId="0" applyFont="1" applyFill="1" applyBorder="1" applyAlignment="1">
      <alignment vertical="center"/>
    </xf>
    <xf numFmtId="0" fontId="4" fillId="0" borderId="110" xfId="0" applyFont="1" applyBorder="1" applyAlignment="1">
      <alignment vertical="center"/>
    </xf>
    <xf numFmtId="182" fontId="4" fillId="0" borderId="0" xfId="0" quotePrefix="1" applyNumberFormat="1" applyFont="1" applyBorder="1" applyAlignment="1">
      <alignment vertical="center"/>
    </xf>
    <xf numFmtId="0" fontId="4" fillId="0" borderId="0" xfId="0" applyNumberFormat="1"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horizontal="distributed" vertical="center"/>
    </xf>
    <xf numFmtId="182" fontId="4" fillId="0" borderId="0" xfId="0" applyNumberFormat="1"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11" fillId="0" borderId="0" xfId="0" applyFont="1" applyFill="1">
      <alignment vertical="center"/>
    </xf>
    <xf numFmtId="0" fontId="4" fillId="0" borderId="55" xfId="0" applyFont="1" applyBorder="1" applyAlignment="1"/>
    <xf numFmtId="0" fontId="4" fillId="0" borderId="56" xfId="0" applyFont="1" applyBorder="1" applyAlignment="1"/>
    <xf numFmtId="0" fontId="4" fillId="0" borderId="52" xfId="0" applyFont="1" applyBorder="1" applyAlignment="1"/>
    <xf numFmtId="0" fontId="4" fillId="0" borderId="6" xfId="0" applyFont="1" applyBorder="1" applyAlignment="1">
      <alignment vertical="top"/>
    </xf>
    <xf numFmtId="0" fontId="4" fillId="0" borderId="5" xfId="0" applyFont="1" applyBorder="1" applyAlignment="1">
      <alignment vertical="top"/>
    </xf>
    <xf numFmtId="0" fontId="4" fillId="0" borderId="117" xfId="0" applyFont="1" applyBorder="1" applyAlignment="1">
      <alignment vertical="center"/>
    </xf>
    <xf numFmtId="0" fontId="11" fillId="0" borderId="0" xfId="0" applyFont="1" applyBorder="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109" xfId="0" applyFont="1" applyBorder="1" applyAlignment="1">
      <alignment horizontal="right" vertical="center"/>
    </xf>
    <xf numFmtId="181" fontId="4" fillId="0" borderId="109" xfId="1" applyNumberFormat="1" applyFont="1" applyFill="1" applyBorder="1" applyAlignment="1">
      <alignment vertical="center"/>
    </xf>
    <xf numFmtId="183" fontId="4" fillId="0" borderId="109" xfId="1" applyNumberFormat="1" applyFont="1" applyBorder="1" applyAlignment="1">
      <alignment vertical="center"/>
    </xf>
    <xf numFmtId="181" fontId="4" fillId="0" borderId="109" xfId="0" applyNumberFormat="1" applyFont="1" applyBorder="1" applyAlignment="1">
      <alignment vertical="center"/>
    </xf>
    <xf numFmtId="38" fontId="4" fillId="0" borderId="109" xfId="1" applyFont="1" applyBorder="1" applyAlignment="1">
      <alignment vertical="center"/>
    </xf>
    <xf numFmtId="189" fontId="7" fillId="0" borderId="0" xfId="0" applyNumberFormat="1" applyFont="1" applyFill="1" applyBorder="1" applyAlignment="1">
      <alignment vertical="center"/>
    </xf>
    <xf numFmtId="181" fontId="4" fillId="0" borderId="2" xfId="0" applyNumberFormat="1" applyFont="1" applyBorder="1" applyAlignment="1">
      <alignment vertical="center"/>
    </xf>
    <xf numFmtId="182" fontId="12" fillId="0" borderId="0" xfId="0" applyNumberFormat="1"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3" fontId="13" fillId="0" borderId="0" xfId="0" applyNumberFormat="1" applyFont="1" applyBorder="1" applyAlignment="1">
      <alignment horizontal="right" vertical="center"/>
    </xf>
    <xf numFmtId="3" fontId="13" fillId="0" borderId="0" xfId="0" applyNumberFormat="1" applyFont="1" applyBorder="1" applyAlignment="1">
      <alignment vertical="center"/>
    </xf>
    <xf numFmtId="190" fontId="13" fillId="0" borderId="0" xfId="1" applyNumberFormat="1" applyFont="1" applyBorder="1" applyAlignment="1">
      <alignment vertical="center"/>
    </xf>
    <xf numFmtId="181" fontId="13" fillId="0" borderId="0" xfId="1" applyNumberFormat="1" applyFont="1" applyBorder="1" applyAlignment="1">
      <alignment vertical="center"/>
    </xf>
    <xf numFmtId="0" fontId="14" fillId="0" borderId="0" xfId="0" applyNumberFormat="1" applyFont="1" applyAlignment="1">
      <alignment vertical="center"/>
    </xf>
    <xf numFmtId="0" fontId="13" fillId="0" borderId="0" xfId="0" applyFont="1" applyFill="1" applyBorder="1" applyAlignment="1">
      <alignment vertical="center"/>
    </xf>
    <xf numFmtId="0" fontId="13" fillId="0" borderId="0" xfId="0" applyFont="1" applyFill="1">
      <alignment vertical="center"/>
    </xf>
    <xf numFmtId="0" fontId="15" fillId="0" borderId="0" xfId="0" applyFont="1" applyFill="1">
      <alignment vertical="center"/>
    </xf>
    <xf numFmtId="181" fontId="15" fillId="0" borderId="0"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lignment vertical="center"/>
    </xf>
    <xf numFmtId="38" fontId="11" fillId="0" borderId="0" xfId="1" applyFont="1" applyBorder="1" applyAlignment="1">
      <alignment vertical="center"/>
    </xf>
    <xf numFmtId="0" fontId="11"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19" xfId="0" applyFont="1" applyBorder="1" applyAlignment="1">
      <alignment vertical="center"/>
    </xf>
    <xf numFmtId="0" fontId="4" fillId="0" borderId="126" xfId="0" applyFont="1" applyBorder="1" applyAlignment="1">
      <alignment vertical="center"/>
    </xf>
    <xf numFmtId="0" fontId="4" fillId="0" borderId="127" xfId="0" applyFont="1" applyBorder="1" applyAlignment="1">
      <alignment vertical="center"/>
    </xf>
    <xf numFmtId="0" fontId="4" fillId="0" borderId="127" xfId="0" applyFont="1" applyBorder="1" applyAlignment="1">
      <alignment horizontal="right" vertical="center"/>
    </xf>
    <xf numFmtId="0" fontId="4" fillId="0" borderId="128"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15" xfId="0"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145" xfId="0" applyFont="1" applyBorder="1" applyAlignment="1">
      <alignment vertical="center"/>
    </xf>
    <xf numFmtId="0" fontId="4" fillId="0" borderId="148" xfId="0" applyFont="1" applyBorder="1" applyAlignment="1">
      <alignment vertical="center"/>
    </xf>
    <xf numFmtId="0" fontId="4" fillId="0" borderId="149" xfId="0" applyFont="1" applyBorder="1" applyAlignment="1">
      <alignment vertical="center"/>
    </xf>
    <xf numFmtId="0" fontId="4" fillId="0" borderId="120" xfId="0" applyFont="1" applyBorder="1" applyAlignment="1">
      <alignment vertical="center"/>
    </xf>
    <xf numFmtId="0" fontId="4" fillId="0" borderId="5" xfId="0" applyFont="1" applyBorder="1" applyAlignment="1">
      <alignment vertical="top" wrapText="1"/>
    </xf>
    <xf numFmtId="0" fontId="4" fillId="0" borderId="150" xfId="0" applyFont="1" applyBorder="1" applyAlignment="1">
      <alignment vertical="center"/>
    </xf>
    <xf numFmtId="49" fontId="4" fillId="0" borderId="147" xfId="0" applyNumberFormat="1" applyFont="1" applyFill="1" applyBorder="1" applyAlignment="1">
      <alignment vertical="center"/>
    </xf>
    <xf numFmtId="0" fontId="4" fillId="0" borderId="146" xfId="0" applyFont="1" applyFill="1" applyBorder="1" applyAlignment="1">
      <alignment vertical="center"/>
    </xf>
    <xf numFmtId="49" fontId="4" fillId="0" borderId="148" xfId="0" applyNumberFormat="1" applyFont="1" applyFill="1" applyBorder="1" applyAlignment="1">
      <alignment vertical="center"/>
    </xf>
    <xf numFmtId="0" fontId="4" fillId="0" borderId="147" xfId="0" applyFont="1" applyFill="1" applyBorder="1" applyAlignment="1">
      <alignment vertical="center"/>
    </xf>
    <xf numFmtId="0" fontId="4" fillId="0" borderId="148" xfId="0" applyFont="1" applyFill="1" applyBorder="1" applyAlignment="1">
      <alignment vertical="center" wrapText="1"/>
    </xf>
    <xf numFmtId="49" fontId="4" fillId="0" borderId="146" xfId="0" applyNumberFormat="1" applyFont="1" applyFill="1" applyBorder="1" applyAlignment="1">
      <alignment vertical="center"/>
    </xf>
    <xf numFmtId="0" fontId="4" fillId="0" borderId="151" xfId="0" applyFont="1" applyBorder="1" applyAlignment="1">
      <alignment vertical="center"/>
    </xf>
    <xf numFmtId="49" fontId="4" fillId="0" borderId="152" xfId="0" applyNumberFormat="1" applyFont="1" applyFill="1" applyBorder="1" applyAlignment="1">
      <alignment vertical="center"/>
    </xf>
    <xf numFmtId="0" fontId="4" fillId="0" borderId="128" xfId="0" applyFont="1" applyFill="1" applyBorder="1" applyAlignment="1">
      <alignment vertical="center"/>
    </xf>
    <xf numFmtId="49" fontId="4" fillId="0" borderId="153" xfId="0" applyNumberFormat="1" applyFont="1" applyFill="1" applyBorder="1" applyAlignment="1">
      <alignment vertical="center"/>
    </xf>
    <xf numFmtId="49" fontId="4" fillId="0" borderId="128" xfId="0" applyNumberFormat="1" applyFont="1" applyBorder="1" applyAlignment="1">
      <alignment vertical="center" wrapText="1"/>
    </xf>
    <xf numFmtId="0" fontId="4" fillId="0" borderId="153" xfId="0" applyFont="1" applyBorder="1" applyAlignment="1">
      <alignment vertical="center"/>
    </xf>
    <xf numFmtId="0" fontId="4" fillId="0" borderId="152" xfId="0" applyFont="1" applyBorder="1" applyAlignment="1">
      <alignment vertical="center"/>
    </xf>
    <xf numFmtId="0" fontId="4" fillId="0" borderId="154" xfId="0" applyFont="1" applyBorder="1" applyAlignment="1">
      <alignment vertical="center"/>
    </xf>
    <xf numFmtId="49" fontId="4" fillId="0" borderId="120" xfId="0" applyNumberFormat="1" applyFont="1" applyFill="1" applyBorder="1" applyAlignment="1">
      <alignment vertical="center"/>
    </xf>
    <xf numFmtId="49" fontId="4" fillId="0" borderId="110" xfId="0" applyNumberFormat="1" applyFont="1" applyFill="1" applyBorder="1" applyAlignment="1">
      <alignment vertical="center"/>
    </xf>
    <xf numFmtId="49" fontId="4" fillId="0" borderId="145" xfId="0" applyNumberFormat="1" applyFont="1" applyFill="1" applyBorder="1" applyAlignment="1">
      <alignment vertical="center"/>
    </xf>
    <xf numFmtId="0" fontId="4" fillId="0" borderId="125" xfId="0" applyFont="1" applyFill="1" applyBorder="1" applyAlignment="1">
      <alignment vertical="center"/>
    </xf>
    <xf numFmtId="176" fontId="4" fillId="0" borderId="125" xfId="0" applyNumberFormat="1" applyFont="1" applyFill="1" applyBorder="1" applyAlignment="1">
      <alignment vertical="center"/>
    </xf>
    <xf numFmtId="176" fontId="4" fillId="0" borderId="126" xfId="0" applyNumberFormat="1" applyFont="1" applyFill="1" applyBorder="1" applyAlignment="1">
      <alignment vertical="center"/>
    </xf>
    <xf numFmtId="0" fontId="4" fillId="0" borderId="120" xfId="0" applyFont="1" applyFill="1" applyBorder="1" applyAlignment="1">
      <alignment vertical="center"/>
    </xf>
    <xf numFmtId="0" fontId="4" fillId="0" borderId="145" xfId="0" applyFont="1" applyFill="1" applyBorder="1" applyAlignment="1">
      <alignment vertical="center"/>
    </xf>
    <xf numFmtId="0" fontId="4" fillId="0" borderId="149" xfId="0" applyFont="1" applyFill="1" applyBorder="1" applyAlignment="1">
      <alignment vertical="center"/>
    </xf>
    <xf numFmtId="0" fontId="4" fillId="0" borderId="150" xfId="0" applyFont="1" applyFill="1" applyBorder="1" applyAlignment="1">
      <alignment vertical="center"/>
    </xf>
    <xf numFmtId="176" fontId="4" fillId="0" borderId="147" xfId="0" applyNumberFormat="1" applyFont="1" applyFill="1" applyBorder="1" applyAlignment="1">
      <alignment vertical="center"/>
    </xf>
    <xf numFmtId="0" fontId="4" fillId="0" borderId="148" xfId="0" applyFont="1" applyFill="1" applyBorder="1" applyAlignment="1">
      <alignment vertical="center"/>
    </xf>
    <xf numFmtId="176" fontId="4" fillId="0" borderId="0" xfId="0" applyNumberFormat="1" applyFont="1">
      <alignment vertical="center"/>
    </xf>
    <xf numFmtId="0" fontId="4" fillId="0" borderId="0" xfId="0" applyFont="1" applyBorder="1" applyAlignment="1">
      <alignment vertical="center"/>
    </xf>
    <xf numFmtId="182" fontId="4" fillId="0" borderId="0" xfId="0" quotePrefix="1" applyNumberFormat="1" applyFont="1" applyBorder="1" applyAlignment="1">
      <alignment horizontal="right" vertical="center"/>
    </xf>
    <xf numFmtId="0" fontId="4" fillId="0" borderId="0" xfId="0" applyFont="1" applyAlignment="1">
      <alignment vertical="center"/>
    </xf>
    <xf numFmtId="0" fontId="0" fillId="0" borderId="42" xfId="0" applyBorder="1" applyAlignment="1">
      <alignment horizontal="center" vertical="center"/>
    </xf>
    <xf numFmtId="0" fontId="4" fillId="0" borderId="25" xfId="0" applyFont="1" applyBorder="1" applyAlignment="1">
      <alignment vertical="top"/>
    </xf>
    <xf numFmtId="0" fontId="4" fillId="0" borderId="17" xfId="0" applyFont="1" applyBorder="1" applyAlignment="1">
      <alignment vertical="top"/>
    </xf>
    <xf numFmtId="38" fontId="16" fillId="0" borderId="0" xfId="1" applyFont="1" applyBorder="1" applyAlignment="1">
      <alignment vertical="center"/>
    </xf>
    <xf numFmtId="0" fontId="16" fillId="0" borderId="0" xfId="0" applyFont="1" applyAlignment="1">
      <alignment vertical="center"/>
    </xf>
    <xf numFmtId="0" fontId="16" fillId="0" borderId="0" xfId="0" applyFont="1" applyFill="1" applyAlignment="1">
      <alignment vertical="center"/>
    </xf>
    <xf numFmtId="0" fontId="16" fillId="0" borderId="0" xfId="0" applyFont="1" applyFill="1">
      <alignment vertical="center"/>
    </xf>
    <xf numFmtId="0" fontId="16" fillId="0" borderId="0" xfId="0" applyFont="1" applyBorder="1" applyAlignment="1">
      <alignment horizontal="left" vertical="center"/>
    </xf>
    <xf numFmtId="181" fontId="16" fillId="0" borderId="0" xfId="1" applyNumberFormat="1" applyFont="1" applyBorder="1" applyAlignment="1">
      <alignment vertical="center"/>
    </xf>
    <xf numFmtId="0" fontId="4" fillId="0" borderId="158" xfId="0" applyFont="1" applyBorder="1" applyAlignment="1">
      <alignment vertical="center"/>
    </xf>
    <xf numFmtId="0" fontId="4" fillId="0" borderId="109" xfId="0" applyFont="1" applyBorder="1" applyAlignment="1">
      <alignment vertical="center"/>
    </xf>
    <xf numFmtId="182" fontId="4" fillId="0" borderId="109" xfId="0" applyNumberFormat="1" applyFont="1" applyBorder="1" applyAlignment="1">
      <alignment vertical="center"/>
    </xf>
    <xf numFmtId="0" fontId="4" fillId="0" borderId="164" xfId="0" applyFont="1" applyBorder="1" applyAlignment="1">
      <alignment vertical="center"/>
    </xf>
    <xf numFmtId="0" fontId="4" fillId="0" borderId="165" xfId="0" applyFont="1" applyBorder="1" applyAlignment="1">
      <alignment vertical="center"/>
    </xf>
    <xf numFmtId="0" fontId="4" fillId="0" borderId="17" xfId="0" applyFont="1" applyBorder="1" applyAlignment="1">
      <alignment horizontal="left" vertical="center"/>
    </xf>
    <xf numFmtId="0" fontId="0" fillId="0" borderId="17" xfId="0" applyBorder="1" applyAlignment="1">
      <alignment vertical="center"/>
    </xf>
    <xf numFmtId="0" fontId="4" fillId="0" borderId="0" xfId="0" applyFont="1" applyBorder="1" applyAlignment="1">
      <alignment horizontal="distributed" vertical="center"/>
    </xf>
    <xf numFmtId="0" fontId="4" fillId="0" borderId="27" xfId="0" applyFont="1" applyBorder="1" applyAlignment="1">
      <alignment horizontal="left" vertical="center"/>
    </xf>
    <xf numFmtId="0" fontId="0" fillId="0" borderId="27" xfId="0" applyBorder="1" applyAlignment="1">
      <alignment vertical="center"/>
    </xf>
    <xf numFmtId="0" fontId="4" fillId="0" borderId="0" xfId="0" quotePrefix="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17" xfId="0" applyFont="1" applyBorder="1" applyAlignment="1">
      <alignment vertical="center"/>
    </xf>
    <xf numFmtId="0" fontId="4" fillId="0" borderId="0" xfId="0" applyFont="1" applyAlignment="1">
      <alignment vertical="center"/>
    </xf>
    <xf numFmtId="0" fontId="4" fillId="0" borderId="23"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0" xfId="0" applyFont="1" applyAlignment="1">
      <alignment vertical="center"/>
    </xf>
    <xf numFmtId="0" fontId="4" fillId="0" borderId="0" xfId="0" applyFont="1" applyFill="1" applyAlignment="1">
      <alignment horizontal="right" vertical="center"/>
    </xf>
    <xf numFmtId="38" fontId="11" fillId="0" borderId="167" xfId="1" applyFont="1" applyFill="1" applyBorder="1">
      <alignment vertical="center"/>
    </xf>
    <xf numFmtId="0" fontId="4" fillId="0" borderId="171" xfId="0" applyFont="1" applyBorder="1" applyAlignment="1">
      <alignment vertical="center"/>
    </xf>
    <xf numFmtId="0" fontId="4" fillId="0" borderId="198" xfId="0" applyFont="1" applyFill="1" applyBorder="1" applyAlignment="1">
      <alignment vertical="center"/>
    </xf>
    <xf numFmtId="0" fontId="4" fillId="0" borderId="169" xfId="0" applyFont="1" applyFill="1" applyBorder="1" applyAlignment="1">
      <alignment vertical="center"/>
    </xf>
    <xf numFmtId="0" fontId="4" fillId="0" borderId="170" xfId="0" applyFont="1" applyFill="1" applyBorder="1" applyAlignment="1">
      <alignment vertical="center"/>
    </xf>
    <xf numFmtId="0" fontId="11" fillId="0" borderId="0" xfId="0" applyFont="1">
      <alignment vertical="center"/>
    </xf>
    <xf numFmtId="38" fontId="11" fillId="0" borderId="167" xfId="1" applyFont="1" applyFill="1" applyBorder="1" applyAlignment="1">
      <alignment horizontal="center" vertical="center"/>
    </xf>
    <xf numFmtId="0" fontId="4" fillId="0" borderId="164" xfId="0" applyFont="1" applyFill="1" applyBorder="1" applyAlignment="1">
      <alignment vertical="center"/>
    </xf>
    <xf numFmtId="0" fontId="4" fillId="0" borderId="165" xfId="0" applyFont="1" applyFill="1" applyBorder="1" applyAlignment="1">
      <alignment vertical="center"/>
    </xf>
    <xf numFmtId="0" fontId="4" fillId="0" borderId="168" xfId="0" applyFont="1" applyFill="1" applyBorder="1" applyAlignment="1">
      <alignment vertical="center"/>
    </xf>
    <xf numFmtId="0" fontId="4" fillId="0" borderId="0" xfId="0" applyFont="1" applyAlignment="1">
      <alignment horizontal="distributed" vertical="center"/>
    </xf>
    <xf numFmtId="182"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09" xfId="0" applyFont="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182" fontId="4" fillId="0" borderId="0" xfId="0" quotePrefix="1" applyNumberFormat="1" applyFont="1" applyBorder="1" applyAlignment="1">
      <alignment horizontal="right" vertical="center"/>
    </xf>
    <xf numFmtId="182" fontId="4" fillId="0" borderId="0" xfId="0" applyNumberFormat="1" applyFont="1" applyBorder="1" applyAlignment="1">
      <alignment horizontal="right" vertical="center"/>
    </xf>
    <xf numFmtId="0" fontId="0" fillId="0" borderId="0" xfId="0"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182" fontId="4" fillId="0" borderId="0" xfId="0" quotePrefix="1" applyNumberFormat="1" applyFont="1" applyBorder="1" applyAlignment="1">
      <alignment horizontal="right" vertical="center"/>
    </xf>
    <xf numFmtId="182" fontId="4" fillId="0" borderId="0" xfId="0" applyNumberFormat="1" applyFont="1" applyBorder="1" applyAlignment="1">
      <alignment horizontal="right" vertical="center"/>
    </xf>
    <xf numFmtId="181" fontId="4" fillId="0" borderId="192" xfId="1" applyNumberFormat="1" applyFont="1" applyBorder="1" applyAlignment="1">
      <alignment vertical="center"/>
    </xf>
    <xf numFmtId="38" fontId="4" fillId="0" borderId="192" xfId="1"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horizontal="center" vertical="center"/>
    </xf>
    <xf numFmtId="0" fontId="0" fillId="0" borderId="0" xfId="0" applyAlignment="1">
      <alignment horizontal="distributed" vertical="center"/>
    </xf>
    <xf numFmtId="38" fontId="4" fillId="0" borderId="0" xfId="1" applyFont="1" applyBorder="1" applyAlignment="1">
      <alignment vertical="center"/>
    </xf>
    <xf numFmtId="181" fontId="4" fillId="0" borderId="34" xfId="1" applyNumberFormat="1" applyFont="1" applyBorder="1" applyAlignment="1">
      <alignment vertical="center"/>
    </xf>
    <xf numFmtId="181" fontId="4" fillId="0" borderId="192" xfId="0" applyNumberFormat="1" applyFont="1" applyBorder="1" applyAlignment="1">
      <alignment vertical="center"/>
    </xf>
    <xf numFmtId="0" fontId="4" fillId="0" borderId="0" xfId="0" applyFont="1" applyBorder="1" applyAlignment="1">
      <alignment vertical="center"/>
    </xf>
    <xf numFmtId="0" fontId="4" fillId="0" borderId="0" xfId="0" applyFont="1" applyFill="1" applyAlignment="1">
      <alignment horizontal="distributed" vertical="center"/>
    </xf>
    <xf numFmtId="0" fontId="0" fillId="0" borderId="0" xfId="0"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189" fontId="4" fillId="0" borderId="0" xfId="0" applyNumberFormat="1" applyFont="1" applyFill="1" applyBorder="1" applyAlignment="1">
      <alignment vertical="center"/>
    </xf>
    <xf numFmtId="181"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181" fontId="4" fillId="0" borderId="2"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42" xfId="0" applyFont="1" applyFill="1" applyBorder="1" applyAlignment="1">
      <alignment horizontal="left" vertical="top"/>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182"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42" xfId="0" applyNumberFormat="1" applyFont="1" applyFill="1" applyBorder="1" applyAlignment="1">
      <alignment horizontal="center" vertical="center"/>
    </xf>
    <xf numFmtId="0" fontId="4" fillId="0" borderId="11" xfId="0" applyFont="1" applyFill="1" applyBorder="1" applyAlignment="1">
      <alignment horizontal="center" vertical="center"/>
    </xf>
    <xf numFmtId="49" fontId="4" fillId="0" borderId="42"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xf numFmtId="3" fontId="4" fillId="0" borderId="0" xfId="0" applyNumberFormat="1" applyFont="1" applyFill="1" applyBorder="1" applyAlignment="1">
      <alignment vertical="center"/>
    </xf>
    <xf numFmtId="0" fontId="4" fillId="0" borderId="168" xfId="0" applyFont="1" applyBorder="1" applyAlignment="1">
      <alignment vertical="center"/>
    </xf>
    <xf numFmtId="0" fontId="4" fillId="0" borderId="188" xfId="0" applyFont="1" applyBorder="1" applyAlignment="1">
      <alignment vertical="center"/>
    </xf>
    <xf numFmtId="0" fontId="4" fillId="0" borderId="170" xfId="0" applyFont="1" applyBorder="1" applyAlignment="1">
      <alignment vertical="center"/>
    </xf>
    <xf numFmtId="49" fontId="4" fillId="0" borderId="158" xfId="0" applyNumberFormat="1" applyFont="1" applyFill="1" applyBorder="1" applyAlignment="1">
      <alignment vertical="center"/>
    </xf>
    <xf numFmtId="181" fontId="4" fillId="0" borderId="1" xfId="1" applyNumberFormat="1" applyFont="1" applyFill="1" applyBorder="1" applyAlignment="1">
      <alignment vertical="center"/>
    </xf>
    <xf numFmtId="181" fontId="4" fillId="0" borderId="192" xfId="1" applyNumberFormat="1" applyFont="1" applyFill="1" applyBorder="1" applyAlignment="1">
      <alignment vertical="center"/>
    </xf>
    <xf numFmtId="179" fontId="11" fillId="0" borderId="0" xfId="0" applyNumberFormat="1" applyFont="1" applyBorder="1" applyAlignment="1">
      <alignment horizontal="right" vertical="center"/>
    </xf>
    <xf numFmtId="0" fontId="11" fillId="0" borderId="0" xfId="0" applyFont="1" applyBorder="1" applyAlignment="1">
      <alignment horizontal="right" vertical="center"/>
    </xf>
    <xf numFmtId="0" fontId="4" fillId="0" borderId="164" xfId="0" applyFont="1" applyBorder="1">
      <alignment vertical="center"/>
    </xf>
    <xf numFmtId="0" fontId="4" fillId="0" borderId="12" xfId="0" applyFont="1" applyBorder="1">
      <alignment vertical="center"/>
    </xf>
    <xf numFmtId="0" fontId="4" fillId="0" borderId="192" xfId="0" applyFont="1" applyBorder="1">
      <alignment vertical="center"/>
    </xf>
    <xf numFmtId="0" fontId="4" fillId="0" borderId="192" xfId="0" applyFont="1" applyFill="1" applyBorder="1" applyAlignment="1">
      <alignment vertical="center"/>
    </xf>
    <xf numFmtId="179" fontId="11" fillId="0" borderId="0" xfId="0" applyNumberFormat="1" applyFont="1" applyBorder="1" applyAlignment="1">
      <alignment horizontal="left" vertical="center"/>
    </xf>
    <xf numFmtId="0" fontId="11" fillId="0" borderId="0" xfId="0" applyFont="1" applyFill="1" applyAlignment="1">
      <alignment horizontal="center" vertical="center"/>
    </xf>
    <xf numFmtId="181" fontId="11" fillId="0" borderId="0" xfId="0" applyNumberFormat="1" applyFont="1" applyFill="1">
      <alignment vertical="center"/>
    </xf>
    <xf numFmtId="38" fontId="11" fillId="0" borderId="0" xfId="1" applyFont="1" applyFill="1">
      <alignment vertical="center"/>
    </xf>
    <xf numFmtId="0" fontId="13" fillId="0" borderId="0" xfId="0" applyFont="1" applyFill="1" applyAlignment="1">
      <alignment vertical="center"/>
    </xf>
    <xf numFmtId="0" fontId="4" fillId="0" borderId="0" xfId="0" applyFont="1" applyFill="1" applyBorder="1" applyAlignment="1">
      <alignment horizontal="right" vertical="center"/>
    </xf>
    <xf numFmtId="0" fontId="17" fillId="0" borderId="0" xfId="0" applyFont="1" applyFill="1">
      <alignment vertical="center"/>
    </xf>
    <xf numFmtId="0" fontId="5" fillId="0" borderId="0" xfId="0" applyFont="1" applyFill="1" applyAlignment="1">
      <alignment horizontal="center" vertical="center"/>
    </xf>
    <xf numFmtId="0" fontId="0" fillId="0" borderId="0" xfId="0" applyFill="1" applyBorder="1" applyAlignment="1">
      <alignment vertical="center"/>
    </xf>
    <xf numFmtId="0" fontId="0" fillId="0" borderId="2" xfId="0" applyFill="1" applyBorder="1" applyAlignment="1">
      <alignment vertical="center"/>
    </xf>
    <xf numFmtId="38" fontId="16" fillId="0" borderId="0" xfId="1" applyFont="1" applyFill="1" applyBorder="1" applyAlignment="1">
      <alignment vertical="center"/>
    </xf>
    <xf numFmtId="38" fontId="4" fillId="0" borderId="0" xfId="1" applyFont="1" applyFill="1" applyBorder="1" applyAlignment="1">
      <alignment horizontal="right" vertical="center"/>
    </xf>
    <xf numFmtId="38" fontId="9" fillId="0" borderId="0" xfId="1" applyFont="1" applyFill="1" applyBorder="1" applyAlignment="1">
      <alignment vertical="center"/>
    </xf>
    <xf numFmtId="182" fontId="4" fillId="0" borderId="0" xfId="0" quotePrefix="1" applyNumberFormat="1" applyFont="1" applyFill="1" applyBorder="1" applyAlignment="1">
      <alignment horizontal="right" vertical="center"/>
    </xf>
    <xf numFmtId="179" fontId="4" fillId="0" borderId="0" xfId="1" applyNumberFormat="1" applyFont="1" applyFill="1" applyBorder="1" applyAlignment="1">
      <alignment vertical="center"/>
    </xf>
    <xf numFmtId="182"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distributed" vertical="center"/>
    </xf>
    <xf numFmtId="0" fontId="4" fillId="0" borderId="109" xfId="0" applyFont="1" applyFill="1" applyBorder="1" applyAlignment="1">
      <alignment horizontal="right" vertical="center"/>
    </xf>
    <xf numFmtId="181" fontId="13" fillId="0" borderId="0" xfId="1" applyNumberFormat="1" applyFont="1" applyFill="1" applyBorder="1" applyAlignment="1">
      <alignment vertical="center"/>
    </xf>
    <xf numFmtId="181" fontId="4" fillId="0" borderId="52" xfId="1" applyNumberFormat="1" applyFont="1" applyFill="1" applyBorder="1" applyAlignment="1">
      <alignment vertical="center"/>
    </xf>
    <xf numFmtId="181" fontId="4" fillId="0" borderId="2" xfId="1" applyNumberFormat="1" applyFont="1" applyFill="1" applyBorder="1" applyAlignment="1">
      <alignment vertical="center"/>
    </xf>
    <xf numFmtId="181" fontId="15" fillId="0" borderId="0" xfId="1" applyNumberFormat="1" applyFont="1" applyFill="1" applyBorder="1" applyAlignment="1">
      <alignment vertical="center"/>
    </xf>
    <xf numFmtId="183" fontId="4" fillId="0" borderId="109" xfId="1" applyNumberFormat="1" applyFont="1" applyFill="1" applyBorder="1" applyAlignment="1">
      <alignment vertical="center"/>
    </xf>
    <xf numFmtId="181" fontId="16" fillId="0" borderId="0" xfId="1" applyNumberFormat="1" applyFont="1" applyFill="1" applyBorder="1" applyAlignment="1">
      <alignment vertical="center"/>
    </xf>
    <xf numFmtId="176" fontId="4" fillId="0" borderId="0" xfId="1" applyNumberFormat="1" applyFont="1" applyFill="1" applyBorder="1" applyAlignment="1">
      <alignment vertical="center"/>
    </xf>
    <xf numFmtId="182" fontId="4" fillId="0" borderId="0" xfId="0" quotePrefix="1" applyNumberFormat="1" applyFont="1" applyFill="1" applyBorder="1" applyAlignment="1">
      <alignment vertical="center"/>
    </xf>
    <xf numFmtId="0" fontId="12" fillId="0" borderId="0" xfId="0" applyFont="1" applyFill="1" applyBorder="1" applyAlignment="1">
      <alignment horizontal="center" vertical="center"/>
    </xf>
    <xf numFmtId="0" fontId="4" fillId="0" borderId="109" xfId="0" applyFont="1" applyFill="1" applyBorder="1" applyAlignment="1">
      <alignment horizontal="center" vertical="center"/>
    </xf>
    <xf numFmtId="38" fontId="4" fillId="0" borderId="109" xfId="1" applyFont="1" applyFill="1" applyBorder="1" applyAlignment="1">
      <alignment vertical="center"/>
    </xf>
    <xf numFmtId="181" fontId="4" fillId="0" borderId="119" xfId="1" applyNumberFormat="1" applyFont="1" applyFill="1" applyBorder="1" applyAlignment="1">
      <alignment vertical="center"/>
    </xf>
    <xf numFmtId="38" fontId="11" fillId="0" borderId="0" xfId="1" applyFont="1" applyFill="1" applyBorder="1" applyAlignment="1">
      <alignment vertical="center"/>
    </xf>
    <xf numFmtId="0" fontId="11" fillId="0" borderId="0" xfId="0" applyFont="1" applyFill="1" applyBorder="1" applyAlignment="1">
      <alignment vertical="center"/>
    </xf>
    <xf numFmtId="38" fontId="6" fillId="0" borderId="0" xfId="1" applyFont="1" applyFill="1" applyBorder="1" applyAlignment="1">
      <alignment vertical="center"/>
    </xf>
    <xf numFmtId="0" fontId="16" fillId="0" borderId="0" xfId="0" applyFont="1" applyFill="1" applyBorder="1">
      <alignment vertical="center"/>
    </xf>
    <xf numFmtId="0" fontId="4" fillId="0" borderId="0" xfId="0" applyNumberFormat="1" applyFont="1" applyFill="1" applyAlignment="1">
      <alignment vertical="center"/>
    </xf>
    <xf numFmtId="179" fontId="4" fillId="0" borderId="0" xfId="0" applyNumberFormat="1" applyFont="1" applyFill="1" applyAlignment="1">
      <alignment vertical="center"/>
    </xf>
    <xf numFmtId="185" fontId="16" fillId="0" borderId="0" xfId="0" applyNumberFormat="1" applyFont="1" applyFill="1" applyAlignment="1">
      <alignment vertical="center"/>
    </xf>
    <xf numFmtId="0" fontId="4" fillId="0" borderId="76" xfId="0" applyNumberFormat="1" applyFont="1" applyFill="1" applyBorder="1" applyAlignment="1">
      <alignment horizontal="center" vertical="center"/>
    </xf>
    <xf numFmtId="186" fontId="4" fillId="0" borderId="178" xfId="0" applyNumberFormat="1" applyFont="1" applyFill="1" applyBorder="1" applyAlignment="1">
      <alignment horizontal="right" vertical="center"/>
    </xf>
    <xf numFmtId="186" fontId="4" fillId="0" borderId="140" xfId="0" applyNumberFormat="1" applyFont="1" applyFill="1" applyBorder="1" applyAlignment="1">
      <alignment horizontal="right" vertical="center"/>
    </xf>
    <xf numFmtId="0" fontId="4" fillId="0" borderId="144" xfId="0" applyNumberFormat="1" applyFont="1" applyFill="1" applyBorder="1" applyAlignment="1">
      <alignment vertical="center"/>
    </xf>
    <xf numFmtId="181" fontId="4" fillId="0" borderId="143" xfId="0" applyNumberFormat="1" applyFont="1" applyFill="1" applyBorder="1" applyAlignment="1">
      <alignment vertical="center"/>
    </xf>
    <xf numFmtId="181" fontId="4" fillId="0" borderId="144" xfId="0" applyNumberFormat="1" applyFont="1" applyFill="1" applyBorder="1" applyAlignment="1">
      <alignment vertical="center"/>
    </xf>
    <xf numFmtId="3" fontId="4" fillId="0" borderId="141" xfId="0" applyNumberFormat="1" applyFont="1" applyFill="1" applyBorder="1" applyAlignment="1">
      <alignment vertical="center"/>
    </xf>
    <xf numFmtId="0" fontId="4" fillId="0" borderId="141" xfId="0" applyNumberFormat="1" applyFont="1" applyFill="1" applyBorder="1" applyAlignment="1" applyProtection="1">
      <alignment vertical="center"/>
      <protection locked="0"/>
    </xf>
    <xf numFmtId="185" fontId="4" fillId="0" borderId="141" xfId="0" applyNumberFormat="1" applyFont="1" applyFill="1" applyBorder="1" applyAlignment="1" applyProtection="1">
      <alignment vertical="center"/>
      <protection locked="0"/>
    </xf>
    <xf numFmtId="0" fontId="4" fillId="0" borderId="179" xfId="0" applyNumberFormat="1" applyFont="1" applyFill="1" applyBorder="1" applyAlignment="1" applyProtection="1">
      <alignment vertical="center"/>
      <protection locked="0"/>
    </xf>
    <xf numFmtId="0" fontId="4" fillId="0" borderId="129" xfId="0" applyNumberFormat="1" applyFont="1" applyFill="1" applyBorder="1" applyAlignment="1">
      <alignment horizontal="distributed" vertical="center"/>
    </xf>
    <xf numFmtId="186" fontId="4" fillId="0" borderId="11" xfId="0" applyNumberFormat="1" applyFont="1" applyFill="1" applyBorder="1" applyAlignment="1">
      <alignment horizontal="right" vertical="center"/>
    </xf>
    <xf numFmtId="186" fontId="4" fillId="0" borderId="138" xfId="0" applyNumberFormat="1" applyFont="1" applyFill="1" applyBorder="1" applyAlignment="1">
      <alignment horizontal="right" vertical="center"/>
    </xf>
    <xf numFmtId="0" fontId="4" fillId="0" borderId="139" xfId="0" applyNumberFormat="1" applyFont="1" applyFill="1" applyBorder="1" applyAlignment="1">
      <alignment horizontal="distributed" vertical="center"/>
    </xf>
    <xf numFmtId="181" fontId="4" fillId="0" borderId="155" xfId="0" applyNumberFormat="1" applyFont="1" applyFill="1" applyBorder="1" applyAlignment="1">
      <alignment vertical="center"/>
    </xf>
    <xf numFmtId="186" fontId="4" fillId="0" borderId="112" xfId="0" applyNumberFormat="1" applyFont="1" applyFill="1" applyBorder="1" applyAlignment="1">
      <alignment horizontal="right" vertical="center"/>
    </xf>
    <xf numFmtId="0" fontId="4" fillId="0" borderId="81" xfId="0" applyNumberFormat="1" applyFont="1" applyFill="1" applyBorder="1" applyAlignment="1">
      <alignment vertical="center"/>
    </xf>
    <xf numFmtId="181" fontId="4" fillId="0" borderId="113" xfId="0" applyNumberFormat="1" applyFont="1" applyFill="1" applyBorder="1" applyAlignment="1">
      <alignment vertical="center"/>
    </xf>
    <xf numFmtId="0" fontId="4" fillId="0" borderId="144" xfId="0" applyNumberFormat="1" applyFont="1" applyFill="1" applyBorder="1" applyAlignment="1">
      <alignment horizontal="distributed" vertical="center"/>
    </xf>
    <xf numFmtId="0" fontId="4" fillId="0" borderId="141" xfId="0" applyNumberFormat="1" applyFont="1" applyFill="1" applyBorder="1" applyAlignment="1">
      <alignment vertical="center"/>
    </xf>
    <xf numFmtId="0" fontId="4" fillId="0" borderId="139" xfId="0" applyNumberFormat="1" applyFont="1" applyFill="1" applyBorder="1" applyAlignment="1">
      <alignment horizontal="distributed" vertical="center" wrapText="1"/>
    </xf>
    <xf numFmtId="185" fontId="4" fillId="0" borderId="141" xfId="0" applyNumberFormat="1" applyFont="1" applyFill="1" applyBorder="1" applyAlignment="1">
      <alignment vertical="center"/>
    </xf>
    <xf numFmtId="0" fontId="4" fillId="0" borderId="179" xfId="0" applyNumberFormat="1" applyFont="1" applyFill="1" applyBorder="1" applyAlignment="1">
      <alignment vertical="center"/>
    </xf>
    <xf numFmtId="186" fontId="4" fillId="0" borderId="75" xfId="0" applyNumberFormat="1" applyFont="1" applyFill="1" applyBorder="1" applyAlignment="1">
      <alignment horizontal="right" vertical="center"/>
    </xf>
    <xf numFmtId="0" fontId="4" fillId="0" borderId="76" xfId="0" applyNumberFormat="1" applyFont="1" applyFill="1" applyBorder="1" applyAlignment="1">
      <alignment vertical="top"/>
    </xf>
    <xf numFmtId="181" fontId="4" fillId="0" borderId="85" xfId="0" applyNumberFormat="1" applyFont="1" applyFill="1" applyBorder="1" applyAlignment="1">
      <alignment vertical="center"/>
    </xf>
    <xf numFmtId="181" fontId="4" fillId="0" borderId="139" xfId="0" applyNumberFormat="1" applyFont="1" applyFill="1" applyBorder="1" applyAlignment="1">
      <alignment vertical="center"/>
    </xf>
    <xf numFmtId="3" fontId="4" fillId="0" borderId="129" xfId="0" applyNumberFormat="1" applyFont="1" applyFill="1" applyBorder="1" applyAlignment="1">
      <alignment vertical="center"/>
    </xf>
    <xf numFmtId="0" fontId="4" fillId="0" borderId="129" xfId="0" applyNumberFormat="1" applyFont="1" applyFill="1" applyBorder="1" applyAlignment="1">
      <alignment vertical="center"/>
    </xf>
    <xf numFmtId="185" fontId="4" fillId="0" borderId="129" xfId="0" applyNumberFormat="1" applyFont="1" applyFill="1" applyBorder="1" applyAlignment="1">
      <alignment vertical="center"/>
    </xf>
    <xf numFmtId="0" fontId="4" fillId="0" borderId="181" xfId="0" applyNumberFormat="1" applyFont="1" applyFill="1" applyBorder="1" applyAlignment="1">
      <alignment vertical="center"/>
    </xf>
    <xf numFmtId="0" fontId="4" fillId="0" borderId="76" xfId="0" applyNumberFormat="1" applyFont="1" applyFill="1" applyBorder="1" applyAlignment="1">
      <alignment vertical="center"/>
    </xf>
    <xf numFmtId="181" fontId="4" fillId="0" borderId="76" xfId="0" applyNumberFormat="1" applyFont="1" applyFill="1" applyBorder="1" applyAlignment="1">
      <alignment vertical="center"/>
    </xf>
    <xf numFmtId="0" fontId="4" fillId="0" borderId="165" xfId="0" applyNumberFormat="1" applyFont="1" applyFill="1" applyBorder="1" applyAlignment="1">
      <alignment vertical="center"/>
    </xf>
    <xf numFmtId="185" fontId="4" fillId="0" borderId="0" xfId="0" applyNumberFormat="1" applyFont="1" applyFill="1" applyBorder="1" applyAlignment="1">
      <alignment vertical="center"/>
    </xf>
    <xf numFmtId="181" fontId="4" fillId="0" borderId="81" xfId="0" applyNumberFormat="1" applyFont="1" applyFill="1" applyBorder="1" applyAlignment="1">
      <alignment vertical="center"/>
    </xf>
    <xf numFmtId="3" fontId="4" fillId="0" borderId="70" xfId="0" applyNumberFormat="1" applyFont="1" applyFill="1" applyBorder="1" applyAlignment="1">
      <alignment vertical="center"/>
    </xf>
    <xf numFmtId="0" fontId="4" fillId="0" borderId="70" xfId="0" applyNumberFormat="1" applyFont="1" applyFill="1" applyBorder="1" applyAlignment="1">
      <alignment vertical="center"/>
    </xf>
    <xf numFmtId="185" fontId="4" fillId="0" borderId="70" xfId="0" applyNumberFormat="1" applyFont="1" applyFill="1" applyBorder="1" applyAlignment="1">
      <alignment vertical="center"/>
    </xf>
    <xf numFmtId="0" fontId="4" fillId="0" borderId="182" xfId="0" applyNumberFormat="1" applyFont="1" applyFill="1" applyBorder="1" applyAlignment="1">
      <alignment vertical="center"/>
    </xf>
    <xf numFmtId="186" fontId="4" fillId="0" borderId="70" xfId="0" applyNumberFormat="1" applyFont="1" applyFill="1" applyBorder="1" applyAlignment="1">
      <alignment horizontal="right" vertical="center"/>
    </xf>
    <xf numFmtId="0" fontId="4" fillId="0" borderId="129" xfId="0" applyNumberFormat="1" applyFont="1" applyFill="1" applyBorder="1" applyAlignment="1">
      <alignment horizontal="distributed" vertical="center" wrapText="1"/>
    </xf>
    <xf numFmtId="0" fontId="4" fillId="0" borderId="70" xfId="0" applyFont="1" applyFill="1" applyBorder="1" applyAlignment="1">
      <alignment horizontal="distributed" vertical="center"/>
    </xf>
    <xf numFmtId="186" fontId="4" fillId="0" borderId="166" xfId="0" applyNumberFormat="1" applyFont="1" applyFill="1" applyBorder="1" applyAlignment="1">
      <alignment horizontal="right" vertical="center"/>
    </xf>
    <xf numFmtId="186" fontId="4" fillId="0" borderId="109" xfId="0" applyNumberFormat="1" applyFont="1" applyFill="1" applyBorder="1" applyAlignment="1">
      <alignment horizontal="right" vertical="center"/>
    </xf>
    <xf numFmtId="0" fontId="4" fillId="0" borderId="109" xfId="0" applyNumberFormat="1" applyFont="1" applyFill="1" applyBorder="1" applyAlignment="1">
      <alignment vertical="center"/>
    </xf>
    <xf numFmtId="186" fontId="4" fillId="0" borderId="135" xfId="0" applyNumberFormat="1" applyFont="1" applyFill="1" applyBorder="1" applyAlignment="1">
      <alignment horizontal="right" vertical="center"/>
    </xf>
    <xf numFmtId="0" fontId="4" fillId="0" borderId="5" xfId="0" applyNumberFormat="1" applyFont="1" applyFill="1" applyBorder="1" applyAlignment="1">
      <alignment horizontal="center" vertical="center"/>
    </xf>
    <xf numFmtId="186" fontId="4" fillId="0" borderId="141" xfId="0" applyNumberFormat="1" applyFont="1" applyFill="1" applyBorder="1" applyAlignment="1">
      <alignment horizontal="right" vertical="center"/>
    </xf>
    <xf numFmtId="181" fontId="4" fillId="0" borderId="142" xfId="0" applyNumberFormat="1" applyFont="1" applyFill="1" applyBorder="1" applyAlignment="1">
      <alignment vertical="center"/>
    </xf>
    <xf numFmtId="3" fontId="4" fillId="0" borderId="140" xfId="0" applyNumberFormat="1" applyFont="1" applyFill="1" applyBorder="1" applyAlignment="1">
      <alignment vertical="center"/>
    </xf>
    <xf numFmtId="185" fontId="4" fillId="0" borderId="141" xfId="1" applyNumberFormat="1" applyFont="1" applyFill="1" applyBorder="1" applyAlignment="1">
      <alignment vertical="center"/>
    </xf>
    <xf numFmtId="0" fontId="4" fillId="0" borderId="70" xfId="0" applyNumberFormat="1" applyFont="1" applyFill="1" applyBorder="1" applyAlignment="1">
      <alignment horizontal="distributed" vertical="center"/>
    </xf>
    <xf numFmtId="181" fontId="4" fillId="0" borderId="118" xfId="0" applyNumberFormat="1" applyFont="1" applyFill="1" applyBorder="1" applyAlignment="1">
      <alignment vertical="center"/>
    </xf>
    <xf numFmtId="3" fontId="4" fillId="0" borderId="112" xfId="0" applyNumberFormat="1" applyFont="1" applyFill="1" applyBorder="1" applyAlignment="1">
      <alignment vertical="center"/>
    </xf>
    <xf numFmtId="185" fontId="4" fillId="0" borderId="70" xfId="1" applyNumberFormat="1" applyFont="1" applyFill="1" applyBorder="1" applyAlignment="1">
      <alignment vertical="center"/>
    </xf>
    <xf numFmtId="181" fontId="4" fillId="0" borderId="184" xfId="0" applyNumberFormat="1" applyFont="1" applyFill="1" applyBorder="1" applyAlignment="1">
      <alignment vertical="center"/>
    </xf>
    <xf numFmtId="3" fontId="4" fillId="0" borderId="138" xfId="0" applyNumberFormat="1" applyFont="1" applyFill="1" applyBorder="1" applyAlignment="1">
      <alignment vertical="center"/>
    </xf>
    <xf numFmtId="185" fontId="4" fillId="0" borderId="129" xfId="1" applyNumberFormat="1" applyFont="1" applyFill="1" applyBorder="1" applyAlignment="1">
      <alignment vertical="center"/>
    </xf>
    <xf numFmtId="181" fontId="4" fillId="0" borderId="85" xfId="0" applyNumberFormat="1" applyFont="1" applyFill="1" applyBorder="1" applyAlignment="1">
      <alignment horizontal="center" vertical="center"/>
    </xf>
    <xf numFmtId="181" fontId="4" fillId="0" borderId="5" xfId="0" applyNumberFormat="1" applyFont="1" applyFill="1" applyBorder="1" applyAlignment="1">
      <alignment vertical="center"/>
    </xf>
    <xf numFmtId="3" fontId="4" fillId="0" borderId="75" xfId="0" applyNumberFormat="1" applyFont="1" applyFill="1" applyBorder="1" applyAlignment="1">
      <alignment vertical="center"/>
    </xf>
    <xf numFmtId="185" fontId="4" fillId="0" borderId="0" xfId="1" applyNumberFormat="1" applyFont="1" applyFill="1" applyBorder="1" applyAlignment="1">
      <alignment vertical="center"/>
    </xf>
    <xf numFmtId="0" fontId="4" fillId="0" borderId="3" xfId="0" applyNumberFormat="1" applyFont="1" applyFill="1" applyBorder="1" applyAlignment="1">
      <alignment vertical="center"/>
    </xf>
    <xf numFmtId="181" fontId="4" fillId="0" borderId="124" xfId="0" applyNumberFormat="1" applyFont="1" applyFill="1" applyBorder="1" applyAlignment="1">
      <alignment vertical="center"/>
    </xf>
    <xf numFmtId="185" fontId="4" fillId="0" borderId="0" xfId="1" applyNumberFormat="1" applyFont="1" applyFill="1" applyBorder="1" applyAlignment="1">
      <alignment horizontal="right" vertical="center"/>
    </xf>
    <xf numFmtId="181" fontId="4" fillId="0" borderId="99" xfId="0" applyNumberFormat="1" applyFont="1" applyFill="1" applyBorder="1" applyAlignment="1">
      <alignment vertical="center"/>
    </xf>
    <xf numFmtId="181" fontId="4" fillId="0" borderId="113" xfId="0" applyNumberFormat="1" applyFont="1" applyFill="1" applyBorder="1" applyAlignment="1">
      <alignment horizontal="center" vertical="center"/>
    </xf>
    <xf numFmtId="0" fontId="4" fillId="0" borderId="76" xfId="0" applyNumberFormat="1" applyFont="1" applyFill="1" applyBorder="1" applyAlignment="1">
      <alignment horizontal="distributed" vertical="center"/>
    </xf>
    <xf numFmtId="0" fontId="4" fillId="0" borderId="183" xfId="0" applyNumberFormat="1" applyFont="1" applyFill="1" applyBorder="1" applyAlignment="1">
      <alignment vertical="center"/>
    </xf>
    <xf numFmtId="0" fontId="4" fillId="0" borderId="185" xfId="0" applyNumberFormat="1" applyFont="1" applyFill="1" applyBorder="1" applyAlignment="1">
      <alignment vertical="center"/>
    </xf>
    <xf numFmtId="0" fontId="4" fillId="0" borderId="187" xfId="0" applyNumberFormat="1" applyFont="1" applyFill="1" applyBorder="1" applyAlignment="1">
      <alignment vertical="center"/>
    </xf>
    <xf numFmtId="186" fontId="4" fillId="0" borderId="169" xfId="0" applyNumberFormat="1" applyFont="1" applyFill="1" applyBorder="1" applyAlignment="1">
      <alignment horizontal="right" vertical="center"/>
    </xf>
    <xf numFmtId="186" fontId="4" fillId="0" borderId="168" xfId="0" applyNumberFormat="1" applyFont="1" applyFill="1" applyBorder="1" applyAlignment="1">
      <alignment horizontal="right" vertical="center"/>
    </xf>
    <xf numFmtId="0" fontId="4" fillId="0" borderId="173" xfId="0" applyNumberFormat="1" applyFont="1" applyFill="1" applyBorder="1" applyAlignment="1">
      <alignment vertical="center"/>
    </xf>
    <xf numFmtId="181" fontId="4" fillId="0" borderId="174" xfId="0" applyNumberFormat="1" applyFont="1" applyFill="1" applyBorder="1" applyAlignment="1">
      <alignment vertical="center"/>
    </xf>
    <xf numFmtId="0" fontId="4" fillId="0" borderId="170" xfId="0" applyNumberFormat="1" applyFont="1" applyFill="1" applyBorder="1" applyAlignment="1">
      <alignment vertical="center"/>
    </xf>
    <xf numFmtId="0" fontId="4" fillId="0" borderId="0" xfId="0" applyNumberFormat="1" applyFont="1" applyFill="1" applyBorder="1" applyAlignment="1">
      <alignment horizontal="left" vertical="center"/>
    </xf>
    <xf numFmtId="0" fontId="4" fillId="0" borderId="141" xfId="0" applyNumberFormat="1" applyFont="1" applyFill="1" applyBorder="1" applyAlignment="1">
      <alignment horizontal="left" vertical="center"/>
    </xf>
    <xf numFmtId="0" fontId="4" fillId="0" borderId="129" xfId="0" applyNumberFormat="1" applyFont="1" applyFill="1" applyBorder="1" applyAlignment="1">
      <alignment horizontal="left" vertical="center"/>
    </xf>
    <xf numFmtId="0" fontId="4" fillId="0" borderId="76" xfId="0" applyNumberFormat="1" applyFont="1" applyFill="1" applyBorder="1" applyAlignment="1">
      <alignment horizontal="distributed" vertical="center" wrapText="1"/>
    </xf>
    <xf numFmtId="0" fontId="4" fillId="0" borderId="11" xfId="0" applyNumberFormat="1" applyFont="1" applyFill="1" applyBorder="1" applyAlignment="1">
      <alignment horizontal="right" vertical="center"/>
    </xf>
    <xf numFmtId="0" fontId="4" fillId="0" borderId="162" xfId="0" applyNumberFormat="1" applyFont="1" applyFill="1" applyBorder="1" applyAlignment="1">
      <alignment horizontal="distributed" vertical="center"/>
    </xf>
    <xf numFmtId="181" fontId="4" fillId="0" borderId="163" xfId="0" applyNumberFormat="1" applyFont="1" applyFill="1" applyBorder="1" applyAlignment="1">
      <alignment vertical="center"/>
    </xf>
    <xf numFmtId="0" fontId="4" fillId="0" borderId="100" xfId="0" applyNumberFormat="1" applyFont="1" applyFill="1" applyBorder="1" applyAlignment="1">
      <alignment horizontal="distributed" vertical="center"/>
    </xf>
    <xf numFmtId="181" fontId="4" fillId="0" borderId="96" xfId="0" applyNumberFormat="1" applyFont="1" applyFill="1" applyBorder="1" applyAlignment="1">
      <alignment vertical="center"/>
    </xf>
    <xf numFmtId="0" fontId="4" fillId="0" borderId="100" xfId="0" applyNumberFormat="1" applyFont="1" applyFill="1" applyBorder="1" applyAlignment="1">
      <alignment vertical="center"/>
    </xf>
    <xf numFmtId="0" fontId="4" fillId="0" borderId="189" xfId="0" applyNumberFormat="1" applyFont="1" applyFill="1" applyBorder="1" applyAlignment="1">
      <alignment horizontal="distributed" vertical="center"/>
    </xf>
    <xf numFmtId="181" fontId="4" fillId="0" borderId="190" xfId="0" applyNumberFormat="1" applyFont="1" applyFill="1" applyBorder="1" applyAlignment="1">
      <alignment vertical="center"/>
    </xf>
    <xf numFmtId="0" fontId="4" fillId="0" borderId="6" xfId="0" applyNumberFormat="1" applyFont="1" applyFill="1" applyBorder="1" applyAlignment="1">
      <alignment horizontal="distributed" vertical="center"/>
    </xf>
    <xf numFmtId="181" fontId="4" fillId="0" borderId="32" xfId="0" applyNumberFormat="1" applyFont="1" applyFill="1" applyBorder="1" applyAlignment="1">
      <alignment vertical="center"/>
    </xf>
    <xf numFmtId="0" fontId="4" fillId="0" borderId="0" xfId="0" quotePrefix="1" applyNumberFormat="1" applyFont="1" applyFill="1" applyBorder="1" applyAlignment="1">
      <alignment horizontal="left" vertical="center"/>
    </xf>
    <xf numFmtId="0" fontId="4" fillId="0" borderId="12" xfId="0" applyNumberFormat="1" applyFont="1" applyFill="1" applyBorder="1" applyAlignment="1">
      <alignment horizontal="right" vertical="center"/>
    </xf>
    <xf numFmtId="186" fontId="4" fillId="0" borderId="192" xfId="0" applyNumberFormat="1" applyFont="1" applyFill="1" applyBorder="1" applyAlignment="1">
      <alignment horizontal="right" vertical="center"/>
    </xf>
    <xf numFmtId="0" fontId="4" fillId="0" borderId="192" xfId="0" applyNumberFormat="1" applyFont="1" applyFill="1" applyBorder="1" applyAlignment="1">
      <alignment vertical="center"/>
    </xf>
    <xf numFmtId="0" fontId="4" fillId="0" borderId="193" xfId="0" applyNumberFormat="1" applyFont="1" applyFill="1" applyBorder="1" applyAlignment="1">
      <alignment horizontal="distributed" vertical="center"/>
    </xf>
    <xf numFmtId="3" fontId="4" fillId="0" borderId="192" xfId="0" applyNumberFormat="1" applyFont="1" applyFill="1" applyBorder="1" applyAlignment="1">
      <alignment vertical="center"/>
    </xf>
    <xf numFmtId="185" fontId="4" fillId="0" borderId="192" xfId="1" applyNumberFormat="1" applyFont="1" applyFill="1" applyBorder="1" applyAlignment="1">
      <alignment vertical="center"/>
    </xf>
    <xf numFmtId="185" fontId="4" fillId="0" borderId="176" xfId="1" applyNumberFormat="1" applyFont="1" applyFill="1" applyBorder="1" applyAlignment="1">
      <alignment vertical="center"/>
    </xf>
    <xf numFmtId="0" fontId="4" fillId="0" borderId="164" xfId="0" applyNumberFormat="1" applyFont="1" applyFill="1" applyBorder="1" applyAlignment="1">
      <alignment horizontal="right" vertical="center"/>
    </xf>
    <xf numFmtId="181" fontId="4" fillId="0" borderId="202" xfId="0" applyNumberFormat="1" applyFont="1" applyFill="1" applyBorder="1" applyAlignment="1">
      <alignment vertical="center"/>
    </xf>
    <xf numFmtId="186" fontId="4" fillId="0" borderId="195" xfId="0" applyNumberFormat="1" applyFont="1" applyFill="1" applyBorder="1" applyAlignment="1">
      <alignment horizontal="right" vertical="center"/>
    </xf>
    <xf numFmtId="185" fontId="4" fillId="0" borderId="129" xfId="0" applyNumberFormat="1" applyFont="1" applyFill="1" applyBorder="1" applyAlignment="1">
      <alignment horizontal="right" vertical="center"/>
    </xf>
    <xf numFmtId="181" fontId="4" fillId="0" borderId="196" xfId="0" applyNumberFormat="1" applyFont="1" applyFill="1" applyBorder="1" applyAlignment="1">
      <alignment vertical="center"/>
    </xf>
    <xf numFmtId="181" fontId="4" fillId="0" borderId="191" xfId="0" applyNumberFormat="1" applyFont="1" applyFill="1" applyBorder="1" applyAlignment="1">
      <alignment vertical="center"/>
    </xf>
    <xf numFmtId="0" fontId="4" fillId="0" borderId="0" xfId="0" applyNumberFormat="1" applyFont="1" applyFill="1" applyBorder="1" applyAlignment="1">
      <alignment horizontal="distributed" vertical="center" wrapText="1"/>
    </xf>
    <xf numFmtId="186" fontId="4" fillId="0" borderId="12" xfId="0" applyNumberFormat="1" applyFont="1" applyFill="1" applyBorder="1" applyAlignment="1">
      <alignment horizontal="right" vertical="center"/>
    </xf>
    <xf numFmtId="0" fontId="4" fillId="0" borderId="192" xfId="0" applyNumberFormat="1" applyFont="1" applyFill="1" applyBorder="1" applyAlignment="1">
      <alignment horizontal="distributed" vertical="center"/>
    </xf>
    <xf numFmtId="185" fontId="4" fillId="0" borderId="192" xfId="0" applyNumberFormat="1" applyFont="1" applyFill="1" applyBorder="1" applyAlignment="1">
      <alignment vertical="center"/>
    </xf>
    <xf numFmtId="0" fontId="4" fillId="0" borderId="198" xfId="0" applyNumberFormat="1" applyFont="1" applyFill="1" applyBorder="1" applyAlignment="1">
      <alignment vertical="center"/>
    </xf>
    <xf numFmtId="179" fontId="4" fillId="0" borderId="0" xfId="0" applyNumberFormat="1" applyFont="1" applyFill="1" applyBorder="1" applyAlignment="1">
      <alignment vertical="center"/>
    </xf>
    <xf numFmtId="185" fontId="16" fillId="0" borderId="0" xfId="0" applyNumberFormat="1" applyFont="1" applyFill="1" applyBorder="1" applyAlignment="1">
      <alignment vertical="center"/>
    </xf>
    <xf numFmtId="0" fontId="4" fillId="0" borderId="116" xfId="0" applyNumberFormat="1" applyFont="1" applyFill="1" applyBorder="1" applyAlignment="1">
      <alignment horizontal="center" vertical="center"/>
    </xf>
    <xf numFmtId="186" fontId="4" fillId="0" borderId="106" xfId="0" applyNumberFormat="1" applyFont="1" applyFill="1" applyBorder="1" applyAlignment="1">
      <alignment horizontal="right" vertical="center"/>
    </xf>
    <xf numFmtId="186" fontId="4" fillId="0" borderId="101" xfId="0" applyNumberFormat="1" applyFont="1" applyFill="1" applyBorder="1" applyAlignment="1">
      <alignment horizontal="right" vertical="center"/>
    </xf>
    <xf numFmtId="0" fontId="4" fillId="0" borderId="102" xfId="0" applyNumberFormat="1" applyFont="1" applyFill="1" applyBorder="1" applyAlignment="1">
      <alignment vertical="center"/>
    </xf>
    <xf numFmtId="181" fontId="4" fillId="0" borderId="103" xfId="0" applyNumberFormat="1" applyFont="1" applyFill="1" applyBorder="1" applyAlignment="1">
      <alignment vertical="center"/>
    </xf>
    <xf numFmtId="186" fontId="4" fillId="0" borderId="61" xfId="0" applyNumberFormat="1" applyFont="1" applyFill="1" applyBorder="1" applyAlignment="1">
      <alignment horizontal="right" vertical="center"/>
    </xf>
    <xf numFmtId="0" fontId="4" fillId="0" borderId="61" xfId="0" applyNumberFormat="1" applyFont="1" applyFill="1" applyBorder="1" applyAlignment="1">
      <alignment vertical="center"/>
    </xf>
    <xf numFmtId="3" fontId="4" fillId="0" borderId="116" xfId="0" applyNumberFormat="1" applyFont="1" applyFill="1" applyBorder="1" applyAlignment="1">
      <alignment vertical="center"/>
    </xf>
    <xf numFmtId="3" fontId="4" fillId="0" borderId="61" xfId="0" applyNumberFormat="1" applyFont="1" applyFill="1" applyBorder="1" applyAlignment="1">
      <alignment vertical="center"/>
    </xf>
    <xf numFmtId="185" fontId="4" fillId="0" borderId="61" xfId="0" applyNumberFormat="1" applyFont="1" applyFill="1" applyBorder="1" applyAlignment="1">
      <alignment vertical="center"/>
    </xf>
    <xf numFmtId="0" fontId="4" fillId="0" borderId="60" xfId="0" applyNumberFormat="1" applyFont="1" applyFill="1" applyBorder="1" applyAlignment="1">
      <alignment vertical="center"/>
    </xf>
    <xf numFmtId="0" fontId="4" fillId="0" borderId="10" xfId="0" applyNumberFormat="1" applyFont="1" applyFill="1" applyBorder="1" applyAlignment="1">
      <alignment horizontal="distributed" vertical="center"/>
    </xf>
    <xf numFmtId="186" fontId="4" fillId="0" borderId="23" xfId="0" applyNumberFormat="1" applyFont="1" applyFill="1" applyBorder="1" applyAlignment="1">
      <alignment horizontal="right" vertical="center"/>
    </xf>
    <xf numFmtId="0" fontId="4" fillId="0" borderId="104" xfId="0" applyNumberFormat="1" applyFont="1" applyFill="1" applyBorder="1" applyAlignment="1">
      <alignment vertical="center"/>
    </xf>
    <xf numFmtId="181" fontId="4" fillId="0" borderId="105" xfId="0" applyNumberFormat="1" applyFont="1" applyFill="1" applyBorder="1" applyAlignment="1">
      <alignment vertical="center"/>
    </xf>
    <xf numFmtId="0" fontId="4" fillId="0" borderId="110" xfId="0" applyNumberFormat="1" applyFont="1" applyFill="1" applyBorder="1" applyAlignment="1">
      <alignment horizontal="distributed" vertical="center"/>
    </xf>
    <xf numFmtId="186" fontId="4" fillId="0" borderId="9" xfId="0" applyNumberFormat="1" applyFont="1" applyFill="1" applyBorder="1" applyAlignment="1">
      <alignment horizontal="right" vertical="center"/>
    </xf>
    <xf numFmtId="0" fontId="4" fillId="0" borderId="91" xfId="0" applyNumberFormat="1" applyFont="1" applyFill="1" applyBorder="1" applyAlignment="1">
      <alignment horizontal="distributed" vertical="center"/>
    </xf>
    <xf numFmtId="181" fontId="4" fillId="0" borderId="93" xfId="0" applyNumberFormat="1" applyFont="1" applyFill="1" applyBorder="1" applyAlignment="1">
      <alignment vertical="center"/>
    </xf>
    <xf numFmtId="181" fontId="4" fillId="0" borderId="91" xfId="0" applyNumberFormat="1" applyFont="1" applyFill="1" applyBorder="1" applyAlignment="1">
      <alignment vertical="center"/>
    </xf>
    <xf numFmtId="185" fontId="4" fillId="0" borderId="61" xfId="1" applyNumberFormat="1" applyFont="1" applyFill="1" applyBorder="1" applyAlignment="1">
      <alignment vertical="center"/>
    </xf>
    <xf numFmtId="186" fontId="4" fillId="0" borderId="5" xfId="0" applyNumberFormat="1" applyFont="1" applyFill="1" applyBorder="1" applyAlignment="1">
      <alignment horizontal="right" vertical="center"/>
    </xf>
    <xf numFmtId="186" fontId="4" fillId="0" borderId="79" xfId="0" applyNumberFormat="1" applyFont="1" applyFill="1" applyBorder="1" applyAlignment="1">
      <alignment horizontal="right" vertical="center"/>
    </xf>
    <xf numFmtId="0" fontId="4" fillId="0" borderId="66" xfId="0" applyNumberFormat="1" applyFont="1" applyFill="1" applyBorder="1" applyAlignment="1">
      <alignment horizontal="distributed" vertical="center"/>
    </xf>
    <xf numFmtId="3" fontId="4" fillId="0" borderId="95" xfId="0" applyNumberFormat="1" applyFont="1" applyFill="1" applyBorder="1" applyAlignment="1">
      <alignment vertical="center"/>
    </xf>
    <xf numFmtId="3" fontId="4" fillId="0" borderId="66" xfId="0" applyNumberFormat="1" applyFont="1" applyFill="1" applyBorder="1" applyAlignment="1">
      <alignment vertical="center"/>
    </xf>
    <xf numFmtId="0" fontId="4" fillId="0" borderId="66" xfId="0" applyNumberFormat="1" applyFont="1" applyFill="1" applyBorder="1" applyAlignment="1">
      <alignment vertical="center"/>
    </xf>
    <xf numFmtId="185" fontId="4" fillId="0" borderId="66" xfId="1" applyNumberFormat="1" applyFont="1" applyFill="1" applyBorder="1" applyAlignment="1">
      <alignment vertical="center"/>
    </xf>
    <xf numFmtId="0" fontId="4" fillId="0" borderId="65" xfId="0" applyNumberFormat="1" applyFont="1" applyFill="1" applyBorder="1" applyAlignment="1">
      <alignment vertical="center"/>
    </xf>
    <xf numFmtId="186" fontId="4" fillId="0" borderId="108" xfId="0" applyNumberFormat="1" applyFont="1" applyFill="1" applyBorder="1" applyAlignment="1">
      <alignment horizontal="right" vertical="center"/>
    </xf>
    <xf numFmtId="186" fontId="4" fillId="0" borderId="42" xfId="0" applyNumberFormat="1" applyFont="1" applyFill="1" applyBorder="1" applyAlignment="1">
      <alignment horizontal="right" vertical="center"/>
    </xf>
    <xf numFmtId="0" fontId="4" fillId="0" borderId="43" xfId="0" applyNumberFormat="1" applyFont="1" applyFill="1" applyBorder="1" applyAlignment="1">
      <alignment horizontal="distributed" vertical="center"/>
    </xf>
    <xf numFmtId="186" fontId="4" fillId="0" borderId="41" xfId="0" applyNumberFormat="1" applyFont="1" applyFill="1" applyBorder="1" applyAlignment="1">
      <alignment horizontal="right" vertical="center"/>
    </xf>
    <xf numFmtId="0" fontId="4" fillId="0" borderId="92" xfId="0" applyNumberFormat="1" applyFont="1" applyFill="1" applyBorder="1" applyAlignment="1">
      <alignment horizontal="distributed" vertical="center"/>
    </xf>
    <xf numFmtId="181" fontId="4" fillId="0" borderId="94" xfId="0" applyNumberFormat="1" applyFont="1" applyFill="1" applyBorder="1" applyAlignment="1">
      <alignment vertical="center"/>
    </xf>
    <xf numFmtId="181" fontId="4" fillId="0" borderId="92" xfId="0" applyNumberFormat="1" applyFont="1" applyFill="1" applyBorder="1" applyAlignment="1">
      <alignment vertical="center"/>
    </xf>
    <xf numFmtId="3" fontId="4" fillId="0" borderId="96" xfId="0" applyNumberFormat="1" applyFont="1" applyFill="1" applyBorder="1" applyAlignment="1">
      <alignment vertical="center"/>
    </xf>
    <xf numFmtId="0" fontId="4" fillId="0" borderId="68" xfId="0" applyNumberFormat="1" applyFont="1" applyFill="1" applyBorder="1" applyAlignment="1">
      <alignment vertical="center"/>
    </xf>
    <xf numFmtId="186" fontId="4" fillId="0" borderId="114" xfId="0" applyNumberFormat="1" applyFont="1" applyFill="1" applyBorder="1" applyAlignment="1">
      <alignment horizontal="right" vertical="center"/>
    </xf>
    <xf numFmtId="0" fontId="4" fillId="0" borderId="102" xfId="0" applyFont="1" applyFill="1" applyBorder="1" applyAlignment="1">
      <alignment horizontal="distributed" vertical="center"/>
    </xf>
    <xf numFmtId="185" fontId="4" fillId="0" borderId="123" xfId="0" applyNumberFormat="1" applyFont="1" applyFill="1" applyBorder="1" applyAlignment="1">
      <alignment vertical="center"/>
    </xf>
    <xf numFmtId="0" fontId="4" fillId="0" borderId="121" xfId="0" applyNumberFormat="1" applyFont="1" applyFill="1" applyBorder="1" applyAlignment="1">
      <alignment vertical="center"/>
    </xf>
    <xf numFmtId="0" fontId="4" fillId="0" borderId="120" xfId="0" applyNumberFormat="1" applyFont="1" applyFill="1" applyBorder="1" applyAlignment="1">
      <alignment horizontal="distributed" vertical="center"/>
    </xf>
    <xf numFmtId="186" fontId="4" fillId="0" borderId="17" xfId="0" applyNumberFormat="1" applyFont="1" applyFill="1" applyBorder="1" applyAlignment="1">
      <alignment horizontal="right" vertical="center"/>
    </xf>
    <xf numFmtId="3" fontId="4" fillId="0" borderId="31" xfId="0" applyNumberFormat="1" applyFont="1" applyFill="1" applyBorder="1" applyAlignment="1">
      <alignment vertical="center"/>
    </xf>
    <xf numFmtId="3" fontId="4" fillId="0" borderId="17" xfId="0" applyNumberFormat="1" applyFont="1" applyFill="1" applyBorder="1" applyAlignment="1">
      <alignment vertical="center"/>
    </xf>
    <xf numFmtId="185" fontId="4" fillId="0" borderId="17" xfId="0" applyNumberFormat="1" applyFont="1" applyFill="1" applyBorder="1" applyAlignment="1">
      <alignment vertical="center"/>
    </xf>
    <xf numFmtId="0" fontId="4" fillId="0" borderId="37" xfId="0" applyFont="1" applyFill="1" applyBorder="1">
      <alignment vertical="center"/>
    </xf>
    <xf numFmtId="0" fontId="4" fillId="0" borderId="139" xfId="0" applyFont="1" applyFill="1" applyBorder="1" applyAlignment="1">
      <alignment horizontal="distributed" vertical="center"/>
    </xf>
    <xf numFmtId="185" fontId="4" fillId="0" borderId="0" xfId="0" applyNumberFormat="1" applyFont="1" applyFill="1" applyBorder="1">
      <alignment vertical="center"/>
    </xf>
    <xf numFmtId="0" fontId="4" fillId="0" borderId="38" xfId="0" applyFont="1" applyFill="1" applyBorder="1">
      <alignment vertical="center"/>
    </xf>
    <xf numFmtId="0" fontId="4" fillId="0" borderId="36" xfId="0" applyFont="1" applyFill="1" applyBorder="1">
      <alignment vertical="center"/>
    </xf>
    <xf numFmtId="0" fontId="4" fillId="0" borderId="35" xfId="0" applyFont="1" applyFill="1" applyBorder="1">
      <alignment vertical="center"/>
    </xf>
    <xf numFmtId="186" fontId="4" fillId="0" borderId="160" xfId="0" applyNumberFormat="1" applyFont="1" applyFill="1" applyBorder="1" applyAlignment="1">
      <alignment horizontal="right" vertical="center"/>
    </xf>
    <xf numFmtId="0" fontId="4" fillId="0" borderId="35" xfId="0" applyNumberFormat="1" applyFont="1" applyFill="1" applyBorder="1" applyAlignment="1">
      <alignment horizontal="distributed" vertical="center"/>
    </xf>
    <xf numFmtId="181" fontId="4" fillId="0" borderId="161" xfId="0" applyNumberFormat="1" applyFont="1" applyFill="1" applyBorder="1" applyAlignment="1">
      <alignment vertical="center"/>
    </xf>
    <xf numFmtId="181" fontId="4" fillId="0" borderId="83" xfId="0" applyNumberFormat="1" applyFont="1" applyFill="1" applyBorder="1" applyAlignment="1">
      <alignment vertical="center"/>
    </xf>
    <xf numFmtId="186" fontId="4" fillId="0" borderId="133" xfId="0" applyNumberFormat="1" applyFont="1" applyFill="1" applyBorder="1" applyAlignment="1">
      <alignment horizontal="right" vertical="center"/>
    </xf>
    <xf numFmtId="185" fontId="4" fillId="0" borderId="131" xfId="1" applyNumberFormat="1" applyFont="1" applyFill="1" applyBorder="1" applyAlignment="1">
      <alignment vertical="center"/>
    </xf>
    <xf numFmtId="0" fontId="4" fillId="0" borderId="132" xfId="0" applyFont="1" applyFill="1" applyBorder="1">
      <alignment vertical="center"/>
    </xf>
    <xf numFmtId="186" fontId="4" fillId="0" borderId="134" xfId="0" applyNumberFormat="1" applyFont="1" applyFill="1" applyBorder="1" applyAlignment="1">
      <alignment horizontal="right" vertical="center"/>
    </xf>
    <xf numFmtId="186" fontId="4" fillId="0" borderId="2" xfId="0" applyNumberFormat="1" applyFont="1" applyFill="1" applyBorder="1" applyAlignment="1">
      <alignment horizontal="right" vertical="center"/>
    </xf>
    <xf numFmtId="0" fontId="4" fillId="0" borderId="8" xfId="0" applyNumberFormat="1" applyFont="1" applyFill="1" applyBorder="1" applyAlignment="1">
      <alignment vertical="center"/>
    </xf>
    <xf numFmtId="0" fontId="4" fillId="0" borderId="7" xfId="0" applyFont="1" applyFill="1" applyBorder="1">
      <alignment vertical="center"/>
    </xf>
    <xf numFmtId="0" fontId="4" fillId="0" borderId="2" xfId="0" applyFont="1" applyFill="1" applyBorder="1">
      <alignment vertical="center"/>
    </xf>
    <xf numFmtId="0" fontId="4" fillId="0" borderId="136" xfId="0" applyFont="1" applyFill="1" applyBorder="1">
      <alignment vertical="center"/>
    </xf>
    <xf numFmtId="0" fontId="4" fillId="0" borderId="2" xfId="0" applyNumberFormat="1" applyFont="1" applyFill="1" applyBorder="1" applyAlignment="1">
      <alignment horizontal="distributed" vertical="center"/>
    </xf>
    <xf numFmtId="3" fontId="4" fillId="0" borderId="159" xfId="0" applyNumberFormat="1" applyFont="1" applyFill="1" applyBorder="1" applyAlignment="1">
      <alignment vertical="center"/>
    </xf>
    <xf numFmtId="3" fontId="4" fillId="0" borderId="2" xfId="0" applyNumberFormat="1" applyFont="1" applyFill="1" applyBorder="1" applyAlignment="1">
      <alignment vertical="center"/>
    </xf>
    <xf numFmtId="0" fontId="4" fillId="0" borderId="2" xfId="0" applyNumberFormat="1" applyFont="1" applyFill="1" applyBorder="1" applyAlignment="1">
      <alignment vertical="center"/>
    </xf>
    <xf numFmtId="185" fontId="4" fillId="0" borderId="35" xfId="1" applyNumberFormat="1" applyFont="1" applyFill="1" applyBorder="1" applyAlignment="1">
      <alignment vertical="center"/>
    </xf>
    <xf numFmtId="0" fontId="4" fillId="0" borderId="137" xfId="0" applyNumberFormat="1" applyFont="1" applyFill="1" applyBorder="1" applyAlignment="1">
      <alignment vertical="center"/>
    </xf>
    <xf numFmtId="3" fontId="4" fillId="0" borderId="0" xfId="0" applyNumberFormat="1" applyFont="1" applyFill="1" applyAlignment="1">
      <alignment vertical="center"/>
    </xf>
    <xf numFmtId="0" fontId="4" fillId="0" borderId="115" xfId="0" applyNumberFormat="1" applyFont="1" applyFill="1" applyBorder="1" applyAlignment="1">
      <alignment horizontal="center" vertical="center"/>
    </xf>
    <xf numFmtId="186" fontId="4" fillId="0" borderId="59" xfId="0" applyNumberFormat="1" applyFont="1" applyFill="1" applyBorder="1" applyAlignment="1">
      <alignment horizontal="right" vertical="center"/>
    </xf>
    <xf numFmtId="0" fontId="4" fillId="0" borderId="80" xfId="0" applyNumberFormat="1" applyFont="1" applyFill="1" applyBorder="1" applyAlignment="1">
      <alignment vertical="center"/>
    </xf>
    <xf numFmtId="181" fontId="4" fillId="0" borderId="87" xfId="0" applyNumberFormat="1" applyFont="1" applyFill="1" applyBorder="1" applyAlignment="1">
      <alignment vertical="center"/>
    </xf>
    <xf numFmtId="3" fontId="4" fillId="0" borderId="115" xfId="0" applyNumberFormat="1" applyFont="1" applyFill="1" applyBorder="1" applyAlignment="1">
      <alignment vertical="center"/>
    </xf>
    <xf numFmtId="3" fontId="4" fillId="0" borderId="114" xfId="0" applyNumberFormat="1" applyFont="1" applyFill="1" applyBorder="1" applyAlignment="1">
      <alignment vertical="center"/>
    </xf>
    <xf numFmtId="0" fontId="4" fillId="0" borderId="78" xfId="0" applyNumberFormat="1" applyFont="1" applyFill="1" applyBorder="1" applyAlignment="1">
      <alignment vertical="center"/>
    </xf>
    <xf numFmtId="181" fontId="4" fillId="0" borderId="115" xfId="0" applyNumberFormat="1" applyFont="1" applyFill="1" applyBorder="1" applyAlignment="1">
      <alignment vertical="center"/>
    </xf>
    <xf numFmtId="3" fontId="4" fillId="0" borderId="87" xfId="0" applyNumberFormat="1" applyFont="1" applyFill="1" applyBorder="1" applyAlignment="1">
      <alignment vertical="center"/>
    </xf>
    <xf numFmtId="3" fontId="4" fillId="0" borderId="79" xfId="0" applyNumberFormat="1" applyFont="1" applyFill="1" applyBorder="1" applyAlignment="1">
      <alignment vertical="center"/>
    </xf>
    <xf numFmtId="185" fontId="4" fillId="0" borderId="66" xfId="0" applyNumberFormat="1" applyFont="1" applyFill="1" applyBorder="1" applyAlignment="1">
      <alignment vertical="center"/>
    </xf>
    <xf numFmtId="0" fontId="4" fillId="0" borderId="80" xfId="0" applyNumberFormat="1" applyFont="1" applyFill="1" applyBorder="1" applyAlignment="1">
      <alignment horizontal="distributed" vertical="center"/>
    </xf>
    <xf numFmtId="3" fontId="4" fillId="0" borderId="85" xfId="0" applyNumberFormat="1" applyFont="1" applyFill="1" applyBorder="1" applyAlignment="1">
      <alignment vertical="center"/>
    </xf>
    <xf numFmtId="0" fontId="4" fillId="0" borderId="130" xfId="0" applyNumberFormat="1" applyFont="1" applyFill="1" applyBorder="1" applyAlignment="1">
      <alignment vertical="center"/>
    </xf>
    <xf numFmtId="0" fontId="4" fillId="0" borderId="38" xfId="0" applyNumberFormat="1" applyFont="1" applyFill="1" applyBorder="1" applyAlignment="1">
      <alignment vertical="center"/>
    </xf>
    <xf numFmtId="186" fontId="4" fillId="0" borderId="77" xfId="0" applyNumberFormat="1" applyFont="1" applyFill="1" applyBorder="1" applyAlignment="1">
      <alignment horizontal="right" vertical="center"/>
    </xf>
    <xf numFmtId="0" fontId="4" fillId="0" borderId="78" xfId="0" applyNumberFormat="1" applyFont="1" applyFill="1" applyBorder="1" applyAlignment="1">
      <alignment horizontal="distributed" vertical="center"/>
    </xf>
    <xf numFmtId="181" fontId="4" fillId="0" borderId="86" xfId="0" applyNumberFormat="1" applyFont="1" applyFill="1" applyBorder="1" applyAlignment="1">
      <alignment vertical="center"/>
    </xf>
    <xf numFmtId="3" fontId="4" fillId="0" borderId="86" xfId="0" applyNumberFormat="1" applyFont="1" applyFill="1" applyBorder="1" applyAlignment="1">
      <alignment vertical="center"/>
    </xf>
    <xf numFmtId="3" fontId="4" fillId="0" borderId="77" xfId="0" applyNumberFormat="1" applyFont="1" applyFill="1" applyBorder="1" applyAlignment="1">
      <alignment vertical="center"/>
    </xf>
    <xf numFmtId="186" fontId="4" fillId="0" borderId="67" xfId="0" applyNumberFormat="1" applyFont="1" applyFill="1" applyBorder="1" applyAlignment="1">
      <alignment horizontal="right" vertical="center"/>
    </xf>
    <xf numFmtId="3" fontId="4" fillId="0" borderId="196" xfId="0" applyNumberFormat="1" applyFont="1" applyFill="1" applyBorder="1" applyAlignment="1">
      <alignment vertical="center"/>
    </xf>
    <xf numFmtId="3" fontId="4" fillId="0" borderId="195" xfId="0" applyNumberFormat="1" applyFont="1" applyFill="1" applyBorder="1" applyAlignment="1">
      <alignment vertical="center"/>
    </xf>
    <xf numFmtId="0" fontId="4" fillId="0" borderId="194" xfId="0" applyNumberFormat="1" applyFont="1" applyFill="1" applyBorder="1" applyAlignment="1">
      <alignment vertical="center"/>
    </xf>
    <xf numFmtId="0" fontId="4" fillId="0" borderId="81" xfId="0" applyNumberFormat="1" applyFont="1" applyFill="1" applyBorder="1" applyAlignment="1">
      <alignment horizontal="distributed" vertical="center"/>
    </xf>
    <xf numFmtId="3" fontId="4" fillId="0" borderId="113" xfId="0" applyNumberFormat="1" applyFont="1" applyFill="1" applyBorder="1" applyAlignment="1">
      <alignment vertical="center"/>
    </xf>
    <xf numFmtId="186" fontId="4" fillId="0" borderId="36" xfId="0" applyNumberFormat="1" applyFont="1" applyFill="1" applyBorder="1" applyAlignment="1">
      <alignment horizontal="right" vertical="center"/>
    </xf>
    <xf numFmtId="186" fontId="4" fillId="0" borderId="35" xfId="0" applyNumberFormat="1" applyFont="1" applyFill="1" applyBorder="1" applyAlignment="1">
      <alignment horizontal="right" vertical="center"/>
    </xf>
    <xf numFmtId="0" fontId="4" fillId="0" borderId="35" xfId="0" applyNumberFormat="1" applyFont="1" applyFill="1" applyBorder="1" applyAlignment="1">
      <alignment vertical="center"/>
    </xf>
    <xf numFmtId="186" fontId="4" fillId="0" borderId="82" xfId="0" applyNumberFormat="1" applyFont="1" applyFill="1" applyBorder="1" applyAlignment="1">
      <alignment horizontal="right" vertical="center"/>
    </xf>
    <xf numFmtId="0" fontId="4" fillId="0" borderId="83" xfId="0" applyNumberFormat="1" applyFont="1" applyFill="1" applyBorder="1" applyAlignment="1">
      <alignment vertical="center"/>
    </xf>
    <xf numFmtId="181" fontId="4" fillId="0" borderId="88" xfId="0" applyNumberFormat="1" applyFont="1" applyFill="1" applyBorder="1" applyAlignment="1">
      <alignment vertical="center"/>
    </xf>
    <xf numFmtId="186" fontId="4" fillId="0" borderId="90" xfId="0" applyNumberFormat="1" applyFont="1" applyFill="1" applyBorder="1" applyAlignment="1">
      <alignment horizontal="right" vertical="center"/>
    </xf>
    <xf numFmtId="0" fontId="4" fillId="0" borderId="63" xfId="0" applyNumberFormat="1" applyFont="1" applyFill="1" applyBorder="1" applyAlignment="1">
      <alignment horizontal="distributed" vertical="center"/>
    </xf>
    <xf numFmtId="3" fontId="4" fillId="0" borderId="98" xfId="0" applyNumberFormat="1" applyFont="1" applyFill="1" applyBorder="1" applyAlignment="1">
      <alignment vertical="center"/>
    </xf>
    <xf numFmtId="3" fontId="4" fillId="0" borderId="90" xfId="0" applyNumberFormat="1" applyFont="1" applyFill="1" applyBorder="1" applyAlignment="1">
      <alignment vertical="center"/>
    </xf>
    <xf numFmtId="0" fontId="4" fillId="0" borderId="63" xfId="0" applyNumberFormat="1" applyFont="1" applyFill="1" applyBorder="1" applyAlignment="1">
      <alignment vertical="center"/>
    </xf>
    <xf numFmtId="185" fontId="4" fillId="0" borderId="63" xfId="1" applyNumberFormat="1" applyFont="1" applyFill="1" applyBorder="1" applyAlignment="1">
      <alignment vertical="center"/>
    </xf>
    <xf numFmtId="0" fontId="4" fillId="0" borderId="62" xfId="0" applyNumberFormat="1" applyFont="1" applyFill="1" applyBorder="1" applyAlignment="1">
      <alignment vertical="center"/>
    </xf>
    <xf numFmtId="0" fontId="4" fillId="0" borderId="0" xfId="0" applyFont="1" applyFill="1" applyBorder="1" applyAlignment="1">
      <alignment vertical="center"/>
    </xf>
    <xf numFmtId="181" fontId="4" fillId="0" borderId="0" xfId="0" applyNumberFormat="1" applyFont="1" applyFill="1" applyBorder="1" applyAlignment="1">
      <alignment vertical="center"/>
    </xf>
    <xf numFmtId="0" fontId="4" fillId="0" borderId="0" xfId="0" applyNumberFormat="1" applyFont="1" applyFill="1" applyBorder="1" applyAlignment="1">
      <alignment horizontal="distributed" vertical="center"/>
    </xf>
    <xf numFmtId="3" fontId="4" fillId="0" borderId="0" xfId="0" applyNumberFormat="1" applyFont="1" applyFill="1" applyBorder="1" applyAlignment="1">
      <alignment vertical="center"/>
    </xf>
    <xf numFmtId="0" fontId="4" fillId="0" borderId="17" xfId="0" applyNumberFormat="1" applyFont="1" applyFill="1" applyBorder="1" applyAlignment="1">
      <alignment horizontal="distributed" vertical="center"/>
    </xf>
    <xf numFmtId="186" fontId="4" fillId="0" borderId="129" xfId="0" applyNumberFormat="1" applyFont="1" applyFill="1" applyBorder="1" applyAlignment="1">
      <alignment horizontal="right" vertical="center"/>
    </xf>
    <xf numFmtId="0" fontId="4" fillId="0" borderId="141" xfId="0" applyNumberFormat="1" applyFont="1" applyFill="1" applyBorder="1" applyAlignment="1">
      <alignment horizontal="distributed" vertical="center"/>
    </xf>
    <xf numFmtId="185" fontId="4" fillId="0" borderId="0" xfId="0" applyNumberFormat="1" applyFont="1" applyFill="1" applyBorder="1" applyAlignment="1">
      <alignment horizontal="right" vertical="center"/>
    </xf>
    <xf numFmtId="186" fontId="4" fillId="0" borderId="37"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4" fillId="0" borderId="66" xfId="0" applyNumberFormat="1" applyFont="1" applyFill="1" applyBorder="1" applyAlignment="1">
      <alignment horizontal="right" vertical="center"/>
    </xf>
    <xf numFmtId="0" fontId="4" fillId="0" borderId="61" xfId="0" applyNumberFormat="1" applyFont="1" applyFill="1" applyBorder="1" applyAlignment="1">
      <alignment horizontal="distributed" vertical="center"/>
    </xf>
    <xf numFmtId="186" fontId="4" fillId="0" borderId="164" xfId="0" applyNumberFormat="1" applyFont="1" applyFill="1" applyBorder="1" applyAlignment="1">
      <alignment horizontal="right" vertical="center"/>
    </xf>
    <xf numFmtId="0" fontId="4" fillId="0" borderId="122" xfId="0" applyFont="1" applyFill="1" applyBorder="1" applyAlignment="1">
      <alignment vertical="center"/>
    </xf>
    <xf numFmtId="0" fontId="4" fillId="0" borderId="103" xfId="0" applyFont="1" applyFill="1" applyBorder="1" applyAlignment="1">
      <alignment vertical="center"/>
    </xf>
    <xf numFmtId="0" fontId="4" fillId="0" borderId="123" xfId="0" applyFont="1" applyFill="1" applyBorder="1" applyAlignment="1">
      <alignment vertical="center"/>
    </xf>
    <xf numFmtId="0" fontId="4" fillId="0" borderId="155" xfId="0" applyFont="1" applyFill="1" applyBorder="1" applyAlignment="1">
      <alignment vertical="center"/>
    </xf>
    <xf numFmtId="38" fontId="4" fillId="0" borderId="157" xfId="0" applyNumberFormat="1" applyFont="1" applyFill="1" applyBorder="1" applyAlignment="1">
      <alignment vertical="center"/>
    </xf>
    <xf numFmtId="0" fontId="4" fillId="0" borderId="131" xfId="0" applyFont="1" applyFill="1" applyBorder="1" applyAlignment="1">
      <alignment vertical="center"/>
    </xf>
    <xf numFmtId="0" fontId="4" fillId="0" borderId="0" xfId="0" applyFont="1" applyFill="1" applyBorder="1" applyAlignment="1">
      <alignment vertical="center"/>
    </xf>
    <xf numFmtId="0" fontId="4" fillId="0" borderId="0" xfId="0" applyNumberFormat="1" applyFont="1" applyFill="1" applyBorder="1" applyAlignment="1">
      <alignment horizontal="right" vertical="center"/>
    </xf>
    <xf numFmtId="0" fontId="4" fillId="0" borderId="0" xfId="0" applyFont="1">
      <alignment vertical="center"/>
    </xf>
    <xf numFmtId="38" fontId="4" fillId="0" borderId="0" xfId="1" applyFont="1" applyBorder="1" applyAlignment="1">
      <alignment vertical="center"/>
    </xf>
    <xf numFmtId="182" fontId="4" fillId="0" borderId="0" xfId="0" quotePrefix="1" applyNumberFormat="1" applyFont="1" applyAlignment="1">
      <alignment horizontal="right" vertical="center"/>
    </xf>
    <xf numFmtId="49" fontId="4" fillId="0" borderId="0" xfId="0" applyNumberFormat="1" applyFont="1">
      <alignment vertical="center"/>
    </xf>
    <xf numFmtId="182" fontId="4" fillId="0" borderId="0" xfId="0" applyNumberFormat="1" applyFont="1">
      <alignment vertical="center"/>
    </xf>
    <xf numFmtId="0" fontId="13" fillId="0" borderId="0" xfId="0" applyFont="1">
      <alignment vertical="center"/>
    </xf>
    <xf numFmtId="0" fontId="4" fillId="0" borderId="0" xfId="0" applyFont="1" applyFill="1" applyAlignment="1">
      <alignment vertical="center"/>
    </xf>
    <xf numFmtId="0" fontId="0" fillId="0" borderId="0" xfId="0" applyFill="1" applyAlignment="1">
      <alignment vertical="center"/>
    </xf>
    <xf numFmtId="0" fontId="4" fillId="0" borderId="0" xfId="0" applyFont="1" applyFill="1" applyAlignment="1">
      <alignment horizontal="distributed" vertical="center"/>
    </xf>
    <xf numFmtId="0" fontId="0" fillId="0" borderId="0" xfId="0" applyFill="1" applyAlignment="1">
      <alignment horizontal="distributed" vertical="center"/>
    </xf>
    <xf numFmtId="181" fontId="4" fillId="0" borderId="0" xfId="1" applyNumberFormat="1" applyFont="1" applyFill="1" applyAlignment="1">
      <alignment vertical="center"/>
    </xf>
    <xf numFmtId="181" fontId="0" fillId="0" borderId="0" xfId="0" applyNumberForma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86" fontId="4" fillId="0" borderId="204" xfId="0" applyNumberFormat="1" applyFont="1" applyFill="1" applyBorder="1" applyAlignment="1">
      <alignment horizontal="right" vertical="center"/>
    </xf>
    <xf numFmtId="0" fontId="4" fillId="0" borderId="203" xfId="0" applyNumberFormat="1" applyFont="1" applyFill="1" applyBorder="1" applyAlignment="1">
      <alignment vertical="center"/>
    </xf>
    <xf numFmtId="181" fontId="4" fillId="0" borderId="205" xfId="0" applyNumberFormat="1" applyFont="1" applyFill="1" applyBorder="1" applyAlignment="1">
      <alignment vertical="center"/>
    </xf>
    <xf numFmtId="186" fontId="4" fillId="0" borderId="203" xfId="0" applyNumberFormat="1" applyFont="1" applyFill="1" applyBorder="1" applyAlignment="1">
      <alignment horizontal="right" vertical="center"/>
    </xf>
    <xf numFmtId="0" fontId="4" fillId="0" borderId="206" xfId="0" applyNumberFormat="1" applyFont="1" applyFill="1" applyBorder="1" applyAlignment="1">
      <alignment horizontal="distributed" vertical="center"/>
    </xf>
    <xf numFmtId="181" fontId="4" fillId="0" borderId="207" xfId="0" applyNumberFormat="1" applyFont="1" applyFill="1" applyBorder="1" applyAlignment="1">
      <alignment vertical="center"/>
    </xf>
    <xf numFmtId="3" fontId="4" fillId="0" borderId="203" xfId="0" applyNumberFormat="1" applyFont="1" applyFill="1" applyBorder="1" applyAlignment="1">
      <alignment vertical="center"/>
    </xf>
    <xf numFmtId="185" fontId="4" fillId="0" borderId="203" xfId="0" applyNumberFormat="1" applyFont="1" applyFill="1" applyBorder="1" applyAlignment="1">
      <alignment vertical="center"/>
    </xf>
    <xf numFmtId="0" fontId="4" fillId="0" borderId="171" xfId="0" applyNumberFormat="1" applyFont="1" applyFill="1" applyBorder="1" applyAlignment="1">
      <alignment vertical="center"/>
    </xf>
    <xf numFmtId="0" fontId="4" fillId="0" borderId="210" xfId="0" applyNumberFormat="1" applyFont="1" applyFill="1" applyBorder="1" applyAlignment="1">
      <alignment horizontal="distributed" vertical="center"/>
    </xf>
    <xf numFmtId="0" fontId="4" fillId="0" borderId="0" xfId="0" applyFont="1" applyFill="1">
      <alignment vertical="center"/>
    </xf>
    <xf numFmtId="0" fontId="4" fillId="0" borderId="0" xfId="0" applyFont="1" applyFill="1" applyBorder="1" applyAlignment="1">
      <alignment horizontal="distributed" vertical="center"/>
    </xf>
    <xf numFmtId="181" fontId="4" fillId="0" borderId="0" xfId="0" applyNumberFormat="1" applyFont="1" applyFill="1" applyBorder="1" applyAlignment="1">
      <alignment vertical="center"/>
    </xf>
    <xf numFmtId="0" fontId="4" fillId="0" borderId="0" xfId="0" applyNumberFormat="1" applyFont="1" applyFill="1" applyBorder="1" applyAlignment="1">
      <alignment horizontal="distributed" vertical="center"/>
    </xf>
    <xf numFmtId="3" fontId="4" fillId="0" borderId="0" xfId="0" applyNumberFormat="1" applyFont="1" applyFill="1" applyBorder="1" applyAlignment="1">
      <alignment vertical="center"/>
    </xf>
    <xf numFmtId="186" fontId="4" fillId="0" borderId="129" xfId="0" applyNumberFormat="1" applyFont="1" applyFill="1" applyBorder="1" applyAlignment="1">
      <alignment horizontal="right" vertical="center"/>
    </xf>
    <xf numFmtId="0" fontId="4" fillId="0" borderId="141" xfId="0" applyNumberFormat="1" applyFont="1" applyFill="1" applyBorder="1" applyAlignment="1">
      <alignment horizontal="distributed" vertical="center"/>
    </xf>
    <xf numFmtId="186" fontId="4" fillId="0" borderId="0" xfId="0" applyNumberFormat="1" applyFont="1" applyFill="1" applyBorder="1" applyAlignment="1">
      <alignment horizontal="right" vertical="center"/>
    </xf>
    <xf numFmtId="0" fontId="4" fillId="0" borderId="0" xfId="0" applyFont="1" applyFill="1" applyAlignment="1">
      <alignment horizontal="distributed" vertical="center"/>
    </xf>
    <xf numFmtId="0" fontId="0" fillId="0" borderId="0" xfId="0"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181" fontId="4" fillId="0" borderId="0" xfId="1" applyNumberFormat="1" applyFont="1" applyFill="1" applyAlignment="1">
      <alignment vertical="center"/>
    </xf>
    <xf numFmtId="0" fontId="4" fillId="0" borderId="0" xfId="0" applyFont="1" applyFill="1">
      <alignment vertical="center"/>
    </xf>
    <xf numFmtId="0" fontId="0" fillId="0" borderId="42" xfId="0" applyBorder="1" applyAlignment="1">
      <alignment vertical="center"/>
    </xf>
    <xf numFmtId="182"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181" fontId="4" fillId="0" borderId="42" xfId="0" applyNumberFormat="1" applyFont="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23" xfId="0" applyFont="1" applyBorder="1" applyAlignment="1">
      <alignment vertical="center"/>
    </xf>
    <xf numFmtId="0" fontId="4" fillId="0" borderId="146" xfId="0" applyFont="1" applyBorder="1" applyAlignment="1">
      <alignment vertical="center"/>
    </xf>
    <xf numFmtId="0" fontId="4" fillId="0" borderId="147" xfId="0" applyFont="1" applyBorder="1" applyAlignment="1">
      <alignment vertical="center"/>
    </xf>
    <xf numFmtId="0" fontId="4" fillId="0" borderId="42" xfId="0" applyFont="1" applyBorder="1" applyAlignment="1">
      <alignment horizontal="center" vertical="center"/>
    </xf>
    <xf numFmtId="186" fontId="4" fillId="0" borderId="37"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1" fontId="4" fillId="0" borderId="211" xfId="0" applyNumberFormat="1" applyFont="1" applyFill="1" applyBorder="1" applyAlignment="1">
      <alignment vertical="center"/>
    </xf>
    <xf numFmtId="0" fontId="4" fillId="0" borderId="195" xfId="0" applyNumberFormat="1" applyFont="1" applyFill="1" applyBorder="1" applyAlignment="1">
      <alignment vertical="center"/>
    </xf>
    <xf numFmtId="181" fontId="4" fillId="0" borderId="212" xfId="0" applyNumberFormat="1" applyFont="1" applyFill="1" applyBorder="1" applyAlignment="1">
      <alignment vertical="center"/>
    </xf>
    <xf numFmtId="186" fontId="4" fillId="0" borderId="213" xfId="0" applyNumberFormat="1" applyFont="1" applyFill="1" applyBorder="1" applyAlignment="1">
      <alignment horizontal="right" vertical="center"/>
    </xf>
    <xf numFmtId="181" fontId="4" fillId="0" borderId="214" xfId="0" applyNumberFormat="1" applyFont="1" applyFill="1" applyBorder="1" applyAlignment="1">
      <alignment vertical="center"/>
    </xf>
    <xf numFmtId="3" fontId="4" fillId="0" borderId="213" xfId="0" applyNumberFormat="1" applyFont="1" applyFill="1" applyBorder="1" applyAlignment="1">
      <alignment vertical="center"/>
    </xf>
    <xf numFmtId="0" fontId="4" fillId="0" borderId="192" xfId="0" applyNumberFormat="1" applyFont="1" applyFill="1" applyBorder="1" applyAlignment="1">
      <alignment horizontal="left" vertical="center"/>
    </xf>
    <xf numFmtId="186" fontId="4" fillId="0" borderId="176" xfId="0" applyNumberFormat="1" applyFont="1" applyFill="1" applyBorder="1" applyAlignment="1">
      <alignment horizontal="right" vertical="center"/>
    </xf>
    <xf numFmtId="0" fontId="4" fillId="0" borderId="176" xfId="0" applyNumberFormat="1" applyFont="1" applyFill="1" applyBorder="1" applyAlignment="1">
      <alignment horizontal="distributed" vertical="center"/>
    </xf>
    <xf numFmtId="181" fontId="4" fillId="0" borderId="215" xfId="0" applyNumberFormat="1" applyFont="1" applyFill="1" applyBorder="1" applyAlignment="1">
      <alignment vertical="center"/>
    </xf>
    <xf numFmtId="3" fontId="4" fillId="0" borderId="175" xfId="0" applyNumberFormat="1" applyFont="1" applyFill="1" applyBorder="1" applyAlignment="1">
      <alignment vertical="center"/>
    </xf>
    <xf numFmtId="0" fontId="4" fillId="0" borderId="176" xfId="0" applyNumberFormat="1" applyFont="1" applyFill="1" applyBorder="1" applyAlignment="1">
      <alignment horizontal="left" vertical="center"/>
    </xf>
    <xf numFmtId="181" fontId="4" fillId="0" borderId="216" xfId="0" applyNumberFormat="1" applyFont="1" applyFill="1" applyBorder="1" applyAlignment="1">
      <alignment vertical="center"/>
    </xf>
    <xf numFmtId="181" fontId="4" fillId="0" borderId="192" xfId="0" applyNumberFormat="1" applyFont="1" applyFill="1" applyBorder="1" applyAlignment="1">
      <alignment vertical="center"/>
    </xf>
    <xf numFmtId="0" fontId="4" fillId="0" borderId="192" xfId="0" applyFont="1" applyFill="1" applyBorder="1" applyAlignment="1">
      <alignment horizontal="distributed" vertical="center"/>
    </xf>
    <xf numFmtId="186" fontId="4" fillId="0" borderId="186" xfId="0" applyNumberFormat="1" applyFont="1" applyFill="1" applyBorder="1" applyAlignment="1">
      <alignment horizontal="right" vertical="center"/>
    </xf>
    <xf numFmtId="181" fontId="4" fillId="0" borderId="218" xfId="0" applyNumberFormat="1" applyFont="1" applyFill="1" applyBorder="1" applyAlignment="1">
      <alignment vertical="center"/>
    </xf>
    <xf numFmtId="3" fontId="4" fillId="0" borderId="185" xfId="0" applyNumberFormat="1" applyFont="1" applyFill="1" applyBorder="1" applyAlignment="1">
      <alignment vertical="center"/>
    </xf>
    <xf numFmtId="185" fontId="4" fillId="0" borderId="185" xfId="0" applyNumberFormat="1" applyFont="1" applyFill="1" applyBorder="1" applyAlignment="1">
      <alignment vertical="center"/>
    </xf>
    <xf numFmtId="0" fontId="4" fillId="0" borderId="209" xfId="0" applyFont="1" applyBorder="1" applyAlignment="1">
      <alignment vertical="center"/>
    </xf>
    <xf numFmtId="0" fontId="4" fillId="0" borderId="219" xfId="0" applyFont="1" applyBorder="1" applyAlignment="1">
      <alignment vertical="center"/>
    </xf>
    <xf numFmtId="0" fontId="4" fillId="0" borderId="214" xfId="0" applyFont="1" applyBorder="1" applyAlignment="1">
      <alignment vertical="center"/>
    </xf>
    <xf numFmtId="182" fontId="4" fillId="0" borderId="158" xfId="0" applyNumberFormat="1" applyFont="1" applyBorder="1" applyAlignment="1">
      <alignment vertical="center"/>
    </xf>
    <xf numFmtId="0" fontId="4" fillId="0" borderId="156" xfId="0" applyNumberFormat="1" applyFont="1" applyFill="1" applyBorder="1" applyAlignment="1">
      <alignment horizontal="left" vertical="center"/>
    </xf>
    <xf numFmtId="0" fontId="4" fillId="0" borderId="153" xfId="0" applyNumberFormat="1" applyFont="1" applyFill="1" applyBorder="1" applyAlignment="1">
      <alignment horizontal="distributed" vertical="center"/>
    </xf>
    <xf numFmtId="3" fontId="4" fillId="0" borderId="202" xfId="0" applyNumberFormat="1" applyFont="1" applyFill="1" applyBorder="1" applyAlignment="1">
      <alignment vertical="center"/>
    </xf>
    <xf numFmtId="186" fontId="4" fillId="0" borderId="128" xfId="0" applyNumberFormat="1" applyFont="1" applyFill="1" applyBorder="1" applyAlignment="1">
      <alignment horizontal="right" vertical="center"/>
    </xf>
    <xf numFmtId="0" fontId="4" fillId="0" borderId="221" xfId="0" applyNumberFormat="1" applyFont="1" applyFill="1" applyBorder="1" applyAlignment="1">
      <alignment horizontal="distributed" vertical="center"/>
    </xf>
    <xf numFmtId="181" fontId="4" fillId="0" borderId="222" xfId="0" applyNumberFormat="1" applyFont="1" applyFill="1" applyBorder="1" applyAlignment="1">
      <alignment vertical="center"/>
    </xf>
    <xf numFmtId="181" fontId="4" fillId="0" borderId="221" xfId="0" applyNumberFormat="1" applyFont="1" applyFill="1" applyBorder="1" applyAlignment="1">
      <alignment vertical="center"/>
    </xf>
    <xf numFmtId="0" fontId="4" fillId="0" borderId="223" xfId="0" applyNumberFormat="1" applyFont="1" applyFill="1" applyBorder="1" applyAlignment="1">
      <alignment horizontal="distributed" vertical="center"/>
    </xf>
    <xf numFmtId="186" fontId="4" fillId="0" borderId="118" xfId="0" applyNumberFormat="1" applyFont="1" applyFill="1" applyBorder="1" applyAlignment="1">
      <alignment horizontal="right" vertical="center"/>
    </xf>
    <xf numFmtId="0" fontId="4" fillId="0" borderId="217" xfId="0" applyNumberFormat="1" applyFont="1" applyFill="1" applyBorder="1" applyAlignment="1">
      <alignment horizontal="left" vertical="center"/>
    </xf>
    <xf numFmtId="181" fontId="16" fillId="0" borderId="0" xfId="0" applyNumberFormat="1" applyFont="1" applyFill="1" applyAlignment="1">
      <alignment vertical="center"/>
    </xf>
    <xf numFmtId="181" fontId="4" fillId="0" borderId="0" xfId="0" applyNumberFormat="1" applyFont="1" applyFill="1" applyAlignment="1">
      <alignment vertical="center"/>
    </xf>
    <xf numFmtId="0" fontId="4" fillId="0" borderId="0" xfId="0" applyFont="1" applyFill="1" applyAlignment="1">
      <alignment vertical="center"/>
    </xf>
    <xf numFmtId="0" fontId="0" fillId="0" borderId="0" xfId="0" applyFill="1" applyAlignment="1">
      <alignment vertical="center"/>
    </xf>
    <xf numFmtId="0" fontId="4" fillId="0" borderId="0" xfId="0" applyFont="1" applyFill="1">
      <alignment vertical="center"/>
    </xf>
    <xf numFmtId="0" fontId="4" fillId="0" borderId="0" xfId="0" applyFont="1" applyFill="1" applyBorder="1" applyAlignment="1">
      <alignment vertical="center"/>
    </xf>
    <xf numFmtId="0" fontId="4" fillId="0" borderId="152" xfId="0" applyFont="1" applyFill="1" applyBorder="1" applyAlignment="1">
      <alignment vertical="center" shrinkToFit="1"/>
    </xf>
    <xf numFmtId="0" fontId="4" fillId="0" borderId="0" xfId="0" applyFont="1" applyAlignment="1">
      <alignment vertical="center"/>
    </xf>
    <xf numFmtId="0" fontId="4" fillId="0" borderId="209" xfId="0" applyFont="1" applyFill="1" applyBorder="1" applyAlignment="1">
      <alignment vertical="center"/>
    </xf>
    <xf numFmtId="0" fontId="4" fillId="0" borderId="209" xfId="0" applyFont="1" applyFill="1" applyBorder="1" applyAlignment="1">
      <alignment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4" fillId="0" borderId="0" xfId="0" applyFont="1" applyFill="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189" fontId="4" fillId="0" borderId="0" xfId="0" applyNumberFormat="1" applyFont="1" applyFill="1" applyBorder="1" applyAlignment="1">
      <alignment vertical="center"/>
    </xf>
    <xf numFmtId="189" fontId="0" fillId="0" borderId="0" xfId="0" applyNumberFormat="1" applyFill="1" applyAlignment="1">
      <alignment vertical="center"/>
    </xf>
    <xf numFmtId="0" fontId="4" fillId="0" borderId="0" xfId="0" applyFont="1" applyFill="1" applyBorder="1" applyAlignment="1">
      <alignment vertical="center"/>
    </xf>
    <xf numFmtId="0" fontId="16" fillId="0" borderId="0" xfId="0" applyFont="1" applyFill="1" applyAlignment="1">
      <alignment vertical="center"/>
    </xf>
    <xf numFmtId="0" fontId="4" fillId="0" borderId="0" xfId="0" applyFont="1" applyFill="1" applyBorder="1" applyAlignment="1">
      <alignment horizontal="center" vertical="center"/>
    </xf>
    <xf numFmtId="181" fontId="4" fillId="0" borderId="0" xfId="0" applyNumberFormat="1" applyFont="1" applyFill="1" applyBorder="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horizontal="center" vertical="center"/>
    </xf>
    <xf numFmtId="0" fontId="4" fillId="0" borderId="0" xfId="0" quotePrefix="1" applyFont="1" applyFill="1" applyBorder="1" applyAlignment="1">
      <alignment vertical="center"/>
    </xf>
    <xf numFmtId="182" fontId="4" fillId="0" borderId="0" xfId="0" applyNumberFormat="1" applyFont="1" applyFill="1" applyBorder="1" applyAlignment="1">
      <alignment horizontal="right" vertical="center"/>
    </xf>
    <xf numFmtId="0" fontId="4" fillId="0" borderId="0" xfId="0" quotePrefix="1" applyFont="1" applyFill="1" applyBorder="1" applyAlignment="1">
      <alignment horizontal="center" vertical="center"/>
    </xf>
    <xf numFmtId="0" fontId="4" fillId="0" borderId="0" xfId="0" applyFont="1" applyAlignment="1">
      <alignment vertical="center"/>
    </xf>
    <xf numFmtId="176" fontId="4" fillId="0" borderId="0" xfId="0" applyNumberFormat="1" applyFont="1" applyFill="1" applyBorder="1" applyAlignment="1">
      <alignment horizontal="center" vertical="center"/>
    </xf>
    <xf numFmtId="0" fontId="4" fillId="0" borderId="0" xfId="0" quotePrefix="1"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182" fontId="4" fillId="0" borderId="0" xfId="0" quotePrefix="1" applyNumberFormat="1" applyFont="1" applyBorder="1" applyAlignment="1">
      <alignment horizontal="right" vertical="center"/>
    </xf>
    <xf numFmtId="3"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38" fontId="4" fillId="0" borderId="0" xfId="1" applyFont="1" applyBorder="1" applyAlignment="1">
      <alignment vertical="center"/>
    </xf>
    <xf numFmtId="0" fontId="0" fillId="0" borderId="0" xfId="0" applyBorder="1" applyAlignment="1">
      <alignment vertical="center"/>
    </xf>
    <xf numFmtId="10" fontId="4" fillId="0" borderId="0" xfId="1" applyNumberFormat="1" applyFont="1" applyBorder="1" applyAlignment="1">
      <alignment vertical="center"/>
    </xf>
    <xf numFmtId="38" fontId="4" fillId="0" borderId="0" xfId="0" applyNumberFormat="1" applyFont="1" applyBorder="1" applyAlignment="1">
      <alignment vertical="center"/>
    </xf>
    <xf numFmtId="38" fontId="11" fillId="0" borderId="0" xfId="1" applyFont="1" applyBorder="1" applyAlignment="1">
      <alignment horizontal="right" vertical="center"/>
    </xf>
    <xf numFmtId="0" fontId="11" fillId="0" borderId="0" xfId="3" applyFont="1" applyFill="1">
      <alignment vertical="center"/>
    </xf>
    <xf numFmtId="38" fontId="11" fillId="0" borderId="0" xfId="1" applyFont="1" applyFill="1" applyAlignment="1">
      <alignment vertical="center"/>
    </xf>
    <xf numFmtId="0" fontId="11" fillId="0" borderId="0" xfId="3" applyFont="1" applyFill="1" applyBorder="1" applyAlignment="1">
      <alignment vertical="center"/>
    </xf>
    <xf numFmtId="0" fontId="11" fillId="0" borderId="0" xfId="3" applyFont="1" applyFill="1" applyBorder="1">
      <alignment vertical="center"/>
    </xf>
    <xf numFmtId="179" fontId="11" fillId="0" borderId="0" xfId="3" applyNumberFormat="1" applyFont="1" applyFill="1" applyBorder="1" applyAlignment="1">
      <alignment horizontal="left" vertical="center"/>
    </xf>
    <xf numFmtId="0" fontId="11" fillId="0" borderId="0" xfId="3" applyFont="1" applyFill="1" applyBorder="1" applyAlignment="1">
      <alignment horizontal="right" vertical="center"/>
    </xf>
    <xf numFmtId="179" fontId="11" fillId="0" borderId="0" xfId="3" applyNumberFormat="1" applyFont="1" applyFill="1" applyBorder="1" applyAlignment="1">
      <alignment horizontal="right" vertical="center"/>
    </xf>
    <xf numFmtId="38" fontId="11" fillId="0" borderId="0" xfId="4" applyFont="1" applyFill="1" applyBorder="1" applyAlignment="1">
      <alignment horizontal="right" vertical="center"/>
    </xf>
    <xf numFmtId="38" fontId="11" fillId="0" borderId="0" xfId="4" applyFont="1" applyFill="1" applyBorder="1" applyAlignment="1">
      <alignment vertical="center"/>
    </xf>
    <xf numFmtId="0" fontId="11" fillId="0" borderId="0" xfId="3" applyFont="1" applyFill="1" applyAlignment="1">
      <alignment horizontal="right" vertical="center"/>
    </xf>
    <xf numFmtId="176" fontId="4" fillId="0" borderId="0" xfId="0" applyNumberFormat="1" applyFont="1" applyFill="1">
      <alignment vertical="center"/>
    </xf>
    <xf numFmtId="0" fontId="11" fillId="0" borderId="0" xfId="0" applyFont="1" applyFill="1" applyBorder="1">
      <alignment vertical="center"/>
    </xf>
    <xf numFmtId="0" fontId="4" fillId="0" borderId="164" xfId="0" applyFont="1" applyFill="1" applyBorder="1">
      <alignment vertical="center"/>
    </xf>
    <xf numFmtId="0" fontId="4" fillId="0" borderId="12" xfId="0" applyFont="1" applyFill="1" applyBorder="1">
      <alignment vertical="center"/>
    </xf>
    <xf numFmtId="0" fontId="4" fillId="0" borderId="192" xfId="0" applyFont="1" applyFill="1" applyBorder="1">
      <alignmen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81" fontId="4" fillId="0" borderId="0" xfId="0" applyNumberFormat="1" applyFont="1" applyFill="1" applyBorder="1" applyAlignment="1">
      <alignment vertical="center"/>
    </xf>
    <xf numFmtId="181" fontId="4" fillId="0" borderId="2" xfId="0" applyNumberFormat="1" applyFont="1" applyFill="1" applyBorder="1" applyAlignment="1">
      <alignment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38" fontId="4" fillId="0" borderId="0" xfId="1" applyFont="1" applyBorder="1" applyAlignment="1">
      <alignment vertical="center"/>
    </xf>
    <xf numFmtId="0" fontId="0" fillId="0" borderId="0" xfId="0" applyAlignment="1">
      <alignment horizontal="distributed" vertical="center"/>
    </xf>
    <xf numFmtId="38" fontId="4" fillId="0" borderId="0" xfId="1" applyFont="1" applyFill="1" applyBorder="1" applyAlignment="1">
      <alignment vertical="center"/>
    </xf>
    <xf numFmtId="0" fontId="16" fillId="0" borderId="0" xfId="0" applyFont="1" applyBorder="1" applyAlignment="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2" xfId="0" applyFill="1" applyBorder="1" applyAlignment="1">
      <alignment horizontal="distributed" vertical="center"/>
    </xf>
    <xf numFmtId="181" fontId="4" fillId="0" borderId="2" xfId="0" applyNumberFormat="1" applyFont="1" applyFill="1" applyBorder="1" applyAlignment="1">
      <alignment vertical="center"/>
    </xf>
    <xf numFmtId="0" fontId="0" fillId="0" borderId="2" xfId="0" applyFill="1" applyBorder="1" applyAlignment="1">
      <alignment vertical="center"/>
    </xf>
    <xf numFmtId="0" fontId="4" fillId="0" borderId="0" xfId="0" quotePrefix="1" applyFont="1" applyFill="1" applyBorder="1" applyAlignment="1">
      <alignment horizontal="center" vertical="center"/>
    </xf>
    <xf numFmtId="38" fontId="11" fillId="0" borderId="0" xfId="1" applyFont="1" applyFill="1" applyAlignment="1">
      <alignment horizontal="left" vertical="center"/>
    </xf>
    <xf numFmtId="38" fontId="4" fillId="0" borderId="0" xfId="1"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quotePrefix="1" applyFont="1" applyFill="1" applyBorder="1" applyAlignment="1">
      <alignment horizontal="center" vertical="center"/>
    </xf>
    <xf numFmtId="38" fontId="11" fillId="0" borderId="0" xfId="1" applyFont="1" applyBorder="1" applyAlignment="1">
      <alignment horizontal="right" vertical="center"/>
    </xf>
    <xf numFmtId="179" fontId="4" fillId="0" borderId="0" xfId="1" applyNumberFormat="1" applyFont="1" applyFill="1" applyBorder="1" applyAlignment="1">
      <alignment horizontal="right" vertical="center"/>
    </xf>
    <xf numFmtId="179" fontId="4" fillId="0" borderId="0" xfId="4" applyNumberFormat="1" applyFont="1" applyFill="1" applyBorder="1" applyAlignment="1">
      <alignment horizontal="right" vertical="center"/>
    </xf>
    <xf numFmtId="0" fontId="4" fillId="0" borderId="224" xfId="0" applyFont="1" applyFill="1" applyBorder="1" applyAlignment="1">
      <alignment vertical="center"/>
    </xf>
    <xf numFmtId="0" fontId="0" fillId="0" borderId="0" xfId="0" applyFill="1" applyAlignment="1">
      <alignment vertical="center"/>
    </xf>
    <xf numFmtId="181" fontId="4" fillId="0" borderId="0" xfId="0" applyNumberFormat="1" applyFont="1" applyFill="1" applyBorder="1" applyAlignment="1">
      <alignment vertical="center"/>
    </xf>
    <xf numFmtId="0" fontId="4" fillId="0" borderId="0" xfId="0" applyNumberFormat="1" applyFont="1" applyFill="1" applyBorder="1" applyAlignment="1">
      <alignment horizontal="distributed" vertical="center"/>
    </xf>
    <xf numFmtId="3" fontId="4" fillId="0" borderId="0" xfId="0" applyNumberFormat="1" applyFont="1" applyFill="1" applyBorder="1" applyAlignment="1">
      <alignment vertical="center"/>
    </xf>
    <xf numFmtId="186" fontId="4" fillId="0" borderId="0" xfId="0" applyNumberFormat="1" applyFont="1" applyFill="1" applyBorder="1" applyAlignment="1">
      <alignment horizontal="right" vertical="center"/>
    </xf>
    <xf numFmtId="0" fontId="4" fillId="0" borderId="23"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3" fontId="4" fillId="0" borderId="0" xfId="0" applyNumberFormat="1" applyFont="1" applyFill="1" applyBorder="1" applyAlignment="1">
      <alignment vertical="center"/>
    </xf>
    <xf numFmtId="185" fontId="4"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0" fontId="4" fillId="0" borderId="226" xfId="0" applyNumberFormat="1" applyFont="1" applyFill="1" applyBorder="1" applyAlignment="1">
      <alignment horizontal="distributed" vertical="center"/>
    </xf>
    <xf numFmtId="0" fontId="4" fillId="0" borderId="227" xfId="0" applyNumberFormat="1" applyFont="1" applyFill="1" applyBorder="1" applyAlignment="1">
      <alignment horizontal="distributed" vertical="center"/>
    </xf>
    <xf numFmtId="181" fontId="4" fillId="0" borderId="227" xfId="0" applyNumberFormat="1" applyFont="1" applyFill="1" applyBorder="1" applyAlignment="1">
      <alignment vertical="center"/>
    </xf>
    <xf numFmtId="0" fontId="4" fillId="0" borderId="228" xfId="0" applyFont="1" applyBorder="1" applyAlignment="1">
      <alignment vertical="center"/>
    </xf>
    <xf numFmtId="0" fontId="4" fillId="0" borderId="229" xfId="0" applyFont="1" applyBorder="1" applyAlignment="1">
      <alignment vertical="center"/>
    </xf>
    <xf numFmtId="0" fontId="4" fillId="0" borderId="0" xfId="0" applyFont="1" applyAlignment="1">
      <alignment horizontal="center" vertical="center"/>
    </xf>
    <xf numFmtId="181" fontId="4" fillId="0" borderId="0" xfId="1" applyNumberFormat="1" applyFont="1" applyFill="1" applyAlignment="1">
      <alignment vertical="center"/>
    </xf>
    <xf numFmtId="0" fontId="0" fillId="0" borderId="0" xfId="0" applyFill="1" applyAlignment="1">
      <alignment vertical="center"/>
    </xf>
    <xf numFmtId="0" fontId="4" fillId="0" borderId="0" xfId="0" applyFont="1" applyFill="1" applyAlignment="1">
      <alignment vertical="center"/>
    </xf>
    <xf numFmtId="0" fontId="4" fillId="0" borderId="167" xfId="0" applyFont="1" applyFill="1" applyBorder="1" applyAlignment="1">
      <alignment horizontal="left" vertical="center" wrapText="1"/>
    </xf>
    <xf numFmtId="0" fontId="4" fillId="0" borderId="167" xfId="0" applyFont="1" applyFill="1" applyBorder="1" applyAlignment="1">
      <alignment horizontal="center" vertical="center"/>
    </xf>
    <xf numFmtId="0" fontId="4" fillId="0" borderId="167" xfId="0" applyFont="1" applyFill="1" applyBorder="1" applyAlignment="1">
      <alignment horizontal="left" vertical="center"/>
    </xf>
    <xf numFmtId="38" fontId="4" fillId="0" borderId="167" xfId="1" applyFont="1" applyFill="1" applyBorder="1" applyAlignment="1">
      <alignment horizontal="right" vertical="center" indent="1"/>
    </xf>
    <xf numFmtId="0" fontId="4" fillId="0" borderId="169" xfId="0" applyFont="1" applyFill="1" applyBorder="1" applyAlignment="1">
      <alignment horizontal="center" vertical="center"/>
    </xf>
    <xf numFmtId="0" fontId="4" fillId="0" borderId="168" xfId="0" applyFont="1" applyFill="1" applyBorder="1" applyAlignment="1">
      <alignment horizontal="center" vertical="center"/>
    </xf>
    <xf numFmtId="0" fontId="4" fillId="0" borderId="170" xfId="0" applyFont="1" applyFill="1" applyBorder="1" applyAlignment="1">
      <alignment horizontal="center" vertical="center"/>
    </xf>
    <xf numFmtId="10" fontId="4" fillId="0" borderId="169" xfId="0" applyNumberFormat="1" applyFont="1" applyFill="1" applyBorder="1" applyAlignment="1">
      <alignment horizontal="left" vertical="center" wrapText="1"/>
    </xf>
    <xf numFmtId="10" fontId="4" fillId="0" borderId="168" xfId="0" applyNumberFormat="1" applyFont="1" applyFill="1" applyBorder="1" applyAlignment="1">
      <alignment horizontal="left" vertical="center" wrapText="1"/>
    </xf>
    <xf numFmtId="10" fontId="4" fillId="0" borderId="170" xfId="0" applyNumberFormat="1" applyFont="1" applyFill="1" applyBorder="1" applyAlignment="1">
      <alignment horizontal="left" vertical="center" wrapText="1"/>
    </xf>
    <xf numFmtId="10" fontId="4" fillId="0" borderId="164" xfId="0" applyNumberFormat="1" applyFont="1" applyFill="1" applyBorder="1" applyAlignment="1">
      <alignment horizontal="left" vertical="center" wrapText="1"/>
    </xf>
    <xf numFmtId="10" fontId="4" fillId="0" borderId="0" xfId="0" applyNumberFormat="1" applyFont="1" applyFill="1" applyBorder="1" applyAlignment="1">
      <alignment horizontal="left" vertical="center" wrapText="1"/>
    </xf>
    <xf numFmtId="10" fontId="4" fillId="0" borderId="165" xfId="0" applyNumberFormat="1" applyFont="1" applyFill="1" applyBorder="1" applyAlignment="1">
      <alignment horizontal="left" vertical="center" wrapText="1"/>
    </xf>
    <xf numFmtId="10" fontId="4" fillId="0" borderId="12" xfId="0" applyNumberFormat="1" applyFont="1" applyFill="1" applyBorder="1" applyAlignment="1">
      <alignment horizontal="left" vertical="center" wrapText="1"/>
    </xf>
    <xf numFmtId="10" fontId="4" fillId="0" borderId="2" xfId="0" applyNumberFormat="1" applyFont="1" applyFill="1" applyBorder="1" applyAlignment="1">
      <alignment horizontal="left" vertical="center" wrapText="1"/>
    </xf>
    <xf numFmtId="10" fontId="4" fillId="0" borderId="4" xfId="0" applyNumberFormat="1"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1" fillId="0" borderId="0" xfId="0" applyFont="1" applyFill="1" applyAlignment="1">
      <alignment vertical="center"/>
    </xf>
    <xf numFmtId="0" fontId="0" fillId="0" borderId="0" xfId="0" applyFill="1" applyAlignment="1">
      <alignment horizontal="distributed" vertical="center"/>
    </xf>
    <xf numFmtId="0" fontId="4" fillId="0" borderId="0" xfId="0" applyFont="1" applyFill="1">
      <alignment vertical="center"/>
    </xf>
    <xf numFmtId="181" fontId="0" fillId="0" borderId="0" xfId="0" applyNumberFormat="1" applyFill="1" applyAlignment="1">
      <alignment vertical="center"/>
    </xf>
    <xf numFmtId="49" fontId="4" fillId="0" borderId="0" xfId="0" applyNumberFormat="1" applyFont="1" applyFill="1" applyAlignment="1">
      <alignment horizontal="center" vertical="center"/>
    </xf>
    <xf numFmtId="182" fontId="4" fillId="0" borderId="209" xfId="0" applyNumberFormat="1" applyFont="1" applyBorder="1" applyAlignment="1">
      <alignment horizontal="center" vertical="center"/>
    </xf>
    <xf numFmtId="0" fontId="4" fillId="0" borderId="209" xfId="0" applyFont="1" applyBorder="1" applyAlignment="1">
      <alignment horizontal="distributed" vertical="center"/>
    </xf>
    <xf numFmtId="181" fontId="4" fillId="0" borderId="147" xfId="0" applyNumberFormat="1" applyFont="1" applyBorder="1" applyAlignment="1">
      <alignment horizontal="right" vertical="center"/>
    </xf>
    <xf numFmtId="0" fontId="4" fillId="0" borderId="15" xfId="0" applyFont="1" applyBorder="1" applyAlignment="1">
      <alignment horizontal="center" vertical="center"/>
    </xf>
    <xf numFmtId="181" fontId="4" fillId="0" borderId="17" xfId="0" applyNumberFormat="1" applyFont="1" applyBorder="1" applyAlignment="1">
      <alignment horizontal="right" vertical="top"/>
    </xf>
    <xf numFmtId="182" fontId="4" fillId="0" borderId="20" xfId="0" applyNumberFormat="1" applyFont="1" applyBorder="1" applyAlignment="1">
      <alignment horizontal="center" vertical="center"/>
    </xf>
    <xf numFmtId="0" fontId="4" fillId="0" borderId="20" xfId="0" applyFont="1" applyBorder="1" applyAlignment="1">
      <alignment horizontal="distributed" vertical="center"/>
    </xf>
    <xf numFmtId="181" fontId="4" fillId="0" borderId="20" xfId="0" applyNumberFormat="1" applyFont="1" applyBorder="1" applyAlignment="1">
      <alignment horizontal="right" vertical="center"/>
    </xf>
    <xf numFmtId="181" fontId="4" fillId="0" borderId="17" xfId="0" applyNumberFormat="1" applyFont="1" applyBorder="1" applyAlignment="1">
      <alignment horizontal="right" vertical="center"/>
    </xf>
    <xf numFmtId="182" fontId="4" fillId="0" borderId="17" xfId="0" applyNumberFormat="1" applyFont="1" applyBorder="1" applyAlignment="1">
      <alignment horizontal="center" vertical="center"/>
    </xf>
    <xf numFmtId="0" fontId="4" fillId="0" borderId="17" xfId="0" applyFont="1" applyBorder="1" applyAlignment="1">
      <alignment horizontal="distributed" vertical="center"/>
    </xf>
    <xf numFmtId="182"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181" fontId="4" fillId="0" borderId="42" xfId="0" applyNumberFormat="1" applyFont="1" applyBorder="1" applyAlignment="1">
      <alignment horizontal="right" vertical="center"/>
    </xf>
    <xf numFmtId="182" fontId="4" fillId="0" borderId="17" xfId="0" applyNumberFormat="1" applyFont="1" applyBorder="1" applyAlignment="1">
      <alignment horizontal="center" vertical="top"/>
    </xf>
    <xf numFmtId="0" fontId="4" fillId="0" borderId="17" xfId="0" applyFont="1" applyBorder="1" applyAlignment="1">
      <alignment horizontal="distributed" vertical="top"/>
    </xf>
    <xf numFmtId="0" fontId="4" fillId="0" borderId="27" xfId="0" applyFont="1" applyBorder="1" applyAlignment="1">
      <alignment horizontal="distributed" vertical="center"/>
    </xf>
    <xf numFmtId="182" fontId="4" fillId="0" borderId="27" xfId="0" applyNumberFormat="1" applyFont="1" applyBorder="1" applyAlignment="1">
      <alignment horizontal="center" vertical="center"/>
    </xf>
    <xf numFmtId="0" fontId="4" fillId="0" borderId="147" xfId="0" applyFont="1" applyBorder="1" applyAlignment="1">
      <alignment horizontal="left" vertical="center"/>
    </xf>
    <xf numFmtId="0" fontId="0" fillId="0" borderId="147" xfId="0" applyBorder="1" applyAlignment="1">
      <alignment vertical="center"/>
    </xf>
    <xf numFmtId="0" fontId="4" fillId="0" borderId="42" xfId="0" applyFont="1" applyBorder="1" applyAlignment="1">
      <alignment horizontal="left" vertical="center"/>
    </xf>
    <xf numFmtId="0" fontId="0" fillId="0" borderId="42" xfId="0" applyBorder="1" applyAlignment="1">
      <alignment vertical="center"/>
    </xf>
    <xf numFmtId="181" fontId="4" fillId="0" borderId="209" xfId="0" applyNumberFormat="1" applyFont="1" applyBorder="1" applyAlignment="1">
      <alignment horizontal="right" vertical="center"/>
    </xf>
    <xf numFmtId="0" fontId="4" fillId="0" borderId="111" xfId="0" applyFont="1" applyBorder="1" applyAlignment="1">
      <alignment horizontal="left" vertical="center"/>
    </xf>
    <xf numFmtId="0" fontId="0" fillId="0" borderId="111" xfId="0" applyBorder="1" applyAlignment="1">
      <alignment vertical="center"/>
    </xf>
    <xf numFmtId="0" fontId="4" fillId="0" borderId="158" xfId="0" applyFont="1" applyBorder="1" applyAlignment="1">
      <alignment horizontal="left" vertical="center"/>
    </xf>
    <xf numFmtId="0" fontId="0" fillId="0" borderId="158" xfId="0" applyBorder="1" applyAlignment="1">
      <alignment vertical="center"/>
    </xf>
    <xf numFmtId="0" fontId="4" fillId="0" borderId="17" xfId="0" applyFont="1" applyBorder="1" applyAlignment="1">
      <alignment horizontal="left" vertical="center"/>
    </xf>
    <xf numFmtId="0" fontId="0" fillId="0" borderId="17" xfId="0" applyBorder="1" applyAlignment="1">
      <alignment vertical="center"/>
    </xf>
    <xf numFmtId="0" fontId="4" fillId="0" borderId="158" xfId="0" applyFont="1" applyBorder="1" applyAlignment="1">
      <alignment horizontal="left" vertical="top" wrapText="1"/>
    </xf>
    <xf numFmtId="0" fontId="4" fillId="0" borderId="158" xfId="0" applyFont="1" applyBorder="1" applyAlignment="1">
      <alignment horizontal="left" vertical="top"/>
    </xf>
    <xf numFmtId="0" fontId="0" fillId="0" borderId="158" xfId="0" applyBorder="1" applyAlignment="1">
      <alignment vertical="top"/>
    </xf>
    <xf numFmtId="0" fontId="4" fillId="0" borderId="158" xfId="0" applyFont="1" applyBorder="1" applyAlignment="1">
      <alignment horizontal="distributed" vertical="center"/>
    </xf>
    <xf numFmtId="0" fontId="0" fillId="0" borderId="15" xfId="0" applyBorder="1" applyAlignment="1">
      <alignment horizontal="center" vertical="center"/>
    </xf>
    <xf numFmtId="0" fontId="0" fillId="0" borderId="15" xfId="0" applyBorder="1" applyAlignment="1">
      <alignment vertical="center"/>
    </xf>
    <xf numFmtId="181" fontId="4" fillId="0" borderId="158" xfId="0" applyNumberFormat="1" applyFont="1" applyBorder="1" applyAlignment="1">
      <alignment horizontal="right" vertical="center"/>
    </xf>
    <xf numFmtId="182" fontId="4" fillId="0" borderId="147" xfId="0" applyNumberFormat="1" applyFont="1" applyBorder="1" applyAlignment="1">
      <alignment horizontal="center" vertical="center"/>
    </xf>
    <xf numFmtId="0" fontId="4" fillId="0" borderId="147" xfId="0" applyFont="1" applyBorder="1" applyAlignment="1">
      <alignment horizontal="distributed" vertical="center"/>
    </xf>
    <xf numFmtId="0" fontId="4" fillId="0" borderId="125" xfId="0" applyFont="1" applyBorder="1" applyAlignment="1">
      <alignment horizontal="center" vertical="center"/>
    </xf>
    <xf numFmtId="0" fontId="0" fillId="0" borderId="125" xfId="0" applyBorder="1" applyAlignment="1">
      <alignment horizontal="center" vertical="center"/>
    </xf>
    <xf numFmtId="0" fontId="0" fillId="0" borderId="125" xfId="0" applyBorder="1" applyAlignment="1">
      <alignment vertical="center"/>
    </xf>
    <xf numFmtId="182" fontId="4" fillId="0" borderId="209" xfId="0" quotePrefix="1" applyNumberFormat="1" applyFont="1" applyBorder="1" applyAlignment="1">
      <alignment horizontal="center" vertical="center"/>
    </xf>
    <xf numFmtId="0" fontId="4" fillId="0" borderId="17" xfId="0" quotePrefix="1" applyFont="1" applyBorder="1" applyAlignment="1">
      <alignment horizontal="center" vertical="center"/>
    </xf>
    <xf numFmtId="0" fontId="4" fillId="0" borderId="17" xfId="0" applyFont="1" applyBorder="1" applyAlignment="1">
      <alignment horizontal="center" vertical="center"/>
    </xf>
    <xf numFmtId="181" fontId="4" fillId="0" borderId="17" xfId="0" applyNumberFormat="1" applyFont="1" applyBorder="1" applyAlignment="1">
      <alignment vertical="center"/>
    </xf>
    <xf numFmtId="182" fontId="4" fillId="0" borderId="0" xfId="0" quotePrefix="1" applyNumberFormat="1" applyFont="1" applyBorder="1" applyAlignment="1">
      <alignment horizontal="center" vertical="center"/>
    </xf>
    <xf numFmtId="182" fontId="4" fillId="0" borderId="158" xfId="0" quotePrefix="1" applyNumberFormat="1" applyFont="1" applyBorder="1" applyAlignment="1">
      <alignment horizontal="center" vertical="center"/>
    </xf>
    <xf numFmtId="182" fontId="4" fillId="0" borderId="158" xfId="0" applyNumberFormat="1" applyFont="1" applyBorder="1" applyAlignment="1">
      <alignment horizontal="center" vertical="center"/>
    </xf>
    <xf numFmtId="0" fontId="4" fillId="0" borderId="27" xfId="0" quotePrefix="1" applyFont="1" applyBorder="1" applyAlignment="1">
      <alignment horizontal="center" vertical="center"/>
    </xf>
    <xf numFmtId="0" fontId="4" fillId="0" borderId="27" xfId="0" applyFont="1" applyBorder="1" applyAlignment="1">
      <alignment horizontal="center" vertical="center"/>
    </xf>
    <xf numFmtId="181" fontId="4" fillId="0" borderId="158" xfId="0" applyNumberFormat="1" applyFont="1" applyFill="1" applyBorder="1" applyAlignment="1">
      <alignment horizontal="right" vertical="center"/>
    </xf>
    <xf numFmtId="0" fontId="4" fillId="0" borderId="109" xfId="0" quotePrefix="1" applyFont="1" applyBorder="1" applyAlignment="1">
      <alignment horizontal="center" vertical="center"/>
    </xf>
    <xf numFmtId="0" fontId="4" fillId="0" borderId="109" xfId="0" applyFont="1" applyBorder="1" applyAlignment="1">
      <alignment horizontal="center" vertical="center"/>
    </xf>
    <xf numFmtId="0" fontId="4" fillId="0" borderId="109" xfId="0" applyFont="1" applyBorder="1" applyAlignment="1">
      <alignment horizontal="distributed" vertical="center"/>
    </xf>
    <xf numFmtId="181" fontId="4" fillId="0" borderId="109" xfId="0" applyNumberFormat="1" applyFont="1" applyBorder="1" applyAlignment="1">
      <alignment vertical="center"/>
    </xf>
    <xf numFmtId="0" fontId="4" fillId="0" borderId="0" xfId="0" applyFont="1" applyAlignment="1">
      <alignment horizontal="center" vertical="center"/>
    </xf>
    <xf numFmtId="0" fontId="4" fillId="0" borderId="0" xfId="0" quotePrefix="1" applyFont="1" applyBorder="1" applyAlignment="1">
      <alignment horizontal="center" vertical="center"/>
    </xf>
    <xf numFmtId="0" fontId="4" fillId="0" borderId="0" xfId="0" applyFont="1" applyBorder="1" applyAlignment="1">
      <alignment horizontal="center" vertical="center"/>
    </xf>
    <xf numFmtId="181" fontId="4" fillId="0" borderId="42" xfId="0" applyNumberFormat="1" applyFont="1" applyBorder="1" applyAlignment="1">
      <alignment vertical="center"/>
    </xf>
    <xf numFmtId="182" fontId="4" fillId="0" borderId="147" xfId="0" quotePrefix="1" applyNumberFormat="1" applyFont="1" applyBorder="1" applyAlignment="1">
      <alignment horizontal="center" vertical="center"/>
    </xf>
    <xf numFmtId="0" fontId="4" fillId="0" borderId="42" xfId="0" applyFont="1" applyBorder="1" applyAlignment="1">
      <alignment horizontal="distributed" vertical="center"/>
    </xf>
    <xf numFmtId="0" fontId="4" fillId="0" borderId="209" xfId="0" applyFont="1" applyBorder="1" applyAlignment="1">
      <alignment horizontal="left" vertical="center"/>
    </xf>
    <xf numFmtId="0" fontId="0" fillId="0" borderId="209" xfId="0" applyBorder="1" applyAlignment="1">
      <alignment vertical="center"/>
    </xf>
    <xf numFmtId="0" fontId="4" fillId="0" borderId="158" xfId="0" applyFont="1" applyBorder="1" applyAlignment="1">
      <alignment horizontal="left" vertical="center" wrapText="1"/>
    </xf>
    <xf numFmtId="0" fontId="4" fillId="0" borderId="109" xfId="0" applyFont="1" applyBorder="1" applyAlignment="1">
      <alignment horizontal="left" vertical="center"/>
    </xf>
    <xf numFmtId="0" fontId="0" fillId="0" borderId="109" xfId="0" applyBorder="1" applyAlignment="1">
      <alignment vertical="center"/>
    </xf>
    <xf numFmtId="0" fontId="0" fillId="0" borderId="158" xfId="0" applyBorder="1" applyAlignment="1">
      <alignment horizontal="right" vertical="center"/>
    </xf>
    <xf numFmtId="0" fontId="4" fillId="0" borderId="0" xfId="0" applyFont="1" applyFill="1" applyBorder="1" applyAlignment="1">
      <alignment horizontal="left" vertical="center"/>
    </xf>
    <xf numFmtId="189" fontId="4" fillId="0" borderId="0" xfId="0" applyNumberFormat="1" applyFont="1" applyFill="1" applyBorder="1" applyAlignment="1">
      <alignment vertical="center"/>
    </xf>
    <xf numFmtId="189" fontId="0" fillId="0" borderId="0" xfId="0" applyNumberFormat="1" applyAlignment="1">
      <alignment vertical="center"/>
    </xf>
    <xf numFmtId="189" fontId="0" fillId="0" borderId="0" xfId="0" applyNumberFormat="1" applyFill="1" applyAlignment="1">
      <alignment vertical="center"/>
    </xf>
    <xf numFmtId="189" fontId="4" fillId="0" borderId="192" xfId="0" applyNumberFormat="1" applyFont="1" applyFill="1" applyBorder="1" applyAlignment="1">
      <alignment vertical="center"/>
    </xf>
    <xf numFmtId="189" fontId="0" fillId="0" borderId="192" xfId="0" applyNumberFormat="1" applyFill="1" applyBorder="1" applyAlignment="1">
      <alignment vertical="center"/>
    </xf>
    <xf numFmtId="0" fontId="4" fillId="0" borderId="0" xfId="0" applyFont="1" applyFill="1" applyBorder="1" applyAlignment="1">
      <alignment vertical="center"/>
    </xf>
    <xf numFmtId="189" fontId="4" fillId="0" borderId="34" xfId="0" applyNumberFormat="1" applyFont="1" applyFill="1" applyBorder="1" applyAlignment="1">
      <alignment vertical="center"/>
    </xf>
    <xf numFmtId="189" fontId="0" fillId="0" borderId="34" xfId="0" applyNumberFormat="1" applyFill="1" applyBorder="1" applyAlignment="1">
      <alignment vertical="center"/>
    </xf>
    <xf numFmtId="189" fontId="4" fillId="0" borderId="2" xfId="0" applyNumberFormat="1" applyFont="1" applyFill="1" applyBorder="1" applyAlignment="1">
      <alignment vertical="center"/>
    </xf>
    <xf numFmtId="189" fontId="0" fillId="0" borderId="2" xfId="0" applyNumberFormat="1" applyFill="1" applyBorder="1" applyAlignment="1">
      <alignment vertical="center"/>
    </xf>
    <xf numFmtId="189" fontId="0" fillId="0" borderId="0" xfId="0" applyNumberFormat="1" applyFill="1" applyBorder="1" applyAlignment="1">
      <alignment vertical="center"/>
    </xf>
    <xf numFmtId="3" fontId="16" fillId="0" borderId="0" xfId="0" applyNumberFormat="1" applyFont="1" applyFill="1" applyAlignment="1">
      <alignment vertical="center"/>
    </xf>
    <xf numFmtId="3" fontId="18" fillId="0" borderId="0" xfId="0" applyNumberFormat="1" applyFont="1" applyFill="1" applyAlignment="1">
      <alignment vertical="center"/>
    </xf>
    <xf numFmtId="0" fontId="16" fillId="0" borderId="0" xfId="0" applyFont="1" applyFill="1" applyAlignment="1">
      <alignment vertical="center"/>
    </xf>
    <xf numFmtId="0" fontId="18" fillId="0" borderId="0" xfId="0" applyFont="1" applyFill="1" applyAlignment="1">
      <alignment vertical="center"/>
    </xf>
    <xf numFmtId="0" fontId="4" fillId="0" borderId="0" xfId="0" applyFont="1" applyFill="1" applyBorder="1" applyAlignment="1">
      <alignment horizontal="center" vertical="center"/>
    </xf>
    <xf numFmtId="181" fontId="4"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vertical="center"/>
    </xf>
    <xf numFmtId="181" fontId="4" fillId="0" borderId="158" xfId="1" applyNumberFormat="1" applyFont="1" applyFill="1" applyBorder="1" applyAlignment="1">
      <alignment horizontal="right" vertical="center"/>
    </xf>
    <xf numFmtId="181" fontId="4" fillId="0" borderId="25" xfId="1" applyNumberFormat="1" applyFont="1" applyFill="1" applyBorder="1" applyAlignment="1">
      <alignment horizontal="right" vertical="center"/>
    </xf>
    <xf numFmtId="0" fontId="4" fillId="0" borderId="22" xfId="0" applyFont="1" applyFill="1" applyBorder="1" applyAlignment="1">
      <alignment horizontal="center" vertical="center"/>
    </xf>
    <xf numFmtId="0" fontId="4" fillId="0" borderId="19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88"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181" fontId="4" fillId="0" borderId="147" xfId="1" applyNumberFormat="1" applyFont="1" applyFill="1" applyBorder="1" applyAlignment="1">
      <alignment horizontal="right" vertical="center"/>
    </xf>
    <xf numFmtId="0" fontId="4" fillId="0" borderId="0" xfId="0" applyNumberFormat="1"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158" xfId="0" applyFont="1" applyFill="1" applyBorder="1" applyAlignment="1">
      <alignment horizontal="center" vertical="center"/>
    </xf>
    <xf numFmtId="0" fontId="4" fillId="0" borderId="25" xfId="0" applyFont="1" applyFill="1" applyBorder="1" applyAlignment="1">
      <alignment horizontal="center" vertical="center"/>
    </xf>
    <xf numFmtId="181" fontId="4" fillId="0" borderId="23" xfId="1" applyNumberFormat="1" applyFont="1" applyFill="1" applyBorder="1" applyAlignment="1">
      <alignment horizontal="right" vertical="center"/>
    </xf>
    <xf numFmtId="181" fontId="4" fillId="0" borderId="146" xfId="1" applyNumberFormat="1" applyFont="1" applyFill="1" applyBorder="1" applyAlignment="1">
      <alignment horizontal="right" vertical="center"/>
    </xf>
    <xf numFmtId="181" fontId="4" fillId="0" borderId="148" xfId="1" applyNumberFormat="1" applyFont="1" applyFill="1" applyBorder="1" applyAlignment="1">
      <alignment horizontal="right" vertical="center"/>
    </xf>
    <xf numFmtId="0" fontId="4" fillId="0" borderId="209" xfId="0" applyNumberFormat="1" applyFont="1" applyFill="1" applyBorder="1" applyAlignment="1">
      <alignment horizontal="distributed"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18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181" fontId="4" fillId="0" borderId="171" xfId="1" applyNumberFormat="1" applyFont="1" applyFill="1" applyBorder="1" applyAlignment="1">
      <alignment horizontal="right" vertical="center"/>
    </xf>
    <xf numFmtId="181" fontId="4" fillId="0" borderId="7" xfId="1" applyNumberFormat="1" applyFont="1" applyFill="1" applyBorder="1" applyAlignment="1">
      <alignment horizontal="right" vertical="center"/>
    </xf>
    <xf numFmtId="181" fontId="4" fillId="0" borderId="109" xfId="1" applyNumberFormat="1" applyFont="1" applyFill="1" applyBorder="1" applyAlignment="1">
      <alignment horizontal="right" vertical="center"/>
    </xf>
    <xf numFmtId="181" fontId="4" fillId="0" borderId="198" xfId="1" applyNumberFormat="1" applyFont="1" applyFill="1" applyBorder="1" applyAlignment="1">
      <alignment horizontal="right" vertical="center"/>
    </xf>
    <xf numFmtId="0" fontId="4" fillId="0" borderId="55"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50" xfId="0" applyFont="1" applyFill="1" applyBorder="1" applyAlignment="1">
      <alignment horizontal="center" vertical="center"/>
    </xf>
    <xf numFmtId="0" fontId="4" fillId="0" borderId="147" xfId="0" applyFont="1" applyFill="1" applyBorder="1" applyAlignment="1">
      <alignment horizontal="center" vertical="center"/>
    </xf>
    <xf numFmtId="0" fontId="4" fillId="0" borderId="148" xfId="0" applyFont="1" applyFill="1" applyBorder="1" applyAlignment="1">
      <alignment horizontal="center" vertical="center"/>
    </xf>
    <xf numFmtId="181" fontId="4" fillId="0" borderId="0" xfId="0" applyNumberFormat="1" applyFont="1" applyFill="1" applyBorder="1" applyAlignment="1">
      <alignment vertical="top"/>
    </xf>
    <xf numFmtId="0" fontId="0" fillId="0" borderId="0" xfId="0" applyFill="1" applyAlignment="1">
      <alignment vertical="top"/>
    </xf>
    <xf numFmtId="0" fontId="4" fillId="0" borderId="0" xfId="0" applyFont="1" applyFill="1" applyBorder="1" applyAlignment="1">
      <alignment horizontal="distributed" vertical="center"/>
    </xf>
    <xf numFmtId="0" fontId="0" fillId="0" borderId="0" xfId="0" applyFill="1" applyBorder="1" applyAlignment="1">
      <alignment horizontal="distributed" vertical="center"/>
    </xf>
    <xf numFmtId="0" fontId="4" fillId="0" borderId="151" xfId="0" applyFont="1" applyFill="1" applyBorder="1" applyAlignment="1">
      <alignment horizontal="center" vertical="center"/>
    </xf>
    <xf numFmtId="0" fontId="4" fillId="0" borderId="152" xfId="0" applyFont="1" applyFill="1" applyBorder="1" applyAlignment="1">
      <alignment horizontal="center" vertical="center"/>
    </xf>
    <xf numFmtId="0" fontId="4" fillId="0" borderId="153" xfId="0" applyFont="1" applyFill="1" applyBorder="1" applyAlignment="1">
      <alignment horizontal="center" vertical="center"/>
    </xf>
    <xf numFmtId="0" fontId="4" fillId="0" borderId="0" xfId="0" applyFont="1" applyFill="1" applyBorder="1" applyAlignment="1">
      <alignment horizontal="left" vertical="top"/>
    </xf>
    <xf numFmtId="188" fontId="4" fillId="0" borderId="42" xfId="0" applyNumberFormat="1" applyFont="1" applyFill="1" applyBorder="1" applyAlignment="1">
      <alignment horizontal="center" vertical="center"/>
    </xf>
    <xf numFmtId="187" fontId="4" fillId="0" borderId="42" xfId="0" applyNumberFormat="1" applyFont="1" applyFill="1" applyBorder="1" applyAlignment="1">
      <alignment horizontal="center" vertical="center"/>
    </xf>
    <xf numFmtId="0" fontId="4" fillId="0" borderId="27" xfId="0" applyFont="1" applyFill="1" applyBorder="1" applyAlignment="1">
      <alignment horizontal="left" vertical="center"/>
    </xf>
    <xf numFmtId="181" fontId="4" fillId="0" borderId="27" xfId="0" applyNumberFormat="1" applyFont="1" applyFill="1" applyBorder="1" applyAlignment="1">
      <alignment vertical="center"/>
    </xf>
    <xf numFmtId="0" fontId="4" fillId="0" borderId="0" xfId="0" applyFont="1" applyFill="1" applyBorder="1" applyAlignment="1">
      <alignment horizontal="left" vertical="top" wrapText="1"/>
    </xf>
    <xf numFmtId="0" fontId="4" fillId="0" borderId="42" xfId="0" applyFont="1" applyFill="1" applyBorder="1" applyAlignment="1">
      <alignment horizontal="distributed" vertical="center" wrapText="1"/>
    </xf>
    <xf numFmtId="187" fontId="4" fillId="0" borderId="42" xfId="0" applyNumberFormat="1" applyFont="1" applyFill="1" applyBorder="1" applyAlignment="1">
      <alignment horizontal="right" vertical="center"/>
    </xf>
    <xf numFmtId="0" fontId="4" fillId="0" borderId="0" xfId="0" applyFont="1" applyFill="1" applyBorder="1" applyAlignment="1">
      <alignment horizontal="distributed" vertical="center" wrapText="1"/>
    </xf>
    <xf numFmtId="187" fontId="4" fillId="0" borderId="0" xfId="0" applyNumberFormat="1" applyFont="1" applyFill="1" applyBorder="1" applyAlignment="1">
      <alignment horizontal="right" vertical="center"/>
    </xf>
    <xf numFmtId="0" fontId="4" fillId="0" borderId="2" xfId="0" applyFont="1" applyFill="1" applyBorder="1" applyAlignment="1">
      <alignment horizontal="distributed" vertical="center"/>
    </xf>
    <xf numFmtId="0" fontId="0" fillId="0" borderId="2" xfId="0" applyFill="1" applyBorder="1" applyAlignment="1">
      <alignment horizontal="distributed" vertical="center"/>
    </xf>
    <xf numFmtId="181" fontId="4" fillId="0" borderId="2" xfId="0" applyNumberFormat="1" applyFont="1" applyFill="1" applyBorder="1" applyAlignment="1">
      <alignment vertical="center"/>
    </xf>
    <xf numFmtId="0" fontId="0" fillId="0" borderId="2" xfId="0" applyFill="1" applyBorder="1" applyAlignment="1">
      <alignment vertical="center"/>
    </xf>
    <xf numFmtId="191" fontId="4" fillId="0" borderId="0" xfId="0" applyNumberFormat="1" applyFont="1" applyFill="1" applyBorder="1" applyAlignment="1">
      <alignment vertical="center"/>
    </xf>
    <xf numFmtId="191" fontId="0" fillId="0" borderId="0" xfId="0" applyNumberFormat="1" applyFill="1" applyBorder="1" applyAlignment="1">
      <alignment vertical="center"/>
    </xf>
    <xf numFmtId="0" fontId="4" fillId="0" borderId="27" xfId="0" applyFont="1" applyFill="1" applyBorder="1" applyAlignment="1">
      <alignment horizontal="distributed" vertical="center"/>
    </xf>
    <xf numFmtId="0" fontId="0" fillId="0" borderId="27" xfId="0" applyFill="1" applyBorder="1" applyAlignment="1">
      <alignment horizontal="distributed" vertical="center"/>
    </xf>
    <xf numFmtId="0" fontId="4" fillId="0" borderId="152" xfId="0" applyFont="1" applyFill="1" applyBorder="1" applyAlignment="1">
      <alignment vertical="center" shrinkToFit="1"/>
    </xf>
    <xf numFmtId="0" fontId="4" fillId="0" borderId="0" xfId="0" applyFont="1" applyFill="1" applyBorder="1" applyAlignment="1"/>
    <xf numFmtId="181" fontId="4" fillId="0" borderId="45" xfId="0" applyNumberFormat="1" applyFont="1" applyFill="1" applyBorder="1" applyAlignment="1">
      <alignment horizontal="right" vertical="center"/>
    </xf>
    <xf numFmtId="181" fontId="4" fillId="0" borderId="49" xfId="0" applyNumberFormat="1" applyFont="1" applyFill="1" applyBorder="1" applyAlignment="1">
      <alignment horizontal="right" vertical="center"/>
    </xf>
    <xf numFmtId="181" fontId="4" fillId="0" borderId="48" xfId="0" applyNumberFormat="1" applyFont="1" applyFill="1" applyBorder="1" applyAlignment="1">
      <alignment horizontal="right" vertical="center"/>
    </xf>
    <xf numFmtId="0" fontId="4" fillId="0" borderId="42" xfId="0" applyFont="1" applyFill="1" applyBorder="1" applyAlignment="1">
      <alignment horizontal="left" vertical="top"/>
    </xf>
    <xf numFmtId="181" fontId="4" fillId="0" borderId="46" xfId="0" applyNumberFormat="1" applyFont="1" applyFill="1" applyBorder="1" applyAlignment="1">
      <alignment horizontal="right" vertical="center"/>
    </xf>
    <xf numFmtId="181" fontId="4" fillId="0" borderId="50" xfId="0" applyNumberFormat="1" applyFont="1" applyFill="1" applyBorder="1" applyAlignment="1">
      <alignment horizontal="right" vertical="center"/>
    </xf>
    <xf numFmtId="181" fontId="4" fillId="0" borderId="51" xfId="0" applyNumberFormat="1" applyFont="1" applyFill="1" applyBorder="1" applyAlignment="1">
      <alignment horizontal="right" vertical="center"/>
    </xf>
    <xf numFmtId="182" fontId="4" fillId="0" borderId="2" xfId="0" quotePrefix="1" applyNumberFormat="1" applyFont="1" applyFill="1" applyBorder="1" applyAlignment="1">
      <alignment horizontal="center" vertical="center"/>
    </xf>
    <xf numFmtId="182" fontId="4" fillId="0" borderId="2" xfId="0" applyNumberFormat="1" applyFont="1" applyFill="1" applyBorder="1" applyAlignment="1">
      <alignment horizontal="center"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56" xfId="0" applyFont="1" applyFill="1" applyBorder="1" applyAlignment="1">
      <alignment horizontal="center" vertical="center"/>
    </xf>
    <xf numFmtId="181" fontId="4" fillId="0" borderId="31"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4" xfId="0" applyFont="1" applyFill="1" applyBorder="1" applyAlignment="1">
      <alignment horizontal="center" vertical="center"/>
    </xf>
    <xf numFmtId="182" fontId="4" fillId="0" borderId="0" xfId="0" quotePrefix="1" applyNumberFormat="1" applyFont="1" applyFill="1" applyBorder="1" applyAlignment="1">
      <alignment horizontal="center" vertical="center"/>
    </xf>
    <xf numFmtId="182" fontId="4" fillId="0" borderId="0"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55" xfId="0" applyFont="1" applyFill="1" applyBorder="1" applyAlignment="1">
      <alignment horizontal="center" vertical="center" wrapText="1"/>
    </xf>
    <xf numFmtId="0" fontId="4" fillId="0" borderId="6" xfId="0" applyFont="1" applyFill="1" applyBorder="1" applyAlignment="1">
      <alignment horizontal="center" vertical="center" wrapText="1"/>
    </xf>
    <xf numFmtId="181" fontId="4" fillId="0" borderId="0" xfId="0" applyNumberFormat="1" applyFont="1" applyFill="1" applyAlignment="1">
      <alignment horizontal="center" vertical="center"/>
    </xf>
    <xf numFmtId="0" fontId="4" fillId="0" borderId="188" xfId="0" applyFont="1" applyBorder="1" applyAlignment="1">
      <alignment horizontal="center" vertical="center" wrapText="1"/>
    </xf>
    <xf numFmtId="0" fontId="4" fillId="0" borderId="168" xfId="0" applyFont="1" applyBorder="1" applyAlignment="1">
      <alignment horizontal="center" vertical="center"/>
    </xf>
    <xf numFmtId="0" fontId="4" fillId="0" borderId="22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9" xfId="0" applyFont="1" applyFill="1" applyBorder="1" applyAlignment="1">
      <alignment horizontal="center" vertical="center" wrapText="1"/>
    </xf>
    <xf numFmtId="0" fontId="4" fillId="0" borderId="110" xfId="0" applyFont="1" applyFill="1" applyBorder="1" applyAlignment="1">
      <alignment horizontal="center" vertical="center" wrapText="1"/>
    </xf>
    <xf numFmtId="181" fontId="4" fillId="0" borderId="33" xfId="0" applyNumberFormat="1" applyFont="1" applyFill="1" applyBorder="1" applyAlignment="1">
      <alignment horizontal="right" vertical="center"/>
    </xf>
    <xf numFmtId="181" fontId="4" fillId="0" borderId="18" xfId="0" applyNumberFormat="1" applyFont="1" applyFill="1" applyBorder="1" applyAlignment="1">
      <alignment horizontal="right" vertical="center"/>
    </xf>
    <xf numFmtId="181" fontId="4" fillId="0" borderId="45" xfId="0" applyNumberFormat="1" applyFont="1" applyFill="1" applyBorder="1" applyAlignment="1" applyProtection="1">
      <alignment horizontal="right" vertical="center"/>
      <protection hidden="1"/>
    </xf>
    <xf numFmtId="181" fontId="4" fillId="0" borderId="49" xfId="0" applyNumberFormat="1" applyFont="1" applyFill="1" applyBorder="1" applyAlignment="1" applyProtection="1">
      <alignment horizontal="right" vertical="center"/>
      <protection hidden="1"/>
    </xf>
    <xf numFmtId="181" fontId="4" fillId="0" borderId="48" xfId="0" applyNumberFormat="1" applyFont="1" applyFill="1" applyBorder="1" applyAlignment="1" applyProtection="1">
      <alignment horizontal="right" vertical="center"/>
      <protection hidden="1"/>
    </xf>
    <xf numFmtId="181" fontId="4" fillId="0" borderId="21" xfId="0" applyNumberFormat="1" applyFont="1" applyFill="1" applyBorder="1" applyAlignment="1">
      <alignment horizontal="right" vertical="center"/>
    </xf>
    <xf numFmtId="181" fontId="4" fillId="0" borderId="146" xfId="0" applyNumberFormat="1" applyFont="1" applyFill="1" applyBorder="1" applyAlignment="1">
      <alignment horizontal="right" vertical="center"/>
    </xf>
    <xf numFmtId="181" fontId="4" fillId="0" borderId="147" xfId="0" applyNumberFormat="1" applyFont="1" applyFill="1" applyBorder="1" applyAlignment="1">
      <alignment horizontal="right" vertical="center"/>
    </xf>
    <xf numFmtId="181" fontId="4" fillId="0" borderId="148" xfId="0" applyNumberFormat="1" applyFont="1" applyFill="1" applyBorder="1" applyAlignment="1">
      <alignment horizontal="right" vertical="center"/>
    </xf>
    <xf numFmtId="0" fontId="4" fillId="0" borderId="57"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4" fillId="0" borderId="2" xfId="0" applyFont="1" applyBorder="1" applyAlignment="1">
      <alignment vertical="top"/>
    </xf>
    <xf numFmtId="0" fontId="4" fillId="0" borderId="0" xfId="0" applyFont="1" applyBorder="1" applyAlignment="1">
      <alignment vertical="top" wrapText="1"/>
    </xf>
    <xf numFmtId="0" fontId="4" fillId="0" borderId="0" xfId="0" applyFont="1" applyBorder="1" applyAlignment="1">
      <alignment vertical="top"/>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52"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23" xfId="0" applyFont="1" applyBorder="1" applyAlignment="1">
      <alignment horizontal="center" vertical="center"/>
    </xf>
    <xf numFmtId="0" fontId="4" fillId="0" borderId="23" xfId="0" applyFont="1" applyBorder="1" applyAlignment="1">
      <alignment vertical="center"/>
    </xf>
    <xf numFmtId="0" fontId="4" fillId="0" borderId="17" xfId="0" applyFont="1" applyBorder="1" applyAlignment="1">
      <alignment vertical="center"/>
    </xf>
    <xf numFmtId="0" fontId="4" fillId="0" borderId="147" xfId="0" applyFont="1" applyBorder="1" applyAlignment="1">
      <alignment horizontal="center" vertical="center"/>
    </xf>
    <xf numFmtId="0" fontId="4" fillId="0" borderId="146" xfId="0" applyFont="1" applyBorder="1" applyAlignment="1">
      <alignment vertical="center"/>
    </xf>
    <xf numFmtId="0" fontId="4" fillId="0" borderId="147" xfId="0" applyFont="1" applyBorder="1" applyAlignment="1">
      <alignment vertical="center"/>
    </xf>
    <xf numFmtId="0" fontId="4" fillId="0" borderId="15"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2" xfId="0" applyFont="1" applyBorder="1" applyAlignment="1">
      <alignment horizontal="left" vertical="top"/>
    </xf>
    <xf numFmtId="0" fontId="4" fillId="0" borderId="0" xfId="0" quotePrefix="1" applyFont="1" applyBorder="1" applyAlignment="1">
      <alignment vertical="center"/>
    </xf>
    <xf numFmtId="0" fontId="4" fillId="0" borderId="39" xfId="0" applyFont="1" applyBorder="1" applyAlignment="1">
      <alignment horizontal="center" vertical="center"/>
    </xf>
    <xf numFmtId="0" fontId="4" fillId="0" borderId="52"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181" fontId="4" fillId="0" borderId="17" xfId="0" applyNumberFormat="1" applyFont="1" applyFill="1" applyBorder="1" applyAlignment="1">
      <alignment vertical="center"/>
    </xf>
    <xf numFmtId="192" fontId="4" fillId="0" borderId="17" xfId="2" applyNumberFormat="1" applyFont="1" applyFill="1" applyBorder="1" applyAlignment="1">
      <alignment vertical="center"/>
    </xf>
    <xf numFmtId="192" fontId="0" fillId="0" borderId="17" xfId="2" applyNumberFormat="1" applyFont="1" applyFill="1" applyBorder="1" applyAlignment="1">
      <alignment vertical="center"/>
    </xf>
    <xf numFmtId="184" fontId="4" fillId="0" borderId="17" xfId="0" applyNumberFormat="1" applyFont="1" applyFill="1" applyBorder="1" applyAlignment="1">
      <alignment vertical="center"/>
    </xf>
    <xf numFmtId="184" fontId="0" fillId="0" borderId="17" xfId="0" applyNumberFormat="1" applyFont="1" applyFill="1" applyBorder="1" applyAlignment="1">
      <alignment vertical="center"/>
    </xf>
    <xf numFmtId="0" fontId="4" fillId="0" borderId="17"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17" xfId="0" applyFont="1" applyFill="1" applyBorder="1" applyAlignment="1">
      <alignment horizontal="center" vertical="center"/>
    </xf>
    <xf numFmtId="0" fontId="0" fillId="0" borderId="17" xfId="0" applyFont="1" applyBorder="1" applyAlignment="1">
      <alignment horizontal="distributed" vertical="center"/>
    </xf>
    <xf numFmtId="181" fontId="4" fillId="0" borderId="20" xfId="0" applyNumberFormat="1" applyFont="1" applyFill="1" applyBorder="1" applyAlignment="1">
      <alignment vertical="center"/>
    </xf>
    <xf numFmtId="49" fontId="4" fillId="0" borderId="119"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30" xfId="0" applyFont="1" applyFill="1" applyBorder="1" applyAlignment="1">
      <alignment horizontal="distributed" vertical="center"/>
    </xf>
    <xf numFmtId="0" fontId="0" fillId="0" borderId="30" xfId="0" applyFont="1" applyBorder="1" applyAlignment="1">
      <alignment horizontal="distributed" vertical="center"/>
    </xf>
    <xf numFmtId="0" fontId="0" fillId="0" borderId="0" xfId="0" applyFont="1" applyBorder="1" applyAlignment="1">
      <alignment horizontal="distributed" vertical="center"/>
    </xf>
    <xf numFmtId="192" fontId="4" fillId="0" borderId="147" xfId="2" applyNumberFormat="1" applyFont="1" applyFill="1" applyBorder="1" applyAlignment="1">
      <alignment vertical="center"/>
    </xf>
    <xf numFmtId="192" fontId="0" fillId="0" borderId="147" xfId="2" applyNumberFormat="1" applyFont="1" applyFill="1" applyBorder="1" applyAlignment="1">
      <alignment vertical="center"/>
    </xf>
    <xf numFmtId="181" fontId="4" fillId="0" borderId="147" xfId="0" applyNumberFormat="1" applyFont="1" applyBorder="1" applyAlignment="1">
      <alignment vertical="center"/>
    </xf>
    <xf numFmtId="181" fontId="0" fillId="0" borderId="147" xfId="0" applyNumberFormat="1" applyFont="1" applyBorder="1" applyAlignment="1">
      <alignment vertical="center"/>
    </xf>
    <xf numFmtId="0" fontId="4" fillId="0" borderId="125" xfId="0" applyFont="1" applyFill="1" applyBorder="1" applyAlignment="1">
      <alignment horizontal="center" vertical="center"/>
    </xf>
    <xf numFmtId="0" fontId="4" fillId="0" borderId="125" xfId="0" applyFont="1" applyFill="1" applyBorder="1" applyAlignment="1">
      <alignment horizontal="distributed" vertical="center"/>
    </xf>
    <xf numFmtId="0" fontId="0" fillId="0" borderId="125" xfId="0" applyFont="1" applyBorder="1" applyAlignment="1">
      <alignment horizontal="distributed" vertical="center"/>
    </xf>
    <xf numFmtId="0" fontId="4" fillId="0" borderId="29" xfId="0" applyFont="1" applyFill="1" applyBorder="1" applyAlignment="1">
      <alignment horizontal="center" vertical="center"/>
    </xf>
    <xf numFmtId="0" fontId="4" fillId="0" borderId="15" xfId="0" applyFont="1" applyFill="1" applyBorder="1" applyAlignment="1">
      <alignment vertical="center"/>
    </xf>
    <xf numFmtId="0" fontId="4" fillId="0" borderId="52" xfId="0" applyFont="1" applyFill="1" applyBorder="1" applyAlignment="1">
      <alignment horizontal="distributed" vertical="center"/>
    </xf>
    <xf numFmtId="0" fontId="0" fillId="0" borderId="52" xfId="0" applyFont="1" applyBorder="1" applyAlignment="1">
      <alignment horizontal="distributed" vertical="center"/>
    </xf>
    <xf numFmtId="181" fontId="0" fillId="0" borderId="17" xfId="0" applyNumberFormat="1" applyFont="1" applyBorder="1" applyAlignment="1">
      <alignment vertical="center"/>
    </xf>
    <xf numFmtId="0" fontId="4" fillId="0" borderId="17" xfId="0" quotePrefix="1" applyFont="1" applyFill="1" applyBorder="1" applyAlignment="1">
      <alignment horizontal="center" vertical="center"/>
    </xf>
    <xf numFmtId="0" fontId="4" fillId="0" borderId="0" xfId="0" quotePrefix="1" applyFont="1" applyFill="1" applyBorder="1" applyAlignment="1">
      <alignment vertical="center"/>
    </xf>
    <xf numFmtId="0" fontId="4" fillId="0" borderId="147" xfId="0" applyFont="1" applyFill="1" applyBorder="1" applyAlignment="1">
      <alignment horizontal="distributed" vertical="center"/>
    </xf>
    <xf numFmtId="0" fontId="0" fillId="0" borderId="147" xfId="0" applyFont="1" applyBorder="1" applyAlignment="1">
      <alignment horizontal="distributed" vertical="center"/>
    </xf>
    <xf numFmtId="181" fontId="4" fillId="0" borderId="125" xfId="0" applyNumberFormat="1" applyFont="1" applyFill="1" applyBorder="1" applyAlignment="1">
      <alignment vertical="center"/>
    </xf>
    <xf numFmtId="184" fontId="4" fillId="0" borderId="147" xfId="0" applyNumberFormat="1" applyFont="1" applyFill="1" applyBorder="1" applyAlignment="1">
      <alignment vertical="center"/>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quotePrefix="1" applyFont="1" applyBorder="1" applyAlignment="1">
      <alignment vertical="center"/>
    </xf>
    <xf numFmtId="0" fontId="4" fillId="0" borderId="2" xfId="0" applyFont="1" applyBorder="1" applyAlignment="1">
      <alignment vertical="center"/>
    </xf>
    <xf numFmtId="0" fontId="4" fillId="0" borderId="30" xfId="0" applyFont="1" applyBorder="1" applyAlignment="1">
      <alignment horizontal="distributed" vertical="center"/>
    </xf>
    <xf numFmtId="0" fontId="4" fillId="0" borderId="52" xfId="0" applyFont="1" applyBorder="1" applyAlignment="1">
      <alignment horizontal="distributed" vertical="center"/>
    </xf>
    <xf numFmtId="0" fontId="4" fillId="0" borderId="168" xfId="0" applyFont="1" applyBorder="1" applyAlignment="1">
      <alignment horizontal="center" vertical="center" wrapText="1"/>
    </xf>
    <xf numFmtId="49" fontId="4" fillId="0" borderId="17" xfId="0" applyNumberFormat="1" applyFont="1" applyFill="1" applyBorder="1" applyAlignment="1">
      <alignment horizontal="right" vertical="center"/>
    </xf>
    <xf numFmtId="40" fontId="4" fillId="0" borderId="17" xfId="1" applyNumberFormat="1" applyFont="1" applyFill="1" applyBorder="1" applyAlignment="1">
      <alignment horizontal="right" vertical="center"/>
    </xf>
    <xf numFmtId="49" fontId="4" fillId="0" borderId="158" xfId="0" applyNumberFormat="1" applyFont="1" applyBorder="1" applyAlignment="1">
      <alignment horizontal="center" vertical="center" wrapText="1"/>
    </xf>
    <xf numFmtId="49" fontId="4" fillId="0" borderId="147" xfId="0" applyNumberFormat="1" applyFont="1" applyFill="1" applyBorder="1" applyAlignment="1">
      <alignment horizontal="right" vertical="center"/>
    </xf>
    <xf numFmtId="40" fontId="4" fillId="0" borderId="147" xfId="1" applyNumberFormat="1" applyFont="1" applyFill="1" applyBorder="1" applyAlignment="1">
      <alignment horizontal="right" vertical="center"/>
    </xf>
    <xf numFmtId="49" fontId="4" fillId="0" borderId="147" xfId="0" applyNumberFormat="1" applyFont="1" applyBorder="1" applyAlignment="1">
      <alignment horizontal="center" vertical="center" wrapText="1"/>
    </xf>
    <xf numFmtId="0" fontId="4" fillId="0" borderId="52" xfId="0" applyFont="1" applyBorder="1" applyAlignment="1">
      <alignment horizontal="distributed"/>
    </xf>
    <xf numFmtId="0" fontId="0" fillId="0" borderId="52" xfId="0" applyFont="1" applyBorder="1" applyAlignment="1">
      <alignment horizontal="distributed"/>
    </xf>
    <xf numFmtId="0" fontId="4" fillId="0" borderId="0" xfId="0" applyFont="1" applyBorder="1" applyAlignment="1">
      <alignment horizontal="center" vertical="top"/>
    </xf>
    <xf numFmtId="0" fontId="4" fillId="0" borderId="0" xfId="0" applyFont="1" applyBorder="1" applyAlignment="1">
      <alignment horizontal="distributed" vertical="top"/>
    </xf>
    <xf numFmtId="0" fontId="0" fillId="0" borderId="0" xfId="0" applyFont="1" applyBorder="1" applyAlignment="1">
      <alignment horizontal="distributed" vertical="top"/>
    </xf>
    <xf numFmtId="0" fontId="4" fillId="0" borderId="152" xfId="0" applyFont="1" applyBorder="1" applyAlignment="1">
      <alignment horizontal="distributed" vertical="center"/>
    </xf>
    <xf numFmtId="49" fontId="4" fillId="0" borderId="152" xfId="0" applyNumberFormat="1" applyFont="1" applyFill="1" applyBorder="1" applyAlignment="1">
      <alignment horizontal="right" vertical="center"/>
    </xf>
    <xf numFmtId="49" fontId="4" fillId="0" borderId="42" xfId="0" applyNumberFormat="1" applyFont="1" applyFill="1" applyBorder="1" applyAlignment="1">
      <alignment horizontal="right" vertical="center"/>
    </xf>
    <xf numFmtId="49" fontId="4" fillId="0" borderId="152" xfId="0" applyNumberFormat="1" applyFont="1" applyBorder="1" applyAlignment="1">
      <alignment horizontal="distributed" vertical="center" wrapText="1"/>
    </xf>
    <xf numFmtId="49" fontId="4" fillId="0" borderId="42" xfId="0" applyNumberFormat="1" applyFont="1" applyBorder="1" applyAlignment="1">
      <alignment horizontal="distributed" vertical="center" wrapText="1"/>
    </xf>
    <xf numFmtId="49" fontId="4" fillId="0" borderId="152" xfId="0" applyNumberFormat="1" applyFont="1" applyFill="1" applyBorder="1" applyAlignment="1">
      <alignment horizontal="center" vertical="center"/>
    </xf>
    <xf numFmtId="0" fontId="4" fillId="0" borderId="0" xfId="0" applyFont="1" applyBorder="1" applyAlignment="1">
      <alignment horizontal="distributed" vertical="center" wrapText="1"/>
    </xf>
    <xf numFmtId="0" fontId="0" fillId="0" borderId="2" xfId="0" applyFont="1" applyBorder="1" applyAlignment="1">
      <alignment horizontal="distributed" vertical="center"/>
    </xf>
    <xf numFmtId="49" fontId="4" fillId="0" borderId="0"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49" fontId="4" fillId="0" borderId="0" xfId="0" applyNumberFormat="1" applyFont="1" applyBorder="1" applyAlignment="1">
      <alignment horizontal="distributed" vertical="center" wrapText="1"/>
    </xf>
    <xf numFmtId="49" fontId="4" fillId="0" borderId="2" xfId="0" applyNumberFormat="1" applyFont="1" applyBorder="1" applyAlignment="1">
      <alignment horizontal="distributed" vertical="center" wrapText="1"/>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0" fillId="0" borderId="20" xfId="0" applyFont="1" applyBorder="1" applyAlignment="1">
      <alignment horizontal="distributed" vertical="center"/>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11" fillId="0" borderId="0" xfId="0" applyFont="1" applyFill="1" applyBorder="1" applyAlignment="1">
      <alignment horizontal="left" vertical="center" wrapText="1"/>
    </xf>
    <xf numFmtId="49" fontId="4" fillId="0" borderId="0" xfId="0" applyNumberFormat="1" applyFont="1" applyFill="1" applyBorder="1" applyAlignment="1">
      <alignment horizontal="distributed" vertical="center"/>
    </xf>
    <xf numFmtId="182" fontId="4" fillId="0" borderId="0" xfId="0" quotePrefix="1"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distributed" vertical="center"/>
    </xf>
    <xf numFmtId="182" fontId="4" fillId="0" borderId="0" xfId="0" quotePrefix="1" applyNumberFormat="1" applyFont="1" applyBorder="1" applyAlignment="1">
      <alignment horizontal="right" vertical="center"/>
    </xf>
    <xf numFmtId="182" fontId="4" fillId="0" borderId="0" xfId="0" applyNumberFormat="1" applyFont="1" applyBorder="1" applyAlignment="1">
      <alignment horizontal="right" vertical="center"/>
    </xf>
    <xf numFmtId="0" fontId="4" fillId="0" borderId="0" xfId="0" quotePrefix="1" applyFont="1" applyFill="1" applyBorder="1" applyAlignment="1">
      <alignment horizontal="center" vertical="center"/>
    </xf>
    <xf numFmtId="176" fontId="4" fillId="0" borderId="0" xfId="0" applyNumberFormat="1" applyFont="1" applyFill="1" applyBorder="1" applyAlignment="1">
      <alignment horizontal="left" vertical="center"/>
    </xf>
    <xf numFmtId="3" fontId="4" fillId="0" borderId="0" xfId="0" applyNumberFormat="1" applyFont="1" applyFill="1" applyBorder="1" applyAlignment="1">
      <alignment vertical="center"/>
    </xf>
    <xf numFmtId="0" fontId="11" fillId="0" borderId="0" xfId="0" applyFont="1" applyBorder="1" applyAlignment="1">
      <alignment horizontal="center" vertical="center"/>
    </xf>
    <xf numFmtId="38" fontId="11" fillId="0" borderId="0" xfId="1" applyFont="1" applyBorder="1" applyAlignment="1">
      <alignment horizontal="right" vertical="center"/>
    </xf>
    <xf numFmtId="179" fontId="4" fillId="0" borderId="164" xfId="1" applyNumberFormat="1" applyFont="1" applyFill="1" applyBorder="1" applyAlignment="1">
      <alignment horizontal="right" vertical="center"/>
    </xf>
    <xf numFmtId="179" fontId="4" fillId="0" borderId="0" xfId="1" applyNumberFormat="1" applyFont="1" applyFill="1" applyBorder="1" applyAlignment="1">
      <alignment horizontal="right" vertical="center"/>
    </xf>
    <xf numFmtId="179" fontId="4" fillId="0" borderId="165"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9" fontId="4" fillId="0" borderId="192" xfId="1" applyNumberFormat="1" applyFont="1" applyFill="1" applyBorder="1" applyAlignment="1">
      <alignment horizontal="right" vertical="center"/>
    </xf>
    <xf numFmtId="179" fontId="4" fillId="0" borderId="224" xfId="1" applyNumberFormat="1" applyFont="1" applyFill="1" applyBorder="1" applyAlignment="1">
      <alignment horizontal="right" vertical="center"/>
    </xf>
    <xf numFmtId="179" fontId="4" fillId="0" borderId="164" xfId="4" applyNumberFormat="1" applyFont="1" applyFill="1" applyBorder="1" applyAlignment="1">
      <alignment horizontal="right" vertical="center"/>
    </xf>
    <xf numFmtId="179" fontId="4" fillId="0" borderId="0" xfId="4" applyNumberFormat="1" applyFont="1" applyFill="1" applyBorder="1" applyAlignment="1">
      <alignment horizontal="right" vertical="center"/>
    </xf>
    <xf numFmtId="179" fontId="4" fillId="0" borderId="165" xfId="4" applyNumberFormat="1" applyFont="1" applyFill="1" applyBorder="1" applyAlignment="1">
      <alignment horizontal="right" vertical="center"/>
    </xf>
    <xf numFmtId="179" fontId="11" fillId="0" borderId="167" xfId="0" applyNumberFormat="1" applyFont="1" applyBorder="1" applyAlignment="1">
      <alignment horizontal="right" vertical="center"/>
    </xf>
    <xf numFmtId="0" fontId="11" fillId="0" borderId="167" xfId="0" applyFont="1" applyBorder="1" applyAlignment="1">
      <alignment horizontal="right" vertical="center"/>
    </xf>
    <xf numFmtId="179" fontId="4" fillId="0" borderId="199" xfId="4" applyNumberFormat="1" applyFont="1" applyFill="1" applyBorder="1" applyAlignment="1">
      <alignment horizontal="right" vertical="center"/>
    </xf>
    <xf numFmtId="179" fontId="4" fillId="0" borderId="200" xfId="4" applyNumberFormat="1" applyFont="1" applyFill="1" applyBorder="1" applyAlignment="1">
      <alignment horizontal="right" vertical="center"/>
    </xf>
    <xf numFmtId="179" fontId="4" fillId="0" borderId="201" xfId="4" applyNumberFormat="1" applyFont="1" applyFill="1" applyBorder="1" applyAlignment="1">
      <alignment horizontal="right" vertical="center"/>
    </xf>
    <xf numFmtId="179" fontId="4" fillId="0" borderId="199" xfId="1" applyNumberFormat="1" applyFont="1" applyFill="1" applyBorder="1" applyAlignment="1">
      <alignment horizontal="right" vertical="center"/>
    </xf>
    <xf numFmtId="179" fontId="4" fillId="0" borderId="200" xfId="1" applyNumberFormat="1" applyFont="1" applyFill="1" applyBorder="1" applyAlignment="1">
      <alignment horizontal="right" vertical="center"/>
    </xf>
    <xf numFmtId="179" fontId="4" fillId="0" borderId="201" xfId="1" applyNumberFormat="1" applyFont="1" applyFill="1" applyBorder="1" applyAlignment="1">
      <alignment horizontal="right" vertical="center"/>
    </xf>
    <xf numFmtId="179" fontId="4" fillId="0" borderId="169" xfId="1" applyNumberFormat="1" applyFont="1" applyFill="1" applyBorder="1" applyAlignment="1">
      <alignment horizontal="right" vertical="center"/>
    </xf>
    <xf numFmtId="179" fontId="4" fillId="0" borderId="168" xfId="1" applyNumberFormat="1" applyFont="1" applyFill="1" applyBorder="1" applyAlignment="1">
      <alignment horizontal="right" vertical="center"/>
    </xf>
    <xf numFmtId="179" fontId="4" fillId="0" borderId="170" xfId="1" applyNumberFormat="1" applyFont="1" applyFill="1" applyBorder="1" applyAlignment="1">
      <alignment horizontal="right" vertical="center"/>
    </xf>
    <xf numFmtId="0" fontId="11" fillId="0" borderId="167" xfId="0" applyFont="1" applyBorder="1" applyAlignment="1">
      <alignment horizontal="center" vertical="center"/>
    </xf>
    <xf numFmtId="179" fontId="4" fillId="0" borderId="169" xfId="4" applyNumberFormat="1" applyFont="1" applyFill="1" applyBorder="1" applyAlignment="1">
      <alignment horizontal="right" vertical="center"/>
    </xf>
    <xf numFmtId="179" fontId="4" fillId="0" borderId="168" xfId="4" applyNumberFormat="1" applyFont="1" applyFill="1" applyBorder="1" applyAlignment="1">
      <alignment horizontal="right" vertical="center"/>
    </xf>
    <xf numFmtId="179" fontId="4" fillId="0" borderId="170" xfId="4" applyNumberFormat="1" applyFont="1" applyFill="1" applyBorder="1" applyAlignment="1">
      <alignment horizontal="right" vertical="center"/>
    </xf>
    <xf numFmtId="179" fontId="4" fillId="0" borderId="12" xfId="4" applyNumberFormat="1" applyFont="1" applyFill="1" applyBorder="1" applyAlignment="1">
      <alignment horizontal="right" vertical="center"/>
    </xf>
    <xf numFmtId="179" fontId="4" fillId="0" borderId="192" xfId="4" applyNumberFormat="1" applyFont="1" applyFill="1" applyBorder="1" applyAlignment="1">
      <alignment horizontal="right" vertical="center"/>
    </xf>
    <xf numFmtId="179" fontId="4" fillId="0" borderId="224" xfId="4" applyNumberFormat="1" applyFont="1" applyFill="1" applyBorder="1" applyAlignment="1">
      <alignment horizontal="right" vertical="center"/>
    </xf>
    <xf numFmtId="0" fontId="4" fillId="0" borderId="199" xfId="0" applyFont="1" applyFill="1" applyBorder="1" applyAlignment="1">
      <alignment horizontal="center" vertical="center"/>
    </xf>
    <xf numFmtId="0" fontId="4" fillId="0" borderId="200" xfId="0" applyFont="1" applyFill="1" applyBorder="1" applyAlignment="1">
      <alignment horizontal="center" vertical="center"/>
    </xf>
    <xf numFmtId="0" fontId="4" fillId="0" borderId="201" xfId="0" applyFont="1" applyFill="1" applyBorder="1" applyAlignment="1">
      <alignment horizontal="center" vertical="center"/>
    </xf>
    <xf numFmtId="0" fontId="4" fillId="0" borderId="169" xfId="0" applyFont="1" applyFill="1" applyBorder="1" applyAlignment="1">
      <alignment horizontal="left" vertical="center"/>
    </xf>
    <xf numFmtId="0" fontId="4" fillId="0" borderId="168" xfId="0" applyFont="1" applyFill="1" applyBorder="1" applyAlignment="1">
      <alignment horizontal="left" vertical="center"/>
    </xf>
    <xf numFmtId="0" fontId="4" fillId="0" borderId="17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92" xfId="0" applyFont="1" applyFill="1" applyBorder="1" applyAlignment="1">
      <alignment horizontal="left" vertical="center"/>
    </xf>
    <xf numFmtId="0" fontId="4" fillId="0" borderId="198" xfId="0" applyFont="1" applyFill="1" applyBorder="1" applyAlignment="1">
      <alignment horizontal="left" vertical="center"/>
    </xf>
    <xf numFmtId="38" fontId="4" fillId="0" borderId="0" xfId="0" applyNumberFormat="1" applyFont="1" applyBorder="1" applyAlignment="1">
      <alignment vertical="center"/>
    </xf>
    <xf numFmtId="0" fontId="0" fillId="0" borderId="0" xfId="0" applyBorder="1" applyAlignment="1">
      <alignment vertical="center"/>
    </xf>
    <xf numFmtId="10" fontId="4" fillId="0" borderId="0" xfId="1" applyNumberFormat="1" applyFont="1" applyBorder="1" applyAlignment="1">
      <alignment vertical="center"/>
    </xf>
    <xf numFmtId="38" fontId="11" fillId="0" borderId="0" xfId="1" applyFont="1" applyFill="1" applyAlignment="1">
      <alignment horizontal="center" vertical="center"/>
    </xf>
    <xf numFmtId="38" fontId="4" fillId="0" borderId="0" xfId="1" applyFont="1" applyBorder="1" applyAlignment="1">
      <alignment vertical="center"/>
    </xf>
    <xf numFmtId="0" fontId="4" fillId="0" borderId="0" xfId="0" quotePrefix="1"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3" quotePrefix="1" applyNumberFormat="1" applyFont="1" applyBorder="1" applyAlignment="1">
      <alignment horizontal="right" vertical="center"/>
    </xf>
    <xf numFmtId="179" fontId="11"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11" fillId="0" borderId="167" xfId="3" applyFont="1" applyFill="1" applyBorder="1" applyAlignment="1">
      <alignment horizontal="center" vertical="center"/>
    </xf>
    <xf numFmtId="38" fontId="11" fillId="0" borderId="0" xfId="4" applyFont="1" applyFill="1" applyBorder="1" applyAlignment="1">
      <alignment horizontal="right" vertical="center"/>
    </xf>
    <xf numFmtId="179" fontId="11" fillId="0" borderId="167" xfId="3" applyNumberFormat="1" applyFont="1" applyFill="1" applyBorder="1" applyAlignment="1">
      <alignment horizontal="right" vertical="center"/>
    </xf>
    <xf numFmtId="0" fontId="11" fillId="0" borderId="167" xfId="3" applyFont="1" applyFill="1" applyBorder="1" applyAlignment="1">
      <alignment horizontal="right" vertical="center"/>
    </xf>
    <xf numFmtId="0" fontId="11" fillId="0" borderId="0" xfId="3" applyFont="1" applyFill="1" applyBorder="1" applyAlignment="1">
      <alignment horizontal="center" vertical="center"/>
    </xf>
    <xf numFmtId="38" fontId="11" fillId="0" borderId="167" xfId="1" applyFont="1" applyFill="1" applyBorder="1" applyAlignment="1">
      <alignment horizontal="right" vertical="center"/>
    </xf>
    <xf numFmtId="38" fontId="11" fillId="0" borderId="167" xfId="1" applyFont="1" applyFill="1" applyBorder="1" applyAlignment="1">
      <alignment horizontal="center" vertical="center"/>
    </xf>
    <xf numFmtId="179" fontId="4" fillId="0" borderId="198" xfId="1" applyNumberFormat="1" applyFont="1" applyFill="1" applyBorder="1" applyAlignment="1">
      <alignment horizontal="right" vertical="center"/>
    </xf>
    <xf numFmtId="38" fontId="4" fillId="0" borderId="0" xfId="1" applyFont="1" applyFill="1" applyBorder="1" applyAlignment="1">
      <alignment vertical="center"/>
    </xf>
    <xf numFmtId="38" fontId="4" fillId="0" borderId="0" xfId="0" applyNumberFormat="1" applyFont="1" applyFill="1" applyBorder="1" applyAlignment="1">
      <alignment vertical="center"/>
    </xf>
    <xf numFmtId="38" fontId="11" fillId="0" borderId="0" xfId="1" applyFont="1" applyFill="1" applyBorder="1" applyAlignment="1">
      <alignment horizontal="right" vertical="center"/>
    </xf>
    <xf numFmtId="186" fontId="4" fillId="0" borderId="37"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4" fillId="0" borderId="180" xfId="0" applyNumberFormat="1" applyFont="1" applyFill="1" applyBorder="1" applyAlignment="1">
      <alignment horizontal="right" vertical="center"/>
    </xf>
    <xf numFmtId="186" fontId="4" fillId="0" borderId="129" xfId="0" applyNumberFormat="1" applyFont="1" applyFill="1" applyBorder="1" applyAlignment="1">
      <alignment horizontal="right" vertical="center"/>
    </xf>
    <xf numFmtId="0" fontId="4" fillId="0" borderId="141" xfId="0" applyNumberFormat="1" applyFont="1" applyFill="1" applyBorder="1" applyAlignment="1">
      <alignment horizontal="distributed" vertical="center"/>
    </xf>
    <xf numFmtId="0" fontId="0" fillId="0" borderId="141" xfId="0" applyFont="1" applyFill="1" applyBorder="1" applyAlignment="1">
      <alignment horizontal="distributed" vertical="center"/>
    </xf>
    <xf numFmtId="186" fontId="4" fillId="0" borderId="64" xfId="0" applyNumberFormat="1" applyFont="1" applyFill="1" applyBorder="1" applyAlignment="1">
      <alignment horizontal="right" vertical="center"/>
    </xf>
    <xf numFmtId="186" fontId="4" fillId="0" borderId="66" xfId="0" applyNumberFormat="1" applyFont="1" applyFill="1" applyBorder="1" applyAlignment="1">
      <alignment horizontal="right" vertical="center"/>
    </xf>
    <xf numFmtId="0" fontId="4" fillId="0" borderId="61" xfId="0" applyNumberFormat="1" applyFont="1" applyFill="1" applyBorder="1" applyAlignment="1">
      <alignment horizontal="distributed" vertical="center"/>
    </xf>
    <xf numFmtId="186" fontId="4" fillId="0" borderId="208" xfId="0" applyNumberFormat="1" applyFont="1" applyFill="1" applyBorder="1" applyAlignment="1">
      <alignment horizontal="right" vertical="center"/>
    </xf>
    <xf numFmtId="186" fontId="4" fillId="0" borderId="209" xfId="0" applyNumberFormat="1" applyFont="1" applyFill="1" applyBorder="1" applyAlignment="1">
      <alignment horizontal="right" vertical="center"/>
    </xf>
    <xf numFmtId="0" fontId="4" fillId="0" borderId="0" xfId="0" applyNumberFormat="1" applyFont="1" applyFill="1" applyAlignment="1">
      <alignment horizontal="center" vertical="center"/>
    </xf>
    <xf numFmtId="185" fontId="4" fillId="0" borderId="35" xfId="0" applyNumberFormat="1" applyFont="1" applyFill="1" applyBorder="1" applyAlignment="1">
      <alignment horizontal="right" vertical="center"/>
    </xf>
    <xf numFmtId="186" fontId="4" fillId="0" borderId="107" xfId="0" applyNumberFormat="1" applyFont="1" applyFill="1" applyBorder="1" applyAlignment="1">
      <alignment horizontal="right" vertical="center"/>
    </xf>
    <xf numFmtId="186" fontId="4" fillId="0" borderId="27" xfId="0" applyNumberFormat="1" applyFont="1" applyFill="1" applyBorder="1" applyAlignment="1">
      <alignment horizontal="right" vertical="center"/>
    </xf>
    <xf numFmtId="0" fontId="4" fillId="0" borderId="58" xfId="0" applyNumberFormat="1" applyFont="1" applyFill="1" applyBorder="1" applyAlignment="1">
      <alignment horizontal="center" vertical="center"/>
    </xf>
    <xf numFmtId="0" fontId="4" fillId="0" borderId="72" xfId="0" applyNumberFormat="1" applyFont="1" applyFill="1" applyBorder="1" applyAlignment="1">
      <alignment horizontal="center" vertical="center"/>
    </xf>
    <xf numFmtId="0" fontId="4" fillId="0" borderId="72"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7" xfId="0" applyNumberFormat="1" applyFont="1" applyFill="1" applyBorder="1" applyAlignment="1">
      <alignment horizontal="center" vertical="center"/>
    </xf>
    <xf numFmtId="0" fontId="0" fillId="0" borderId="74" xfId="0" applyFont="1" applyFill="1" applyBorder="1" applyAlignment="1">
      <alignment vertical="center"/>
    </xf>
    <xf numFmtId="0" fontId="0" fillId="0" borderId="118" xfId="0" applyFont="1" applyFill="1" applyBorder="1" applyAlignment="1">
      <alignment vertical="center"/>
    </xf>
    <xf numFmtId="0" fontId="0" fillId="0" borderId="81" xfId="0" applyFont="1" applyFill="1" applyBorder="1" applyAlignment="1">
      <alignment vertical="center"/>
    </xf>
    <xf numFmtId="0" fontId="4" fillId="0" borderId="84" xfId="0" applyNumberFormat="1" applyFont="1" applyFill="1" applyBorder="1" applyAlignment="1">
      <alignment horizontal="center" vertical="center"/>
    </xf>
    <xf numFmtId="0" fontId="4" fillId="0" borderId="113" xfId="0" applyFont="1" applyFill="1" applyBorder="1" applyAlignment="1">
      <alignment horizontal="center" vertical="center"/>
    </xf>
    <xf numFmtId="185" fontId="4"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4" fillId="0" borderId="169" xfId="0" applyFont="1" applyFill="1" applyBorder="1" applyAlignment="1">
      <alignment horizontal="distributed" vertical="center" indent="2"/>
    </xf>
    <xf numFmtId="0" fontId="4" fillId="0" borderId="168" xfId="0" applyFont="1" applyFill="1" applyBorder="1" applyAlignment="1">
      <alignment horizontal="distributed" vertical="center" indent="2"/>
    </xf>
    <xf numFmtId="0" fontId="4" fillId="0" borderId="164"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172" xfId="0" applyNumberFormat="1" applyFont="1" applyFill="1" applyBorder="1" applyAlignment="1">
      <alignment horizontal="center" vertical="center"/>
    </xf>
    <xf numFmtId="0" fontId="0" fillId="0" borderId="173"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4" fillId="0" borderId="174" xfId="0" applyNumberFormat="1" applyFont="1" applyFill="1" applyBorder="1" applyAlignment="1">
      <alignment horizontal="center" vertical="center"/>
    </xf>
    <xf numFmtId="0" fontId="4" fillId="0" borderId="85" xfId="0" applyFont="1" applyFill="1" applyBorder="1" applyAlignment="1">
      <alignment horizontal="center" vertical="center"/>
    </xf>
    <xf numFmtId="179" fontId="4" fillId="0" borderId="174" xfId="0" applyNumberFormat="1" applyFont="1" applyFill="1" applyBorder="1" applyAlignment="1">
      <alignment horizontal="center" vertical="center"/>
    </xf>
    <xf numFmtId="179" fontId="4" fillId="0" borderId="85" xfId="0" applyNumberFormat="1" applyFont="1" applyFill="1" applyBorder="1" applyAlignment="1">
      <alignment horizontal="center" vertical="center"/>
    </xf>
    <xf numFmtId="0" fontId="4" fillId="0" borderId="175" xfId="0" applyNumberFormat="1" applyFont="1" applyFill="1" applyBorder="1" applyAlignment="1">
      <alignment horizontal="center" vertical="center"/>
    </xf>
    <xf numFmtId="0" fontId="0" fillId="0" borderId="176" xfId="0" applyFont="1" applyFill="1" applyBorder="1" applyAlignment="1">
      <alignment horizontal="center" vertical="center"/>
    </xf>
    <xf numFmtId="0" fontId="0" fillId="0" borderId="177" xfId="0" applyFont="1" applyFill="1" applyBorder="1" applyAlignment="1">
      <alignment horizontal="center" vertical="center"/>
    </xf>
    <xf numFmtId="0" fontId="4" fillId="0" borderId="168" xfId="0" applyNumberFormat="1" applyFont="1" applyFill="1" applyBorder="1" applyAlignment="1">
      <alignment horizontal="center" vertical="center"/>
    </xf>
    <xf numFmtId="0" fontId="0" fillId="0" borderId="168" xfId="0" applyFont="1" applyFill="1" applyBorder="1" applyAlignment="1">
      <alignment horizontal="center" vertical="center"/>
    </xf>
    <xf numFmtId="0" fontId="0" fillId="0" borderId="17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65" xfId="0" applyFont="1" applyFill="1" applyBorder="1" applyAlignment="1">
      <alignment horizontal="center" vertical="center"/>
    </xf>
    <xf numFmtId="0" fontId="4" fillId="0" borderId="75" xfId="0" applyNumberFormat="1" applyFont="1" applyFill="1" applyBorder="1" applyAlignment="1">
      <alignment horizontal="center" vertical="center"/>
    </xf>
    <xf numFmtId="0" fontId="0" fillId="0" borderId="76"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44" xfId="0" applyFont="1" applyFill="1" applyBorder="1" applyAlignment="1">
      <alignment horizontal="distributed" vertical="center"/>
    </xf>
    <xf numFmtId="0" fontId="4" fillId="0" borderId="173" xfId="0" applyFont="1" applyFill="1" applyBorder="1" applyAlignment="1">
      <alignment horizontal="distributed" vertical="center" indent="2"/>
    </xf>
    <xf numFmtId="0" fontId="4" fillId="0" borderId="76" xfId="0" applyFont="1" applyFill="1" applyBorder="1" applyAlignment="1">
      <alignment horizontal="distributed" vertical="center" indent="2"/>
    </xf>
    <xf numFmtId="0" fontId="4" fillId="0" borderId="67"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3" xfId="0" applyNumberFormat="1" applyFont="1" applyFill="1" applyBorder="1" applyAlignment="1">
      <alignment horizontal="center" vertical="center"/>
    </xf>
    <xf numFmtId="0" fontId="0" fillId="0" borderId="112" xfId="0" applyFont="1" applyFill="1" applyBorder="1" applyAlignment="1">
      <alignment vertical="center"/>
    </xf>
    <xf numFmtId="179" fontId="4" fillId="0" borderId="84" xfId="0" applyNumberFormat="1" applyFont="1" applyFill="1" applyBorder="1" applyAlignment="1">
      <alignment horizontal="center" vertical="center"/>
    </xf>
    <xf numFmtId="179" fontId="4" fillId="0" borderId="113" xfId="0" applyNumberFormat="1" applyFont="1" applyFill="1" applyBorder="1" applyAlignment="1">
      <alignment horizontal="center" vertical="center"/>
    </xf>
    <xf numFmtId="0" fontId="0" fillId="0" borderId="72" xfId="0" applyFont="1" applyFill="1" applyBorder="1" applyAlignment="1">
      <alignment horizontal="center" vertical="center"/>
    </xf>
    <xf numFmtId="0" fontId="4" fillId="0" borderId="71" xfId="0" applyNumberFormat="1" applyFont="1" applyFill="1" applyBorder="1" applyAlignment="1">
      <alignment horizontal="center" vertical="center"/>
    </xf>
    <xf numFmtId="0" fontId="4" fillId="0" borderId="112" xfId="0" applyNumberFormat="1" applyFont="1" applyFill="1" applyBorder="1" applyAlignment="1">
      <alignment horizontal="center" vertical="center"/>
    </xf>
    <xf numFmtId="0" fontId="4" fillId="0" borderId="70" xfId="0" applyNumberFormat="1" applyFont="1" applyFill="1" applyBorder="1" applyAlignment="1">
      <alignment horizontal="center" vertical="center"/>
    </xf>
    <xf numFmtId="0" fontId="4" fillId="0" borderId="68" xfId="0" applyNumberFormat="1" applyFont="1" applyFill="1" applyBorder="1" applyAlignment="1">
      <alignment horizontal="center" vertical="center"/>
    </xf>
    <xf numFmtId="0" fontId="4" fillId="0" borderId="114" xfId="0" applyNumberFormat="1" applyFont="1" applyFill="1" applyBorder="1" applyAlignment="1">
      <alignment horizontal="center" vertical="center"/>
    </xf>
    <xf numFmtId="0" fontId="0" fillId="0" borderId="61" xfId="0" applyFont="1" applyFill="1" applyBorder="1" applyAlignment="1">
      <alignment horizontal="center" vertical="center"/>
    </xf>
    <xf numFmtId="186" fontId="4" fillId="0" borderId="220" xfId="0" applyNumberFormat="1" applyFont="1" applyFill="1" applyBorder="1" applyAlignment="1">
      <alignment horizontal="right" vertical="center"/>
    </xf>
    <xf numFmtId="0" fontId="4" fillId="0" borderId="74" xfId="0" applyNumberFormat="1" applyFont="1" applyFill="1" applyBorder="1" applyAlignment="1">
      <alignment horizontal="center" vertical="center"/>
    </xf>
    <xf numFmtId="0" fontId="4" fillId="0" borderId="81" xfId="0" applyFont="1" applyFill="1" applyBorder="1" applyAlignment="1">
      <alignment horizontal="center" vertical="center"/>
    </xf>
    <xf numFmtId="0" fontId="4" fillId="0" borderId="61" xfId="0" applyNumberFormat="1" applyFont="1" applyFill="1" applyBorder="1" applyAlignment="1">
      <alignment horizontal="center" vertical="center"/>
    </xf>
    <xf numFmtId="0" fontId="4" fillId="0" borderId="17" xfId="0" applyNumberFormat="1" applyFont="1" applyFill="1" applyBorder="1" applyAlignment="1">
      <alignment horizontal="distributed" vertical="center"/>
    </xf>
    <xf numFmtId="0" fontId="4" fillId="0" borderId="25" xfId="0" applyNumberFormat="1" applyFont="1" applyFill="1" applyBorder="1" applyAlignment="1">
      <alignment horizontal="distributed" vertical="center"/>
    </xf>
    <xf numFmtId="0" fontId="4" fillId="0" borderId="69" xfId="0" applyNumberFormat="1" applyFont="1" applyFill="1" applyBorder="1" applyAlignment="1">
      <alignment horizontal="center" vertical="center"/>
    </xf>
    <xf numFmtId="0" fontId="0" fillId="0" borderId="69" xfId="0" applyFont="1" applyFill="1" applyBorder="1" applyAlignment="1">
      <alignment horizontal="center" vertical="center"/>
    </xf>
    <xf numFmtId="0" fontId="0" fillId="0" borderId="89" xfId="0" applyFont="1" applyFill="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right" vertical="center"/>
    </xf>
    <xf numFmtId="0" fontId="4" fillId="0" borderId="230" xfId="0" applyFont="1" applyBorder="1" applyAlignment="1">
      <alignment horizontal="center" vertical="center"/>
    </xf>
    <xf numFmtId="0" fontId="4" fillId="0" borderId="231" xfId="0" applyFont="1" applyBorder="1" applyAlignment="1">
      <alignment horizontal="center" vertical="center"/>
    </xf>
    <xf numFmtId="0" fontId="4" fillId="0" borderId="232" xfId="0" applyFont="1" applyBorder="1" applyAlignment="1">
      <alignment horizontal="center" vertical="center"/>
    </xf>
    <xf numFmtId="0" fontId="4" fillId="0" borderId="233" xfId="0" quotePrefix="1" applyFont="1" applyBorder="1" applyAlignment="1">
      <alignment horizontal="distributed" vertical="center" wrapText="1" indent="1"/>
    </xf>
    <xf numFmtId="0" fontId="4" fillId="0" borderId="234" xfId="0" applyFont="1" applyBorder="1" applyAlignment="1">
      <alignment horizontal="center" vertical="center" wrapText="1"/>
    </xf>
    <xf numFmtId="0" fontId="4" fillId="0" borderId="231" xfId="0" quotePrefix="1" applyFont="1" applyBorder="1" applyAlignment="1">
      <alignment horizontal="distributed" vertical="center" wrapText="1"/>
    </xf>
    <xf numFmtId="0" fontId="4" fillId="0" borderId="232" xfId="0" applyFont="1" applyBorder="1" applyAlignment="1">
      <alignment horizontal="center" vertical="center" wrapText="1"/>
    </xf>
    <xf numFmtId="0" fontId="4" fillId="0" borderId="234" xfId="0" applyFont="1" applyBorder="1" applyAlignment="1">
      <alignment horizontal="centerContinuous" vertical="center"/>
    </xf>
    <xf numFmtId="0" fontId="4" fillId="0" borderId="232" xfId="0" applyFont="1" applyBorder="1" applyAlignment="1">
      <alignment horizontal="centerContinuous" vertical="center"/>
    </xf>
    <xf numFmtId="0" fontId="4" fillId="0" borderId="234" xfId="0" applyFont="1" applyBorder="1" applyAlignment="1">
      <alignment horizontal="center" vertical="center" wrapText="1"/>
    </xf>
    <xf numFmtId="0" fontId="4" fillId="0" borderId="231" xfId="0" quotePrefix="1" applyFont="1" applyBorder="1" applyAlignment="1">
      <alignment horizontal="distributed" vertical="center" wrapText="1" shrinkToFit="1"/>
    </xf>
    <xf numFmtId="0" fontId="4" fillId="0" borderId="235" xfId="0" applyFont="1" applyBorder="1">
      <alignment vertical="center"/>
    </xf>
    <xf numFmtId="0" fontId="8" fillId="0" borderId="0" xfId="0" applyFont="1" applyAlignment="1">
      <alignment horizontal="center" vertical="center" wrapText="1"/>
    </xf>
    <xf numFmtId="0" fontId="4" fillId="0" borderId="236" xfId="0" applyFont="1" applyBorder="1" applyAlignment="1">
      <alignment horizontal="center" vertical="center"/>
    </xf>
    <xf numFmtId="0" fontId="4" fillId="0" borderId="192" xfId="0" applyFont="1" applyBorder="1" applyAlignment="1">
      <alignment horizontal="center" vertical="center"/>
    </xf>
    <xf numFmtId="0" fontId="4" fillId="0" borderId="229" xfId="0" applyFont="1" applyBorder="1" applyAlignment="1">
      <alignment horizontal="center" vertical="center"/>
    </xf>
    <xf numFmtId="0" fontId="4" fillId="0" borderId="237" xfId="0" applyFont="1" applyBorder="1" applyAlignment="1">
      <alignment horizontal="distributed" vertical="center" wrapText="1" indent="1"/>
    </xf>
    <xf numFmtId="0" fontId="4" fillId="0" borderId="12" xfId="0" applyFont="1" applyBorder="1" applyAlignment="1">
      <alignment horizontal="center" vertical="center" wrapText="1"/>
    </xf>
    <xf numFmtId="0" fontId="4" fillId="0" borderId="192" xfId="0" applyFont="1" applyBorder="1" applyAlignment="1">
      <alignment horizontal="distributed" vertical="center" wrapText="1"/>
    </xf>
    <xf numFmtId="0" fontId="4" fillId="0" borderId="229" xfId="0" applyFont="1" applyBorder="1" applyAlignment="1">
      <alignment horizontal="center" vertical="center" wrapText="1"/>
    </xf>
    <xf numFmtId="0" fontId="4" fillId="0" borderId="167" xfId="0" quotePrefix="1" applyFont="1" applyBorder="1" applyAlignment="1">
      <alignment horizontal="center" vertical="center" wrapText="1"/>
    </xf>
    <xf numFmtId="0" fontId="4" fillId="0" borderId="12" xfId="0" applyFont="1" applyBorder="1" applyAlignment="1">
      <alignment horizontal="center" vertical="center" wrapText="1"/>
    </xf>
    <xf numFmtId="0" fontId="4" fillId="0" borderId="192" xfId="0" applyFont="1" applyBorder="1" applyAlignment="1">
      <alignment horizontal="distributed" vertical="center" wrapText="1" shrinkToFit="1"/>
    </xf>
    <xf numFmtId="0" fontId="4" fillId="0" borderId="238" xfId="0" applyFont="1" applyBorder="1">
      <alignment vertical="center"/>
    </xf>
    <xf numFmtId="0" fontId="4" fillId="0" borderId="239" xfId="0" applyFont="1" applyBorder="1" applyAlignment="1">
      <alignment horizontal="center" vertical="center"/>
    </xf>
    <xf numFmtId="49" fontId="4" fillId="0" borderId="0" xfId="0" applyNumberFormat="1" applyFont="1" applyAlignment="1">
      <alignment horizontal="distributed" vertical="center"/>
    </xf>
    <xf numFmtId="185" fontId="4" fillId="0" borderId="167" xfId="0" applyNumberFormat="1" applyFont="1" applyBorder="1" applyAlignment="1">
      <alignment horizontal="right" vertical="center" indent="1"/>
    </xf>
    <xf numFmtId="185" fontId="4" fillId="0" borderId="199" xfId="0" applyNumberFormat="1" applyFont="1" applyBorder="1">
      <alignment vertical="center"/>
    </xf>
    <xf numFmtId="185" fontId="4" fillId="0" borderId="200" xfId="0" applyNumberFormat="1" applyFont="1" applyBorder="1">
      <alignment vertical="center"/>
    </xf>
    <xf numFmtId="185" fontId="4" fillId="0" borderId="201" xfId="0" applyNumberFormat="1" applyFont="1" applyBorder="1">
      <alignment vertical="center"/>
    </xf>
    <xf numFmtId="185" fontId="4" fillId="0" borderId="240" xfId="0" applyNumberFormat="1" applyFont="1" applyBorder="1">
      <alignment vertical="center"/>
    </xf>
    <xf numFmtId="38" fontId="4" fillId="0" borderId="0" xfId="1" applyFont="1" applyFill="1">
      <alignment vertical="center"/>
    </xf>
    <xf numFmtId="38" fontId="4" fillId="0" borderId="0" xfId="1" applyFont="1" applyFill="1" applyBorder="1">
      <alignment vertical="center"/>
    </xf>
    <xf numFmtId="0" fontId="4" fillId="0" borderId="241" xfId="0" applyFont="1" applyBorder="1" applyAlignment="1">
      <alignment horizontal="center" vertical="center"/>
    </xf>
    <xf numFmtId="0" fontId="4" fillId="0" borderId="200" xfId="0" applyFont="1" applyBorder="1" applyAlignment="1">
      <alignment horizontal="center" vertical="center"/>
    </xf>
    <xf numFmtId="49" fontId="4" fillId="0" borderId="200" xfId="0" applyNumberFormat="1" applyFont="1" applyBorder="1" applyAlignment="1">
      <alignment horizontal="center" vertical="center"/>
    </xf>
    <xf numFmtId="0" fontId="4" fillId="0" borderId="200" xfId="0" applyFont="1" applyBorder="1" applyAlignment="1">
      <alignment horizontal="distributed" vertical="center"/>
    </xf>
    <xf numFmtId="0" fontId="4" fillId="0" borderId="201" xfId="0" applyFont="1" applyBorder="1">
      <alignment vertical="center"/>
    </xf>
    <xf numFmtId="0" fontId="4" fillId="0" borderId="200" xfId="0" applyFont="1" applyBorder="1" applyAlignment="1">
      <alignment horizontal="distributed" vertical="center" wrapText="1"/>
    </xf>
    <xf numFmtId="0" fontId="21" fillId="0" borderId="0" xfId="0" applyFont="1">
      <alignment vertical="center"/>
    </xf>
    <xf numFmtId="0" fontId="4" fillId="0" borderId="242" xfId="0" applyFont="1" applyBorder="1" applyAlignment="1">
      <alignment horizontal="center" vertical="center"/>
    </xf>
    <xf numFmtId="0" fontId="4" fillId="0" borderId="243" xfId="0" applyFont="1" applyBorder="1" applyAlignment="1">
      <alignment horizontal="center" vertical="center"/>
    </xf>
    <xf numFmtId="49" fontId="4" fillId="0" borderId="243" xfId="0" applyNumberFormat="1" applyFont="1" applyBorder="1" applyAlignment="1">
      <alignment horizontal="distributed" vertical="center"/>
    </xf>
    <xf numFmtId="0" fontId="4" fillId="0" borderId="243" xfId="0" applyFont="1" applyBorder="1">
      <alignment vertical="center"/>
    </xf>
    <xf numFmtId="185" fontId="4" fillId="0" borderId="244" xfId="0" applyNumberFormat="1" applyFont="1" applyBorder="1" applyAlignment="1">
      <alignment horizontal="right" vertical="center" indent="1"/>
    </xf>
    <xf numFmtId="185" fontId="4" fillId="0" borderId="245" xfId="0" applyNumberFormat="1" applyFont="1" applyBorder="1">
      <alignment vertical="center"/>
    </xf>
    <xf numFmtId="185" fontId="4" fillId="0" borderId="246" xfId="0" applyNumberFormat="1" applyFont="1" applyBorder="1">
      <alignment vertical="center"/>
    </xf>
    <xf numFmtId="185" fontId="4" fillId="0" borderId="247" xfId="0" applyNumberFormat="1" applyFont="1" applyBorder="1">
      <alignment vertical="center"/>
    </xf>
    <xf numFmtId="185" fontId="4" fillId="0" borderId="243" xfId="0" applyNumberFormat="1" applyFont="1" applyBorder="1">
      <alignment vertical="center"/>
    </xf>
    <xf numFmtId="185" fontId="4" fillId="0" borderId="248" xfId="0" applyNumberFormat="1" applyFont="1" applyBorder="1">
      <alignment vertical="center"/>
    </xf>
    <xf numFmtId="185" fontId="4" fillId="0" borderId="0" xfId="0" applyNumberFormat="1" applyFont="1" applyAlignment="1">
      <alignment vertical="center" shrinkToFit="1"/>
    </xf>
    <xf numFmtId="193" fontId="4" fillId="0" borderId="0" xfId="0" applyNumberFormat="1" applyFont="1">
      <alignment vertical="center"/>
    </xf>
    <xf numFmtId="193" fontId="16" fillId="0" borderId="0" xfId="0" applyNumberFormat="1" applyFont="1">
      <alignment vertical="center"/>
    </xf>
    <xf numFmtId="38" fontId="16" fillId="0" borderId="0" xfId="1" applyFont="1" applyFill="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cellXfs>
  <cellStyles count="5">
    <cellStyle name="パーセント" xfId="2" builtinId="5"/>
    <cellStyle name="桁区切り" xfId="1" builtinId="6"/>
    <cellStyle name="桁区切り 2" xfId="4" xr:uid="{BA40784A-2B87-441E-9BE6-0018CEAF7171}"/>
    <cellStyle name="標準" xfId="0" builtinId="0"/>
    <cellStyle name="標準 2" xfId="3" xr:uid="{C1CAAEF7-87ED-4181-A32A-5910F20F2C9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28</xdr:col>
      <xdr:colOff>114300</xdr:colOff>
      <xdr:row>73</xdr:row>
      <xdr:rowOff>0</xdr:rowOff>
    </xdr:from>
    <xdr:to>
      <xdr:col>29</xdr:col>
      <xdr:colOff>85725</xdr:colOff>
      <xdr:row>74</xdr:row>
      <xdr:rowOff>19050</xdr:rowOff>
    </xdr:to>
    <xdr:sp macro="" textlink="">
      <xdr:nvSpPr>
        <xdr:cNvPr id="2356" name="Text Box 10">
          <a:extLst>
            <a:ext uri="{FF2B5EF4-FFF2-40B4-BE49-F238E27FC236}">
              <a16:creationId xmlns:a16="http://schemas.microsoft.com/office/drawing/2014/main" id="{00000000-0008-0000-0300-000034090000}"/>
            </a:ext>
          </a:extLst>
        </xdr:cNvPr>
        <xdr:cNvSpPr txBox="1">
          <a:spLocks noChangeArrowheads="1"/>
        </xdr:cNvSpPr>
      </xdr:nvSpPr>
      <xdr:spPr bwMode="auto">
        <a:xfrm>
          <a:off x="3829050" y="133826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0</xdr:colOff>
      <xdr:row>5</xdr:row>
      <xdr:rowOff>0</xdr:rowOff>
    </xdr:from>
    <xdr:to>
      <xdr:col>46</xdr:col>
      <xdr:colOff>76200</xdr:colOff>
      <xdr:row>6</xdr:row>
      <xdr:rowOff>19050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695950" y="87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34</xdr:row>
      <xdr:rowOff>0</xdr:rowOff>
    </xdr:from>
    <xdr:to>
      <xdr:col>46</xdr:col>
      <xdr:colOff>76200</xdr:colOff>
      <xdr:row>34</xdr:row>
      <xdr:rowOff>209550</xdr:rowOff>
    </xdr:to>
    <xdr:sp macro="" textlink="">
      <xdr:nvSpPr>
        <xdr:cNvPr id="3" name="Text Box 7">
          <a:extLst>
            <a:ext uri="{FF2B5EF4-FFF2-40B4-BE49-F238E27FC236}">
              <a16:creationId xmlns:a16="http://schemas.microsoft.com/office/drawing/2014/main" id="{00000000-0008-0000-0500-000003000000}"/>
            </a:ext>
          </a:extLst>
        </xdr:cNvPr>
        <xdr:cNvSpPr txBox="1">
          <a:spLocks noChangeArrowheads="1"/>
        </xdr:cNvSpPr>
      </xdr:nvSpPr>
      <xdr:spPr bwMode="auto">
        <a:xfrm>
          <a:off x="5695950" y="8143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66673</xdr:colOff>
      <xdr:row>44</xdr:row>
      <xdr:rowOff>28576</xdr:rowOff>
    </xdr:from>
    <xdr:to>
      <xdr:col>67</xdr:col>
      <xdr:colOff>114299</xdr:colOff>
      <xdr:row>45</xdr:row>
      <xdr:rowOff>180976</xdr:rowOff>
    </xdr:to>
    <xdr:sp macro="" textlink="">
      <xdr:nvSpPr>
        <xdr:cNvPr id="8" name="大かっこ 7">
          <a:extLst>
            <a:ext uri="{FF2B5EF4-FFF2-40B4-BE49-F238E27FC236}">
              <a16:creationId xmlns:a16="http://schemas.microsoft.com/office/drawing/2014/main" id="{00000000-0008-0000-0600-000008000000}"/>
            </a:ext>
          </a:extLst>
        </xdr:cNvPr>
        <xdr:cNvSpPr/>
      </xdr:nvSpPr>
      <xdr:spPr>
        <a:xfrm>
          <a:off x="7496173" y="8924926"/>
          <a:ext cx="914401"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1"/>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114300</xdr:colOff>
      <xdr:row>0</xdr:row>
      <xdr:rowOff>0</xdr:rowOff>
    </xdr:from>
    <xdr:to>
      <xdr:col>32</xdr:col>
      <xdr:colOff>66675</xdr:colOff>
      <xdr:row>1</xdr:row>
      <xdr:rowOff>38100</xdr:rowOff>
    </xdr:to>
    <xdr:sp macro="" textlink="">
      <xdr:nvSpPr>
        <xdr:cNvPr id="689761" name="Text Box 1">
          <a:extLst>
            <a:ext uri="{FF2B5EF4-FFF2-40B4-BE49-F238E27FC236}">
              <a16:creationId xmlns:a16="http://schemas.microsoft.com/office/drawing/2014/main" id="{00000000-0008-0000-0700-000061860A00}"/>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66675</xdr:colOff>
      <xdr:row>1</xdr:row>
      <xdr:rowOff>38100</xdr:rowOff>
    </xdr:to>
    <xdr:sp macro="" textlink="">
      <xdr:nvSpPr>
        <xdr:cNvPr id="689762" name="Text Box 2">
          <a:extLst>
            <a:ext uri="{FF2B5EF4-FFF2-40B4-BE49-F238E27FC236}">
              <a16:creationId xmlns:a16="http://schemas.microsoft.com/office/drawing/2014/main" id="{00000000-0008-0000-0700-000062860A00}"/>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31</xdr:row>
      <xdr:rowOff>0</xdr:rowOff>
    </xdr:from>
    <xdr:to>
      <xdr:col>28</xdr:col>
      <xdr:colOff>85725</xdr:colOff>
      <xdr:row>32</xdr:row>
      <xdr:rowOff>57150</xdr:rowOff>
    </xdr:to>
    <xdr:sp macro="" textlink="">
      <xdr:nvSpPr>
        <xdr:cNvPr id="18" name="Text Box 1">
          <a:extLst>
            <a:ext uri="{FF2B5EF4-FFF2-40B4-BE49-F238E27FC236}">
              <a16:creationId xmlns:a16="http://schemas.microsoft.com/office/drawing/2014/main" id="{00000000-0008-0000-0700-000012000000}"/>
            </a:ext>
          </a:extLst>
        </xdr:cNvPr>
        <xdr:cNvSpPr txBox="1">
          <a:spLocks noChangeArrowheads="1"/>
        </xdr:cNvSpPr>
      </xdr:nvSpPr>
      <xdr:spPr bwMode="auto">
        <a:xfrm>
          <a:off x="3457575" y="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31</xdr:row>
      <xdr:rowOff>0</xdr:rowOff>
    </xdr:from>
    <xdr:to>
      <xdr:col>28</xdr:col>
      <xdr:colOff>85725</xdr:colOff>
      <xdr:row>32</xdr:row>
      <xdr:rowOff>57150</xdr:rowOff>
    </xdr:to>
    <xdr:sp macro="" textlink="">
      <xdr:nvSpPr>
        <xdr:cNvPr id="19" name="Text Box 2">
          <a:extLst>
            <a:ext uri="{FF2B5EF4-FFF2-40B4-BE49-F238E27FC236}">
              <a16:creationId xmlns:a16="http://schemas.microsoft.com/office/drawing/2014/main" id="{00000000-0008-0000-0700-000013000000}"/>
            </a:ext>
          </a:extLst>
        </xdr:cNvPr>
        <xdr:cNvSpPr txBox="1">
          <a:spLocks noChangeArrowheads="1"/>
        </xdr:cNvSpPr>
      </xdr:nvSpPr>
      <xdr:spPr bwMode="auto">
        <a:xfrm>
          <a:off x="3457575" y="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64</xdr:row>
      <xdr:rowOff>0</xdr:rowOff>
    </xdr:from>
    <xdr:to>
      <xdr:col>24</xdr:col>
      <xdr:colOff>85725</xdr:colOff>
      <xdr:row>65</xdr:row>
      <xdr:rowOff>57150</xdr:rowOff>
    </xdr:to>
    <xdr:sp macro="" textlink="">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2962275" y="1714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64</xdr:row>
      <xdr:rowOff>0</xdr:rowOff>
    </xdr:from>
    <xdr:to>
      <xdr:col>24</xdr:col>
      <xdr:colOff>85725</xdr:colOff>
      <xdr:row>65</xdr:row>
      <xdr:rowOff>57150</xdr:rowOff>
    </xdr:to>
    <xdr:sp macro="" textlink="">
      <xdr:nvSpPr>
        <xdr:cNvPr id="11" name="Text Box 14">
          <a:extLst>
            <a:ext uri="{FF2B5EF4-FFF2-40B4-BE49-F238E27FC236}">
              <a16:creationId xmlns:a16="http://schemas.microsoft.com/office/drawing/2014/main" id="{00000000-0008-0000-0700-00000B000000}"/>
            </a:ext>
          </a:extLst>
        </xdr:cNvPr>
        <xdr:cNvSpPr txBox="1">
          <a:spLocks noChangeArrowheads="1"/>
        </xdr:cNvSpPr>
      </xdr:nvSpPr>
      <xdr:spPr bwMode="auto">
        <a:xfrm>
          <a:off x="2962275" y="1714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114300</xdr:colOff>
      <xdr:row>5</xdr:row>
      <xdr:rowOff>0</xdr:rowOff>
    </xdr:from>
    <xdr:to>
      <xdr:col>28</xdr:col>
      <xdr:colOff>219075</xdr:colOff>
      <xdr:row>6</xdr:row>
      <xdr:rowOff>133350</xdr:rowOff>
    </xdr:to>
    <xdr:sp macro="" textlink="">
      <xdr:nvSpPr>
        <xdr:cNvPr id="776450" name="Text Box 1">
          <a:extLst>
            <a:ext uri="{FF2B5EF4-FFF2-40B4-BE49-F238E27FC236}">
              <a16:creationId xmlns:a16="http://schemas.microsoft.com/office/drawing/2014/main" id="{00000000-0008-0000-0800-000002D90B00}"/>
            </a:ext>
          </a:extLst>
        </xdr:cNvPr>
        <xdr:cNvSpPr txBox="1">
          <a:spLocks noChangeArrowheads="1"/>
        </xdr:cNvSpPr>
      </xdr:nvSpPr>
      <xdr:spPr bwMode="auto">
        <a:xfrm>
          <a:off x="21269325" y="695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28</xdr:col>
      <xdr:colOff>114300</xdr:colOff>
      <xdr:row>8</xdr:row>
      <xdr:rowOff>0</xdr:rowOff>
    </xdr:from>
    <xdr:to>
      <xdr:col>28</xdr:col>
      <xdr:colOff>219075</xdr:colOff>
      <xdr:row>9</xdr:row>
      <xdr:rowOff>57150</xdr:rowOff>
    </xdr:to>
    <xdr:sp macro="" textlink="">
      <xdr:nvSpPr>
        <xdr:cNvPr id="776451" name="Text Box 2">
          <a:extLst>
            <a:ext uri="{FF2B5EF4-FFF2-40B4-BE49-F238E27FC236}">
              <a16:creationId xmlns:a16="http://schemas.microsoft.com/office/drawing/2014/main" id="{00000000-0008-0000-0800-000003D90B00}"/>
            </a:ext>
          </a:extLst>
        </xdr:cNvPr>
        <xdr:cNvSpPr txBox="1">
          <a:spLocks noChangeArrowheads="1"/>
        </xdr:cNvSpPr>
      </xdr:nvSpPr>
      <xdr:spPr bwMode="auto">
        <a:xfrm>
          <a:off x="21269325" y="9334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28</xdr:col>
      <xdr:colOff>114300</xdr:colOff>
      <xdr:row>8</xdr:row>
      <xdr:rowOff>0</xdr:rowOff>
    </xdr:from>
    <xdr:to>
      <xdr:col>28</xdr:col>
      <xdr:colOff>219075</xdr:colOff>
      <xdr:row>9</xdr:row>
      <xdr:rowOff>57150</xdr:rowOff>
    </xdr:to>
    <xdr:sp macro="" textlink="">
      <xdr:nvSpPr>
        <xdr:cNvPr id="776452" name="Text Box 3">
          <a:extLst>
            <a:ext uri="{FF2B5EF4-FFF2-40B4-BE49-F238E27FC236}">
              <a16:creationId xmlns:a16="http://schemas.microsoft.com/office/drawing/2014/main" id="{00000000-0008-0000-0800-000004D90B00}"/>
            </a:ext>
          </a:extLst>
        </xdr:cNvPr>
        <xdr:cNvSpPr txBox="1">
          <a:spLocks noChangeArrowheads="1"/>
        </xdr:cNvSpPr>
      </xdr:nvSpPr>
      <xdr:spPr bwMode="auto">
        <a:xfrm>
          <a:off x="21269325" y="9334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35</xdr:col>
      <xdr:colOff>114300</xdr:colOff>
      <xdr:row>7</xdr:row>
      <xdr:rowOff>0</xdr:rowOff>
    </xdr:from>
    <xdr:to>
      <xdr:col>35</xdr:col>
      <xdr:colOff>219075</xdr:colOff>
      <xdr:row>8</xdr:row>
      <xdr:rowOff>38100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18964275" y="1295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35</xdr:col>
      <xdr:colOff>114300</xdr:colOff>
      <xdr:row>8</xdr:row>
      <xdr:rowOff>0</xdr:rowOff>
    </xdr:from>
    <xdr:to>
      <xdr:col>35</xdr:col>
      <xdr:colOff>219075</xdr:colOff>
      <xdr:row>9</xdr:row>
      <xdr:rowOff>38100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18964275" y="1485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35</xdr:col>
      <xdr:colOff>114300</xdr:colOff>
      <xdr:row>8</xdr:row>
      <xdr:rowOff>0</xdr:rowOff>
    </xdr:from>
    <xdr:to>
      <xdr:col>35</xdr:col>
      <xdr:colOff>219075</xdr:colOff>
      <xdr:row>9</xdr:row>
      <xdr:rowOff>38100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18964275" y="1485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35</xdr:col>
      <xdr:colOff>114300</xdr:colOff>
      <xdr:row>7</xdr:row>
      <xdr:rowOff>0</xdr:rowOff>
    </xdr:from>
    <xdr:to>
      <xdr:col>35</xdr:col>
      <xdr:colOff>219075</xdr:colOff>
      <xdr:row>8</xdr:row>
      <xdr:rowOff>38100</xdr:rowOff>
    </xdr:to>
    <xdr:sp macro="" textlink="">
      <xdr:nvSpPr>
        <xdr:cNvPr id="2" name="Text Box 1">
          <a:extLst>
            <a:ext uri="{FF2B5EF4-FFF2-40B4-BE49-F238E27FC236}">
              <a16:creationId xmlns:a16="http://schemas.microsoft.com/office/drawing/2014/main" id="{61E6F06E-68E2-43CB-9378-1329EBEF3E9C}"/>
            </a:ext>
          </a:extLst>
        </xdr:cNvPr>
        <xdr:cNvSpPr txBox="1">
          <a:spLocks noChangeArrowheads="1"/>
        </xdr:cNvSpPr>
      </xdr:nvSpPr>
      <xdr:spPr bwMode="auto">
        <a:xfrm>
          <a:off x="18964275" y="1295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35</xdr:col>
      <xdr:colOff>114300</xdr:colOff>
      <xdr:row>8</xdr:row>
      <xdr:rowOff>0</xdr:rowOff>
    </xdr:from>
    <xdr:to>
      <xdr:col>35</xdr:col>
      <xdr:colOff>219075</xdr:colOff>
      <xdr:row>9</xdr:row>
      <xdr:rowOff>38100</xdr:rowOff>
    </xdr:to>
    <xdr:sp macro="" textlink="">
      <xdr:nvSpPr>
        <xdr:cNvPr id="3" name="Text Box 2">
          <a:extLst>
            <a:ext uri="{FF2B5EF4-FFF2-40B4-BE49-F238E27FC236}">
              <a16:creationId xmlns:a16="http://schemas.microsoft.com/office/drawing/2014/main" id="{970C3230-A418-4105-904F-1C3D70800C8B}"/>
            </a:ext>
          </a:extLst>
        </xdr:cNvPr>
        <xdr:cNvSpPr txBox="1">
          <a:spLocks noChangeArrowheads="1"/>
        </xdr:cNvSpPr>
      </xdr:nvSpPr>
      <xdr:spPr bwMode="auto">
        <a:xfrm>
          <a:off x="18964275" y="1485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35</xdr:col>
      <xdr:colOff>114300</xdr:colOff>
      <xdr:row>8</xdr:row>
      <xdr:rowOff>0</xdr:rowOff>
    </xdr:from>
    <xdr:to>
      <xdr:col>35</xdr:col>
      <xdr:colOff>219075</xdr:colOff>
      <xdr:row>9</xdr:row>
      <xdr:rowOff>38100</xdr:rowOff>
    </xdr:to>
    <xdr:sp macro="" textlink="">
      <xdr:nvSpPr>
        <xdr:cNvPr id="4" name="Text Box 3">
          <a:extLst>
            <a:ext uri="{FF2B5EF4-FFF2-40B4-BE49-F238E27FC236}">
              <a16:creationId xmlns:a16="http://schemas.microsoft.com/office/drawing/2014/main" id="{21EF8E25-7776-4B38-A1BA-6492C76508C3}"/>
            </a:ext>
          </a:extLst>
        </xdr:cNvPr>
        <xdr:cNvSpPr txBox="1">
          <a:spLocks noChangeArrowheads="1"/>
        </xdr:cNvSpPr>
      </xdr:nvSpPr>
      <xdr:spPr bwMode="auto">
        <a:xfrm>
          <a:off x="18964275" y="1485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95250</xdr:colOff>
      <xdr:row>0</xdr:row>
      <xdr:rowOff>228600</xdr:rowOff>
    </xdr:to>
    <xdr:sp macro="" textlink="">
      <xdr:nvSpPr>
        <xdr:cNvPr id="790390" name="Text Box 4">
          <a:extLst>
            <a:ext uri="{FF2B5EF4-FFF2-40B4-BE49-F238E27FC236}">
              <a16:creationId xmlns:a16="http://schemas.microsoft.com/office/drawing/2014/main" id="{00000000-0008-0000-0D00-0000760F0C00}"/>
            </a:ext>
          </a:extLst>
        </xdr:cNvPr>
        <xdr:cNvSpPr txBox="1">
          <a:spLocks noChangeArrowheads="1"/>
        </xdr:cNvSpPr>
      </xdr:nvSpPr>
      <xdr:spPr bwMode="auto">
        <a:xfrm>
          <a:off x="1381125" y="1685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1" name="Text Box 5">
          <a:extLst>
            <a:ext uri="{FF2B5EF4-FFF2-40B4-BE49-F238E27FC236}">
              <a16:creationId xmlns:a16="http://schemas.microsoft.com/office/drawing/2014/main" id="{00000000-0008-0000-0D00-000077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2" name="Text Box 6">
          <a:extLst>
            <a:ext uri="{FF2B5EF4-FFF2-40B4-BE49-F238E27FC236}">
              <a16:creationId xmlns:a16="http://schemas.microsoft.com/office/drawing/2014/main" id="{00000000-0008-0000-0D00-000078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3" name="Text Box 7">
          <a:extLst>
            <a:ext uri="{FF2B5EF4-FFF2-40B4-BE49-F238E27FC236}">
              <a16:creationId xmlns:a16="http://schemas.microsoft.com/office/drawing/2014/main" id="{00000000-0008-0000-0D00-000079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4" name="Text Box 8">
          <a:extLst>
            <a:ext uri="{FF2B5EF4-FFF2-40B4-BE49-F238E27FC236}">
              <a16:creationId xmlns:a16="http://schemas.microsoft.com/office/drawing/2014/main" id="{00000000-0008-0000-0D00-00007A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5" name="Text Box 9">
          <a:extLst>
            <a:ext uri="{FF2B5EF4-FFF2-40B4-BE49-F238E27FC236}">
              <a16:creationId xmlns:a16="http://schemas.microsoft.com/office/drawing/2014/main" id="{00000000-0008-0000-0D00-00007B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6" name="Text Box 10">
          <a:extLst>
            <a:ext uri="{FF2B5EF4-FFF2-40B4-BE49-F238E27FC236}">
              <a16:creationId xmlns:a16="http://schemas.microsoft.com/office/drawing/2014/main" id="{00000000-0008-0000-0D00-00007C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7" name="Text Box 11">
          <a:extLst>
            <a:ext uri="{FF2B5EF4-FFF2-40B4-BE49-F238E27FC236}">
              <a16:creationId xmlns:a16="http://schemas.microsoft.com/office/drawing/2014/main" id="{00000000-0008-0000-0D00-00007D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8" name="Text Box 12">
          <a:extLst>
            <a:ext uri="{FF2B5EF4-FFF2-40B4-BE49-F238E27FC236}">
              <a16:creationId xmlns:a16="http://schemas.microsoft.com/office/drawing/2014/main" id="{00000000-0008-0000-0D00-00007E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399" name="Text Box 13">
          <a:extLst>
            <a:ext uri="{FF2B5EF4-FFF2-40B4-BE49-F238E27FC236}">
              <a16:creationId xmlns:a16="http://schemas.microsoft.com/office/drawing/2014/main" id="{00000000-0008-0000-0D00-00007F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0" name="Text Box 14">
          <a:extLst>
            <a:ext uri="{FF2B5EF4-FFF2-40B4-BE49-F238E27FC236}">
              <a16:creationId xmlns:a16="http://schemas.microsoft.com/office/drawing/2014/main" id="{00000000-0008-0000-0D00-000080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1" name="Text Box 15">
          <a:extLst>
            <a:ext uri="{FF2B5EF4-FFF2-40B4-BE49-F238E27FC236}">
              <a16:creationId xmlns:a16="http://schemas.microsoft.com/office/drawing/2014/main" id="{00000000-0008-0000-0D00-000081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2" name="Text Box 16">
          <a:extLst>
            <a:ext uri="{FF2B5EF4-FFF2-40B4-BE49-F238E27FC236}">
              <a16:creationId xmlns:a16="http://schemas.microsoft.com/office/drawing/2014/main" id="{00000000-0008-0000-0D00-000082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3" name="Text Box 17">
          <a:extLst>
            <a:ext uri="{FF2B5EF4-FFF2-40B4-BE49-F238E27FC236}">
              <a16:creationId xmlns:a16="http://schemas.microsoft.com/office/drawing/2014/main" id="{00000000-0008-0000-0D00-000083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4" name="Text Box 18">
          <a:extLst>
            <a:ext uri="{FF2B5EF4-FFF2-40B4-BE49-F238E27FC236}">
              <a16:creationId xmlns:a16="http://schemas.microsoft.com/office/drawing/2014/main" id="{00000000-0008-0000-0D00-000084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5" name="Text Box 19">
          <a:extLst>
            <a:ext uri="{FF2B5EF4-FFF2-40B4-BE49-F238E27FC236}">
              <a16:creationId xmlns:a16="http://schemas.microsoft.com/office/drawing/2014/main" id="{00000000-0008-0000-0D00-000085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6" name="Text Box 20">
          <a:extLst>
            <a:ext uri="{FF2B5EF4-FFF2-40B4-BE49-F238E27FC236}">
              <a16:creationId xmlns:a16="http://schemas.microsoft.com/office/drawing/2014/main" id="{00000000-0008-0000-0D00-000086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7" name="Text Box 21">
          <a:extLst>
            <a:ext uri="{FF2B5EF4-FFF2-40B4-BE49-F238E27FC236}">
              <a16:creationId xmlns:a16="http://schemas.microsoft.com/office/drawing/2014/main" id="{00000000-0008-0000-0D00-000087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8" name="Text Box 22">
          <a:extLst>
            <a:ext uri="{FF2B5EF4-FFF2-40B4-BE49-F238E27FC236}">
              <a16:creationId xmlns:a16="http://schemas.microsoft.com/office/drawing/2014/main" id="{00000000-0008-0000-0D00-000088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09" name="Text Box 23">
          <a:extLst>
            <a:ext uri="{FF2B5EF4-FFF2-40B4-BE49-F238E27FC236}">
              <a16:creationId xmlns:a16="http://schemas.microsoft.com/office/drawing/2014/main" id="{00000000-0008-0000-0D00-000089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10" name="Text Box 24">
          <a:extLst>
            <a:ext uri="{FF2B5EF4-FFF2-40B4-BE49-F238E27FC236}">
              <a16:creationId xmlns:a16="http://schemas.microsoft.com/office/drawing/2014/main" id="{00000000-0008-0000-0D00-00008A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11" name="Text Box 25">
          <a:extLst>
            <a:ext uri="{FF2B5EF4-FFF2-40B4-BE49-F238E27FC236}">
              <a16:creationId xmlns:a16="http://schemas.microsoft.com/office/drawing/2014/main" id="{00000000-0008-0000-0D00-00008B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95250</xdr:colOff>
      <xdr:row>1</xdr:row>
      <xdr:rowOff>47625</xdr:rowOff>
    </xdr:to>
    <xdr:sp macro="" textlink="">
      <xdr:nvSpPr>
        <xdr:cNvPr id="790449" name="Text Box 63">
          <a:extLst>
            <a:ext uri="{FF2B5EF4-FFF2-40B4-BE49-F238E27FC236}">
              <a16:creationId xmlns:a16="http://schemas.microsoft.com/office/drawing/2014/main" id="{00000000-0008-0000-0D00-0000B10F0C00}"/>
            </a:ext>
          </a:extLst>
        </xdr:cNvPr>
        <xdr:cNvSpPr txBox="1">
          <a:spLocks noChangeArrowheads="1"/>
        </xdr:cNvSpPr>
      </xdr:nvSpPr>
      <xdr:spPr bwMode="auto">
        <a:xfrm>
          <a:off x="1381125" y="1262062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53" name="Text Box 67">
          <a:extLst>
            <a:ext uri="{FF2B5EF4-FFF2-40B4-BE49-F238E27FC236}">
              <a16:creationId xmlns:a16="http://schemas.microsoft.com/office/drawing/2014/main" id="{00000000-0008-0000-0D00-0000B50F0C00}"/>
            </a:ext>
          </a:extLst>
        </xdr:cNvPr>
        <xdr:cNvSpPr txBox="1">
          <a:spLocks noChangeArrowheads="1"/>
        </xdr:cNvSpPr>
      </xdr:nvSpPr>
      <xdr:spPr bwMode="auto">
        <a:xfrm>
          <a:off x="1428750" y="12896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54" name="Text Box 68">
          <a:extLst>
            <a:ext uri="{FF2B5EF4-FFF2-40B4-BE49-F238E27FC236}">
              <a16:creationId xmlns:a16="http://schemas.microsoft.com/office/drawing/2014/main" id="{00000000-0008-0000-0D00-0000B60F0C00}"/>
            </a:ext>
          </a:extLst>
        </xdr:cNvPr>
        <xdr:cNvSpPr txBox="1">
          <a:spLocks noChangeArrowheads="1"/>
        </xdr:cNvSpPr>
      </xdr:nvSpPr>
      <xdr:spPr bwMode="auto">
        <a:xfrm>
          <a:off x="1428750" y="12896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57" name="Text Box 71">
          <a:extLst>
            <a:ext uri="{FF2B5EF4-FFF2-40B4-BE49-F238E27FC236}">
              <a16:creationId xmlns:a16="http://schemas.microsoft.com/office/drawing/2014/main" id="{00000000-0008-0000-0D00-0000B90F0C00}"/>
            </a:ext>
          </a:extLst>
        </xdr:cNvPr>
        <xdr:cNvSpPr txBox="1">
          <a:spLocks noChangeArrowheads="1"/>
        </xdr:cNvSpPr>
      </xdr:nvSpPr>
      <xdr:spPr bwMode="auto">
        <a:xfrm>
          <a:off x="1428750" y="85534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75" name="Text Box 89">
          <a:extLst>
            <a:ext uri="{FF2B5EF4-FFF2-40B4-BE49-F238E27FC236}">
              <a16:creationId xmlns:a16="http://schemas.microsoft.com/office/drawing/2014/main" id="{00000000-0008-0000-0D00-0000CB0F0C00}"/>
            </a:ext>
          </a:extLst>
        </xdr:cNvPr>
        <xdr:cNvSpPr txBox="1">
          <a:spLocks noChangeArrowheads="1"/>
        </xdr:cNvSpPr>
      </xdr:nvSpPr>
      <xdr:spPr bwMode="auto">
        <a:xfrm>
          <a:off x="1428750" y="12896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81" name="Text Box 95">
          <a:extLst>
            <a:ext uri="{FF2B5EF4-FFF2-40B4-BE49-F238E27FC236}">
              <a16:creationId xmlns:a16="http://schemas.microsoft.com/office/drawing/2014/main" id="{00000000-0008-0000-0D00-0000D10F0C00}"/>
            </a:ext>
          </a:extLst>
        </xdr:cNvPr>
        <xdr:cNvSpPr txBox="1">
          <a:spLocks noChangeArrowheads="1"/>
        </xdr:cNvSpPr>
      </xdr:nvSpPr>
      <xdr:spPr bwMode="auto">
        <a:xfrm>
          <a:off x="1428750" y="12896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0</xdr:row>
      <xdr:rowOff>228600</xdr:rowOff>
    </xdr:to>
    <xdr:sp macro="" textlink="">
      <xdr:nvSpPr>
        <xdr:cNvPr id="790482" name="Text Box 96">
          <a:extLst>
            <a:ext uri="{FF2B5EF4-FFF2-40B4-BE49-F238E27FC236}">
              <a16:creationId xmlns:a16="http://schemas.microsoft.com/office/drawing/2014/main" id="{00000000-0008-0000-0D00-0000D20F0C00}"/>
            </a:ext>
          </a:extLst>
        </xdr:cNvPr>
        <xdr:cNvSpPr txBox="1">
          <a:spLocks noChangeArrowheads="1"/>
        </xdr:cNvSpPr>
      </xdr:nvSpPr>
      <xdr:spPr bwMode="auto">
        <a:xfrm>
          <a:off x="1428750" y="12896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1</xdr:row>
      <xdr:rowOff>47625</xdr:rowOff>
    </xdr:to>
    <xdr:sp macro="" textlink="">
      <xdr:nvSpPr>
        <xdr:cNvPr id="790514" name="Text Box 128">
          <a:extLst>
            <a:ext uri="{FF2B5EF4-FFF2-40B4-BE49-F238E27FC236}">
              <a16:creationId xmlns:a16="http://schemas.microsoft.com/office/drawing/2014/main" id="{00000000-0008-0000-0D00-0000F20F0C00}"/>
            </a:ext>
          </a:extLst>
        </xdr:cNvPr>
        <xdr:cNvSpPr txBox="1">
          <a:spLocks noChangeArrowheads="1"/>
        </xdr:cNvSpPr>
      </xdr:nvSpPr>
      <xdr:spPr bwMode="auto">
        <a:xfrm>
          <a:off x="1428750" y="12620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1</xdr:row>
      <xdr:rowOff>47625</xdr:rowOff>
    </xdr:to>
    <xdr:sp macro="" textlink="">
      <xdr:nvSpPr>
        <xdr:cNvPr id="790515" name="Text Box 129">
          <a:extLst>
            <a:ext uri="{FF2B5EF4-FFF2-40B4-BE49-F238E27FC236}">
              <a16:creationId xmlns:a16="http://schemas.microsoft.com/office/drawing/2014/main" id="{00000000-0008-0000-0D00-0000F30F0C00}"/>
            </a:ext>
          </a:extLst>
        </xdr:cNvPr>
        <xdr:cNvSpPr txBox="1">
          <a:spLocks noChangeArrowheads="1"/>
        </xdr:cNvSpPr>
      </xdr:nvSpPr>
      <xdr:spPr bwMode="auto">
        <a:xfrm>
          <a:off x="1428750" y="12620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1</xdr:row>
      <xdr:rowOff>47625</xdr:rowOff>
    </xdr:to>
    <xdr:sp macro="" textlink="">
      <xdr:nvSpPr>
        <xdr:cNvPr id="790516" name="Text Box 130">
          <a:extLst>
            <a:ext uri="{FF2B5EF4-FFF2-40B4-BE49-F238E27FC236}">
              <a16:creationId xmlns:a16="http://schemas.microsoft.com/office/drawing/2014/main" id="{00000000-0008-0000-0D00-0000F40F0C00}"/>
            </a:ext>
          </a:extLst>
        </xdr:cNvPr>
        <xdr:cNvSpPr txBox="1">
          <a:spLocks noChangeArrowheads="1"/>
        </xdr:cNvSpPr>
      </xdr:nvSpPr>
      <xdr:spPr bwMode="auto">
        <a:xfrm>
          <a:off x="1428750" y="12620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104775</xdr:colOff>
      <xdr:row>1</xdr:row>
      <xdr:rowOff>47625</xdr:rowOff>
    </xdr:to>
    <xdr:sp macro="" textlink="">
      <xdr:nvSpPr>
        <xdr:cNvPr id="790517" name="Text Box 131">
          <a:extLst>
            <a:ext uri="{FF2B5EF4-FFF2-40B4-BE49-F238E27FC236}">
              <a16:creationId xmlns:a16="http://schemas.microsoft.com/office/drawing/2014/main" id="{00000000-0008-0000-0D00-0000F50F0C00}"/>
            </a:ext>
          </a:extLst>
        </xdr:cNvPr>
        <xdr:cNvSpPr txBox="1">
          <a:spLocks noChangeArrowheads="1"/>
        </xdr:cNvSpPr>
      </xdr:nvSpPr>
      <xdr:spPr bwMode="auto">
        <a:xfrm>
          <a:off x="1428750" y="12620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120</xdr:row>
      <xdr:rowOff>0</xdr:rowOff>
    </xdr:from>
    <xdr:ext cx="95250" cy="228600"/>
    <xdr:sp macro="" textlink="">
      <xdr:nvSpPr>
        <xdr:cNvPr id="143" name="Text Box 4">
          <a:extLst>
            <a:ext uri="{FF2B5EF4-FFF2-40B4-BE49-F238E27FC236}">
              <a16:creationId xmlns:a16="http://schemas.microsoft.com/office/drawing/2014/main" id="{00000000-0008-0000-0D00-00008F000000}"/>
            </a:ext>
          </a:extLst>
        </xdr:cNvPr>
        <xdr:cNvSpPr txBox="1">
          <a:spLocks noChangeArrowheads="1"/>
        </xdr:cNvSpPr>
      </xdr:nvSpPr>
      <xdr:spPr bwMode="auto">
        <a:xfrm>
          <a:off x="1619250" y="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4" name="Text Box 5">
          <a:extLst>
            <a:ext uri="{FF2B5EF4-FFF2-40B4-BE49-F238E27FC236}">
              <a16:creationId xmlns:a16="http://schemas.microsoft.com/office/drawing/2014/main" id="{00000000-0008-0000-0D00-000090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5" name="Text Box 6">
          <a:extLst>
            <a:ext uri="{FF2B5EF4-FFF2-40B4-BE49-F238E27FC236}">
              <a16:creationId xmlns:a16="http://schemas.microsoft.com/office/drawing/2014/main" id="{00000000-0008-0000-0D00-000091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6" name="Text Box 7">
          <a:extLst>
            <a:ext uri="{FF2B5EF4-FFF2-40B4-BE49-F238E27FC236}">
              <a16:creationId xmlns:a16="http://schemas.microsoft.com/office/drawing/2014/main" id="{00000000-0008-0000-0D00-000092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7" name="Text Box 8">
          <a:extLst>
            <a:ext uri="{FF2B5EF4-FFF2-40B4-BE49-F238E27FC236}">
              <a16:creationId xmlns:a16="http://schemas.microsoft.com/office/drawing/2014/main" id="{00000000-0008-0000-0D00-000093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8" name="Text Box 9">
          <a:extLst>
            <a:ext uri="{FF2B5EF4-FFF2-40B4-BE49-F238E27FC236}">
              <a16:creationId xmlns:a16="http://schemas.microsoft.com/office/drawing/2014/main" id="{00000000-0008-0000-0D00-000094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49" name="Text Box 10">
          <a:extLst>
            <a:ext uri="{FF2B5EF4-FFF2-40B4-BE49-F238E27FC236}">
              <a16:creationId xmlns:a16="http://schemas.microsoft.com/office/drawing/2014/main" id="{00000000-0008-0000-0D00-000095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0" name="Text Box 11">
          <a:extLst>
            <a:ext uri="{FF2B5EF4-FFF2-40B4-BE49-F238E27FC236}">
              <a16:creationId xmlns:a16="http://schemas.microsoft.com/office/drawing/2014/main" id="{00000000-0008-0000-0D00-000096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1" name="Text Box 12">
          <a:extLst>
            <a:ext uri="{FF2B5EF4-FFF2-40B4-BE49-F238E27FC236}">
              <a16:creationId xmlns:a16="http://schemas.microsoft.com/office/drawing/2014/main" id="{00000000-0008-0000-0D00-000097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2" name="Text Box 13">
          <a:extLst>
            <a:ext uri="{FF2B5EF4-FFF2-40B4-BE49-F238E27FC236}">
              <a16:creationId xmlns:a16="http://schemas.microsoft.com/office/drawing/2014/main" id="{00000000-0008-0000-0D00-000098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3" name="Text Box 14">
          <a:extLst>
            <a:ext uri="{FF2B5EF4-FFF2-40B4-BE49-F238E27FC236}">
              <a16:creationId xmlns:a16="http://schemas.microsoft.com/office/drawing/2014/main" id="{00000000-0008-0000-0D00-000099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4" name="Text Box 15">
          <a:extLst>
            <a:ext uri="{FF2B5EF4-FFF2-40B4-BE49-F238E27FC236}">
              <a16:creationId xmlns:a16="http://schemas.microsoft.com/office/drawing/2014/main" id="{00000000-0008-0000-0D00-00009A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5" name="Text Box 16">
          <a:extLst>
            <a:ext uri="{FF2B5EF4-FFF2-40B4-BE49-F238E27FC236}">
              <a16:creationId xmlns:a16="http://schemas.microsoft.com/office/drawing/2014/main" id="{00000000-0008-0000-0D00-00009B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6" name="Text Box 17">
          <a:extLst>
            <a:ext uri="{FF2B5EF4-FFF2-40B4-BE49-F238E27FC236}">
              <a16:creationId xmlns:a16="http://schemas.microsoft.com/office/drawing/2014/main" id="{00000000-0008-0000-0D00-00009C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7" name="Text Box 18">
          <a:extLst>
            <a:ext uri="{FF2B5EF4-FFF2-40B4-BE49-F238E27FC236}">
              <a16:creationId xmlns:a16="http://schemas.microsoft.com/office/drawing/2014/main" id="{00000000-0008-0000-0D00-00009D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8" name="Text Box 19">
          <a:extLst>
            <a:ext uri="{FF2B5EF4-FFF2-40B4-BE49-F238E27FC236}">
              <a16:creationId xmlns:a16="http://schemas.microsoft.com/office/drawing/2014/main" id="{00000000-0008-0000-0D00-00009E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59" name="Text Box 20">
          <a:extLst>
            <a:ext uri="{FF2B5EF4-FFF2-40B4-BE49-F238E27FC236}">
              <a16:creationId xmlns:a16="http://schemas.microsoft.com/office/drawing/2014/main" id="{00000000-0008-0000-0D00-00009F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60" name="Text Box 21">
          <a:extLst>
            <a:ext uri="{FF2B5EF4-FFF2-40B4-BE49-F238E27FC236}">
              <a16:creationId xmlns:a16="http://schemas.microsoft.com/office/drawing/2014/main" id="{00000000-0008-0000-0D00-0000A0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61" name="Text Box 22">
          <a:extLst>
            <a:ext uri="{FF2B5EF4-FFF2-40B4-BE49-F238E27FC236}">
              <a16:creationId xmlns:a16="http://schemas.microsoft.com/office/drawing/2014/main" id="{00000000-0008-0000-0D00-0000A1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62" name="Text Box 23">
          <a:extLst>
            <a:ext uri="{FF2B5EF4-FFF2-40B4-BE49-F238E27FC236}">
              <a16:creationId xmlns:a16="http://schemas.microsoft.com/office/drawing/2014/main" id="{00000000-0008-0000-0D00-0000A2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63" name="Text Box 24">
          <a:extLst>
            <a:ext uri="{FF2B5EF4-FFF2-40B4-BE49-F238E27FC236}">
              <a16:creationId xmlns:a16="http://schemas.microsoft.com/office/drawing/2014/main" id="{00000000-0008-0000-0D00-0000A3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164" name="Text Box 25">
          <a:extLst>
            <a:ext uri="{FF2B5EF4-FFF2-40B4-BE49-F238E27FC236}">
              <a16:creationId xmlns:a16="http://schemas.microsoft.com/office/drawing/2014/main" id="{00000000-0008-0000-0D00-0000A4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65" name="Text Box 26">
          <a:extLst>
            <a:ext uri="{FF2B5EF4-FFF2-40B4-BE49-F238E27FC236}">
              <a16:creationId xmlns:a16="http://schemas.microsoft.com/office/drawing/2014/main" id="{00000000-0008-0000-0D00-0000A5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66" name="Text Box 27">
          <a:extLst>
            <a:ext uri="{FF2B5EF4-FFF2-40B4-BE49-F238E27FC236}">
              <a16:creationId xmlns:a16="http://schemas.microsoft.com/office/drawing/2014/main" id="{00000000-0008-0000-0D00-0000A6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67" name="Text Box 28">
          <a:extLst>
            <a:ext uri="{FF2B5EF4-FFF2-40B4-BE49-F238E27FC236}">
              <a16:creationId xmlns:a16="http://schemas.microsoft.com/office/drawing/2014/main" id="{00000000-0008-0000-0D00-0000A7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68" name="Text Box 29">
          <a:extLst>
            <a:ext uri="{FF2B5EF4-FFF2-40B4-BE49-F238E27FC236}">
              <a16:creationId xmlns:a16="http://schemas.microsoft.com/office/drawing/2014/main" id="{00000000-0008-0000-0D00-0000A8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69" name="Text Box 30">
          <a:extLst>
            <a:ext uri="{FF2B5EF4-FFF2-40B4-BE49-F238E27FC236}">
              <a16:creationId xmlns:a16="http://schemas.microsoft.com/office/drawing/2014/main" id="{00000000-0008-0000-0D00-0000A9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0" name="Text Box 31">
          <a:extLst>
            <a:ext uri="{FF2B5EF4-FFF2-40B4-BE49-F238E27FC236}">
              <a16:creationId xmlns:a16="http://schemas.microsoft.com/office/drawing/2014/main" id="{00000000-0008-0000-0D00-0000AA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1" name="Text Box 32">
          <a:extLst>
            <a:ext uri="{FF2B5EF4-FFF2-40B4-BE49-F238E27FC236}">
              <a16:creationId xmlns:a16="http://schemas.microsoft.com/office/drawing/2014/main" id="{00000000-0008-0000-0D00-0000AB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2" name="Text Box 33">
          <a:extLst>
            <a:ext uri="{FF2B5EF4-FFF2-40B4-BE49-F238E27FC236}">
              <a16:creationId xmlns:a16="http://schemas.microsoft.com/office/drawing/2014/main" id="{00000000-0008-0000-0D00-0000AC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3" name="Text Box 34">
          <a:extLst>
            <a:ext uri="{FF2B5EF4-FFF2-40B4-BE49-F238E27FC236}">
              <a16:creationId xmlns:a16="http://schemas.microsoft.com/office/drawing/2014/main" id="{00000000-0008-0000-0D00-0000AD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4" name="Text Box 35">
          <a:extLst>
            <a:ext uri="{FF2B5EF4-FFF2-40B4-BE49-F238E27FC236}">
              <a16:creationId xmlns:a16="http://schemas.microsoft.com/office/drawing/2014/main" id="{00000000-0008-0000-0D00-0000AE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5" name="Text Box 36">
          <a:extLst>
            <a:ext uri="{FF2B5EF4-FFF2-40B4-BE49-F238E27FC236}">
              <a16:creationId xmlns:a16="http://schemas.microsoft.com/office/drawing/2014/main" id="{00000000-0008-0000-0D00-0000AF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6" name="Text Box 37">
          <a:extLst>
            <a:ext uri="{FF2B5EF4-FFF2-40B4-BE49-F238E27FC236}">
              <a16:creationId xmlns:a16="http://schemas.microsoft.com/office/drawing/2014/main" id="{00000000-0008-0000-0D00-0000B0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7" name="Text Box 38">
          <a:extLst>
            <a:ext uri="{FF2B5EF4-FFF2-40B4-BE49-F238E27FC236}">
              <a16:creationId xmlns:a16="http://schemas.microsoft.com/office/drawing/2014/main" id="{00000000-0008-0000-0D00-0000B1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8" name="Text Box 39">
          <a:extLst>
            <a:ext uri="{FF2B5EF4-FFF2-40B4-BE49-F238E27FC236}">
              <a16:creationId xmlns:a16="http://schemas.microsoft.com/office/drawing/2014/main" id="{00000000-0008-0000-0D00-0000B2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79" name="Text Box 40">
          <a:extLst>
            <a:ext uri="{FF2B5EF4-FFF2-40B4-BE49-F238E27FC236}">
              <a16:creationId xmlns:a16="http://schemas.microsoft.com/office/drawing/2014/main" id="{00000000-0008-0000-0D00-0000B3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0" name="Text Box 41">
          <a:extLst>
            <a:ext uri="{FF2B5EF4-FFF2-40B4-BE49-F238E27FC236}">
              <a16:creationId xmlns:a16="http://schemas.microsoft.com/office/drawing/2014/main" id="{00000000-0008-0000-0D00-0000B4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1" name="Text Box 42">
          <a:extLst>
            <a:ext uri="{FF2B5EF4-FFF2-40B4-BE49-F238E27FC236}">
              <a16:creationId xmlns:a16="http://schemas.microsoft.com/office/drawing/2014/main" id="{00000000-0008-0000-0D00-0000B5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2" name="Text Box 43">
          <a:extLst>
            <a:ext uri="{FF2B5EF4-FFF2-40B4-BE49-F238E27FC236}">
              <a16:creationId xmlns:a16="http://schemas.microsoft.com/office/drawing/2014/main" id="{00000000-0008-0000-0D00-0000B6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3" name="Text Box 44">
          <a:extLst>
            <a:ext uri="{FF2B5EF4-FFF2-40B4-BE49-F238E27FC236}">
              <a16:creationId xmlns:a16="http://schemas.microsoft.com/office/drawing/2014/main" id="{00000000-0008-0000-0D00-0000B7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4" name="Text Box 45">
          <a:extLst>
            <a:ext uri="{FF2B5EF4-FFF2-40B4-BE49-F238E27FC236}">
              <a16:creationId xmlns:a16="http://schemas.microsoft.com/office/drawing/2014/main" id="{00000000-0008-0000-0D00-0000B8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5" name="Text Box 46">
          <a:extLst>
            <a:ext uri="{FF2B5EF4-FFF2-40B4-BE49-F238E27FC236}">
              <a16:creationId xmlns:a16="http://schemas.microsoft.com/office/drawing/2014/main" id="{00000000-0008-0000-0D00-0000B9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6" name="Text Box 47">
          <a:extLst>
            <a:ext uri="{FF2B5EF4-FFF2-40B4-BE49-F238E27FC236}">
              <a16:creationId xmlns:a16="http://schemas.microsoft.com/office/drawing/2014/main" id="{00000000-0008-0000-0D00-0000BA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7" name="Text Box 48">
          <a:extLst>
            <a:ext uri="{FF2B5EF4-FFF2-40B4-BE49-F238E27FC236}">
              <a16:creationId xmlns:a16="http://schemas.microsoft.com/office/drawing/2014/main" id="{00000000-0008-0000-0D00-0000BB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8" name="Text Box 49">
          <a:extLst>
            <a:ext uri="{FF2B5EF4-FFF2-40B4-BE49-F238E27FC236}">
              <a16:creationId xmlns:a16="http://schemas.microsoft.com/office/drawing/2014/main" id="{00000000-0008-0000-0D00-0000BC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89" name="Text Box 50">
          <a:extLst>
            <a:ext uri="{FF2B5EF4-FFF2-40B4-BE49-F238E27FC236}">
              <a16:creationId xmlns:a16="http://schemas.microsoft.com/office/drawing/2014/main" id="{00000000-0008-0000-0D00-0000BD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0" name="Text Box 51">
          <a:extLst>
            <a:ext uri="{FF2B5EF4-FFF2-40B4-BE49-F238E27FC236}">
              <a16:creationId xmlns:a16="http://schemas.microsoft.com/office/drawing/2014/main" id="{00000000-0008-0000-0D00-0000BE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1" name="Text Box 52">
          <a:extLst>
            <a:ext uri="{FF2B5EF4-FFF2-40B4-BE49-F238E27FC236}">
              <a16:creationId xmlns:a16="http://schemas.microsoft.com/office/drawing/2014/main" id="{00000000-0008-0000-0D00-0000BF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2" name="Text Box 53">
          <a:extLst>
            <a:ext uri="{FF2B5EF4-FFF2-40B4-BE49-F238E27FC236}">
              <a16:creationId xmlns:a16="http://schemas.microsoft.com/office/drawing/2014/main" id="{00000000-0008-0000-0D00-0000C0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3" name="Text Box 54">
          <a:extLst>
            <a:ext uri="{FF2B5EF4-FFF2-40B4-BE49-F238E27FC236}">
              <a16:creationId xmlns:a16="http://schemas.microsoft.com/office/drawing/2014/main" id="{00000000-0008-0000-0D00-0000C1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4" name="Text Box 55">
          <a:extLst>
            <a:ext uri="{FF2B5EF4-FFF2-40B4-BE49-F238E27FC236}">
              <a16:creationId xmlns:a16="http://schemas.microsoft.com/office/drawing/2014/main" id="{00000000-0008-0000-0D00-0000C2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5" name="Text Box 56">
          <a:extLst>
            <a:ext uri="{FF2B5EF4-FFF2-40B4-BE49-F238E27FC236}">
              <a16:creationId xmlns:a16="http://schemas.microsoft.com/office/drawing/2014/main" id="{00000000-0008-0000-0D00-0000C3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6" name="Text Box 57">
          <a:extLst>
            <a:ext uri="{FF2B5EF4-FFF2-40B4-BE49-F238E27FC236}">
              <a16:creationId xmlns:a16="http://schemas.microsoft.com/office/drawing/2014/main" id="{00000000-0008-0000-0D00-0000C4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7" name="Text Box 58">
          <a:extLst>
            <a:ext uri="{FF2B5EF4-FFF2-40B4-BE49-F238E27FC236}">
              <a16:creationId xmlns:a16="http://schemas.microsoft.com/office/drawing/2014/main" id="{00000000-0008-0000-0D00-0000C5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198" name="Text Box 59">
          <a:extLst>
            <a:ext uri="{FF2B5EF4-FFF2-40B4-BE49-F238E27FC236}">
              <a16:creationId xmlns:a16="http://schemas.microsoft.com/office/drawing/2014/main" id="{00000000-0008-0000-0D00-0000C6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199" name="Text Box 60">
          <a:extLst>
            <a:ext uri="{FF2B5EF4-FFF2-40B4-BE49-F238E27FC236}">
              <a16:creationId xmlns:a16="http://schemas.microsoft.com/office/drawing/2014/main" id="{00000000-0008-0000-0D00-0000C7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00" name="Text Box 61">
          <a:extLst>
            <a:ext uri="{FF2B5EF4-FFF2-40B4-BE49-F238E27FC236}">
              <a16:creationId xmlns:a16="http://schemas.microsoft.com/office/drawing/2014/main" id="{00000000-0008-0000-0D00-0000C8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01" name="Text Box 62">
          <a:extLst>
            <a:ext uri="{FF2B5EF4-FFF2-40B4-BE49-F238E27FC236}">
              <a16:creationId xmlns:a16="http://schemas.microsoft.com/office/drawing/2014/main" id="{00000000-0008-0000-0D00-0000C9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120</xdr:row>
      <xdr:rowOff>0</xdr:rowOff>
    </xdr:from>
    <xdr:ext cx="95250" cy="333375"/>
    <xdr:sp macro="" textlink="">
      <xdr:nvSpPr>
        <xdr:cNvPr id="202" name="Text Box 63">
          <a:extLst>
            <a:ext uri="{FF2B5EF4-FFF2-40B4-BE49-F238E27FC236}">
              <a16:creationId xmlns:a16="http://schemas.microsoft.com/office/drawing/2014/main" id="{00000000-0008-0000-0D00-0000CA00000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03" name="Text Box 64">
          <a:extLst>
            <a:ext uri="{FF2B5EF4-FFF2-40B4-BE49-F238E27FC236}">
              <a16:creationId xmlns:a16="http://schemas.microsoft.com/office/drawing/2014/main" id="{00000000-0008-0000-0D00-0000CB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04" name="Text Box 65">
          <a:extLst>
            <a:ext uri="{FF2B5EF4-FFF2-40B4-BE49-F238E27FC236}">
              <a16:creationId xmlns:a16="http://schemas.microsoft.com/office/drawing/2014/main" id="{00000000-0008-0000-0D00-0000CC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05" name="Text Box 66">
          <a:extLst>
            <a:ext uri="{FF2B5EF4-FFF2-40B4-BE49-F238E27FC236}">
              <a16:creationId xmlns:a16="http://schemas.microsoft.com/office/drawing/2014/main" id="{00000000-0008-0000-0D00-0000CD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08" name="Text Box 69">
          <a:extLst>
            <a:ext uri="{FF2B5EF4-FFF2-40B4-BE49-F238E27FC236}">
              <a16:creationId xmlns:a16="http://schemas.microsoft.com/office/drawing/2014/main" id="{00000000-0008-0000-0D00-0000D0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09" name="Text Box 70">
          <a:extLst>
            <a:ext uri="{FF2B5EF4-FFF2-40B4-BE49-F238E27FC236}">
              <a16:creationId xmlns:a16="http://schemas.microsoft.com/office/drawing/2014/main" id="{00000000-0008-0000-0D00-0000D1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1" name="Text Box 72">
          <a:extLst>
            <a:ext uri="{FF2B5EF4-FFF2-40B4-BE49-F238E27FC236}">
              <a16:creationId xmlns:a16="http://schemas.microsoft.com/office/drawing/2014/main" id="{00000000-0008-0000-0D00-0000D3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2" name="Text Box 73">
          <a:extLst>
            <a:ext uri="{FF2B5EF4-FFF2-40B4-BE49-F238E27FC236}">
              <a16:creationId xmlns:a16="http://schemas.microsoft.com/office/drawing/2014/main" id="{00000000-0008-0000-0D00-0000D4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3" name="Text Box 74">
          <a:extLst>
            <a:ext uri="{FF2B5EF4-FFF2-40B4-BE49-F238E27FC236}">
              <a16:creationId xmlns:a16="http://schemas.microsoft.com/office/drawing/2014/main" id="{00000000-0008-0000-0D00-0000D5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4" name="Text Box 75">
          <a:extLst>
            <a:ext uri="{FF2B5EF4-FFF2-40B4-BE49-F238E27FC236}">
              <a16:creationId xmlns:a16="http://schemas.microsoft.com/office/drawing/2014/main" id="{00000000-0008-0000-0D00-0000D6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5" name="Text Box 76">
          <a:extLst>
            <a:ext uri="{FF2B5EF4-FFF2-40B4-BE49-F238E27FC236}">
              <a16:creationId xmlns:a16="http://schemas.microsoft.com/office/drawing/2014/main" id="{00000000-0008-0000-0D00-0000D7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6" name="Text Box 77">
          <a:extLst>
            <a:ext uri="{FF2B5EF4-FFF2-40B4-BE49-F238E27FC236}">
              <a16:creationId xmlns:a16="http://schemas.microsoft.com/office/drawing/2014/main" id="{00000000-0008-0000-0D00-0000D8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7" name="Text Box 78">
          <a:extLst>
            <a:ext uri="{FF2B5EF4-FFF2-40B4-BE49-F238E27FC236}">
              <a16:creationId xmlns:a16="http://schemas.microsoft.com/office/drawing/2014/main" id="{00000000-0008-0000-0D00-0000D9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8" name="Text Box 79">
          <a:extLst>
            <a:ext uri="{FF2B5EF4-FFF2-40B4-BE49-F238E27FC236}">
              <a16:creationId xmlns:a16="http://schemas.microsoft.com/office/drawing/2014/main" id="{00000000-0008-0000-0D00-0000DA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19" name="Text Box 80">
          <a:extLst>
            <a:ext uri="{FF2B5EF4-FFF2-40B4-BE49-F238E27FC236}">
              <a16:creationId xmlns:a16="http://schemas.microsoft.com/office/drawing/2014/main" id="{00000000-0008-0000-0D00-0000DB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20" name="Text Box 81">
          <a:extLst>
            <a:ext uri="{FF2B5EF4-FFF2-40B4-BE49-F238E27FC236}">
              <a16:creationId xmlns:a16="http://schemas.microsoft.com/office/drawing/2014/main" id="{00000000-0008-0000-0D00-0000DC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21" name="Text Box 82">
          <a:extLst>
            <a:ext uri="{FF2B5EF4-FFF2-40B4-BE49-F238E27FC236}">
              <a16:creationId xmlns:a16="http://schemas.microsoft.com/office/drawing/2014/main" id="{00000000-0008-0000-0D00-0000DD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22" name="Text Box 83">
          <a:extLst>
            <a:ext uri="{FF2B5EF4-FFF2-40B4-BE49-F238E27FC236}">
              <a16:creationId xmlns:a16="http://schemas.microsoft.com/office/drawing/2014/main" id="{00000000-0008-0000-0D00-0000DE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23" name="Text Box 84">
          <a:extLst>
            <a:ext uri="{FF2B5EF4-FFF2-40B4-BE49-F238E27FC236}">
              <a16:creationId xmlns:a16="http://schemas.microsoft.com/office/drawing/2014/main" id="{00000000-0008-0000-0D00-0000DF00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24" name="Text Box 85">
          <a:extLst>
            <a:ext uri="{FF2B5EF4-FFF2-40B4-BE49-F238E27FC236}">
              <a16:creationId xmlns:a16="http://schemas.microsoft.com/office/drawing/2014/main" id="{00000000-0008-0000-0D00-0000E0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25" name="Text Box 86">
          <a:extLst>
            <a:ext uri="{FF2B5EF4-FFF2-40B4-BE49-F238E27FC236}">
              <a16:creationId xmlns:a16="http://schemas.microsoft.com/office/drawing/2014/main" id="{00000000-0008-0000-0D00-0000E1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26" name="Text Box 87">
          <a:extLst>
            <a:ext uri="{FF2B5EF4-FFF2-40B4-BE49-F238E27FC236}">
              <a16:creationId xmlns:a16="http://schemas.microsoft.com/office/drawing/2014/main" id="{00000000-0008-0000-0D00-0000E2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27" name="Text Box 88">
          <a:extLst>
            <a:ext uri="{FF2B5EF4-FFF2-40B4-BE49-F238E27FC236}">
              <a16:creationId xmlns:a16="http://schemas.microsoft.com/office/drawing/2014/main" id="{00000000-0008-0000-0D00-0000E3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29" name="Text Box 90">
          <a:extLst>
            <a:ext uri="{FF2B5EF4-FFF2-40B4-BE49-F238E27FC236}">
              <a16:creationId xmlns:a16="http://schemas.microsoft.com/office/drawing/2014/main" id="{00000000-0008-0000-0D00-0000E5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0" name="Text Box 91">
          <a:extLst>
            <a:ext uri="{FF2B5EF4-FFF2-40B4-BE49-F238E27FC236}">
              <a16:creationId xmlns:a16="http://schemas.microsoft.com/office/drawing/2014/main" id="{00000000-0008-0000-0D00-0000E6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1" name="Text Box 92">
          <a:extLst>
            <a:ext uri="{FF2B5EF4-FFF2-40B4-BE49-F238E27FC236}">
              <a16:creationId xmlns:a16="http://schemas.microsoft.com/office/drawing/2014/main" id="{00000000-0008-0000-0D00-0000E7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2" name="Text Box 93">
          <a:extLst>
            <a:ext uri="{FF2B5EF4-FFF2-40B4-BE49-F238E27FC236}">
              <a16:creationId xmlns:a16="http://schemas.microsoft.com/office/drawing/2014/main" id="{00000000-0008-0000-0D00-0000E8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3" name="Text Box 94">
          <a:extLst>
            <a:ext uri="{FF2B5EF4-FFF2-40B4-BE49-F238E27FC236}">
              <a16:creationId xmlns:a16="http://schemas.microsoft.com/office/drawing/2014/main" id="{00000000-0008-0000-0D00-0000E9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6" name="Text Box 97">
          <a:extLst>
            <a:ext uri="{FF2B5EF4-FFF2-40B4-BE49-F238E27FC236}">
              <a16:creationId xmlns:a16="http://schemas.microsoft.com/office/drawing/2014/main" id="{00000000-0008-0000-0D00-0000EC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7" name="Text Box 98">
          <a:extLst>
            <a:ext uri="{FF2B5EF4-FFF2-40B4-BE49-F238E27FC236}">
              <a16:creationId xmlns:a16="http://schemas.microsoft.com/office/drawing/2014/main" id="{00000000-0008-0000-0D00-0000ED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8" name="Text Box 99">
          <a:extLst>
            <a:ext uri="{FF2B5EF4-FFF2-40B4-BE49-F238E27FC236}">
              <a16:creationId xmlns:a16="http://schemas.microsoft.com/office/drawing/2014/main" id="{00000000-0008-0000-0D00-0000EE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39" name="Text Box 100">
          <a:extLst>
            <a:ext uri="{FF2B5EF4-FFF2-40B4-BE49-F238E27FC236}">
              <a16:creationId xmlns:a16="http://schemas.microsoft.com/office/drawing/2014/main" id="{00000000-0008-0000-0D00-0000EF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0" name="Text Box 101">
          <a:extLst>
            <a:ext uri="{FF2B5EF4-FFF2-40B4-BE49-F238E27FC236}">
              <a16:creationId xmlns:a16="http://schemas.microsoft.com/office/drawing/2014/main" id="{00000000-0008-0000-0D00-0000F0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1" name="Text Box 102">
          <a:extLst>
            <a:ext uri="{FF2B5EF4-FFF2-40B4-BE49-F238E27FC236}">
              <a16:creationId xmlns:a16="http://schemas.microsoft.com/office/drawing/2014/main" id="{00000000-0008-0000-0D00-0000F1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2" name="Text Box 103">
          <a:extLst>
            <a:ext uri="{FF2B5EF4-FFF2-40B4-BE49-F238E27FC236}">
              <a16:creationId xmlns:a16="http://schemas.microsoft.com/office/drawing/2014/main" id="{00000000-0008-0000-0D00-0000F2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3" name="Text Box 104">
          <a:extLst>
            <a:ext uri="{FF2B5EF4-FFF2-40B4-BE49-F238E27FC236}">
              <a16:creationId xmlns:a16="http://schemas.microsoft.com/office/drawing/2014/main" id="{00000000-0008-0000-0D00-0000F3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4" name="Text Box 105">
          <a:extLst>
            <a:ext uri="{FF2B5EF4-FFF2-40B4-BE49-F238E27FC236}">
              <a16:creationId xmlns:a16="http://schemas.microsoft.com/office/drawing/2014/main" id="{00000000-0008-0000-0D00-0000F4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5" name="Text Box 106">
          <a:extLst>
            <a:ext uri="{FF2B5EF4-FFF2-40B4-BE49-F238E27FC236}">
              <a16:creationId xmlns:a16="http://schemas.microsoft.com/office/drawing/2014/main" id="{00000000-0008-0000-0D00-0000F5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6" name="Text Box 107">
          <a:extLst>
            <a:ext uri="{FF2B5EF4-FFF2-40B4-BE49-F238E27FC236}">
              <a16:creationId xmlns:a16="http://schemas.microsoft.com/office/drawing/2014/main" id="{00000000-0008-0000-0D00-0000F6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7" name="Text Box 108">
          <a:extLst>
            <a:ext uri="{FF2B5EF4-FFF2-40B4-BE49-F238E27FC236}">
              <a16:creationId xmlns:a16="http://schemas.microsoft.com/office/drawing/2014/main" id="{00000000-0008-0000-0D00-0000F7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8" name="Text Box 109">
          <a:extLst>
            <a:ext uri="{FF2B5EF4-FFF2-40B4-BE49-F238E27FC236}">
              <a16:creationId xmlns:a16="http://schemas.microsoft.com/office/drawing/2014/main" id="{00000000-0008-0000-0D00-0000F8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49" name="Text Box 110">
          <a:extLst>
            <a:ext uri="{FF2B5EF4-FFF2-40B4-BE49-F238E27FC236}">
              <a16:creationId xmlns:a16="http://schemas.microsoft.com/office/drawing/2014/main" id="{00000000-0008-0000-0D00-0000F9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0" name="Text Box 111">
          <a:extLst>
            <a:ext uri="{FF2B5EF4-FFF2-40B4-BE49-F238E27FC236}">
              <a16:creationId xmlns:a16="http://schemas.microsoft.com/office/drawing/2014/main" id="{00000000-0008-0000-0D00-0000FA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1" name="Text Box 112">
          <a:extLst>
            <a:ext uri="{FF2B5EF4-FFF2-40B4-BE49-F238E27FC236}">
              <a16:creationId xmlns:a16="http://schemas.microsoft.com/office/drawing/2014/main" id="{00000000-0008-0000-0D00-0000FB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2" name="Text Box 113">
          <a:extLst>
            <a:ext uri="{FF2B5EF4-FFF2-40B4-BE49-F238E27FC236}">
              <a16:creationId xmlns:a16="http://schemas.microsoft.com/office/drawing/2014/main" id="{00000000-0008-0000-0D00-0000FC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3" name="Text Box 114">
          <a:extLst>
            <a:ext uri="{FF2B5EF4-FFF2-40B4-BE49-F238E27FC236}">
              <a16:creationId xmlns:a16="http://schemas.microsoft.com/office/drawing/2014/main" id="{00000000-0008-0000-0D00-0000FD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4" name="Text Box 115">
          <a:extLst>
            <a:ext uri="{FF2B5EF4-FFF2-40B4-BE49-F238E27FC236}">
              <a16:creationId xmlns:a16="http://schemas.microsoft.com/office/drawing/2014/main" id="{00000000-0008-0000-0D00-0000FE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5" name="Text Box 116">
          <a:extLst>
            <a:ext uri="{FF2B5EF4-FFF2-40B4-BE49-F238E27FC236}">
              <a16:creationId xmlns:a16="http://schemas.microsoft.com/office/drawing/2014/main" id="{00000000-0008-0000-0D00-0000FF00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6" name="Text Box 117">
          <a:extLst>
            <a:ext uri="{FF2B5EF4-FFF2-40B4-BE49-F238E27FC236}">
              <a16:creationId xmlns:a16="http://schemas.microsoft.com/office/drawing/2014/main" id="{00000000-0008-0000-0D00-000000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7" name="Text Box 118">
          <a:extLst>
            <a:ext uri="{FF2B5EF4-FFF2-40B4-BE49-F238E27FC236}">
              <a16:creationId xmlns:a16="http://schemas.microsoft.com/office/drawing/2014/main" id="{00000000-0008-0000-0D00-000001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8" name="Text Box 119">
          <a:extLst>
            <a:ext uri="{FF2B5EF4-FFF2-40B4-BE49-F238E27FC236}">
              <a16:creationId xmlns:a16="http://schemas.microsoft.com/office/drawing/2014/main" id="{00000000-0008-0000-0D00-000002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59" name="Text Box 120">
          <a:extLst>
            <a:ext uri="{FF2B5EF4-FFF2-40B4-BE49-F238E27FC236}">
              <a16:creationId xmlns:a16="http://schemas.microsoft.com/office/drawing/2014/main" id="{00000000-0008-0000-0D00-000003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0" name="Text Box 121">
          <a:extLst>
            <a:ext uri="{FF2B5EF4-FFF2-40B4-BE49-F238E27FC236}">
              <a16:creationId xmlns:a16="http://schemas.microsoft.com/office/drawing/2014/main" id="{00000000-0008-0000-0D00-000004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1" name="Text Box 122">
          <a:extLst>
            <a:ext uri="{FF2B5EF4-FFF2-40B4-BE49-F238E27FC236}">
              <a16:creationId xmlns:a16="http://schemas.microsoft.com/office/drawing/2014/main" id="{00000000-0008-0000-0D00-000005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2" name="Text Box 123">
          <a:extLst>
            <a:ext uri="{FF2B5EF4-FFF2-40B4-BE49-F238E27FC236}">
              <a16:creationId xmlns:a16="http://schemas.microsoft.com/office/drawing/2014/main" id="{00000000-0008-0000-0D00-000006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3" name="Text Box 124">
          <a:extLst>
            <a:ext uri="{FF2B5EF4-FFF2-40B4-BE49-F238E27FC236}">
              <a16:creationId xmlns:a16="http://schemas.microsoft.com/office/drawing/2014/main" id="{00000000-0008-0000-0D00-000007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4" name="Text Box 125">
          <a:extLst>
            <a:ext uri="{FF2B5EF4-FFF2-40B4-BE49-F238E27FC236}">
              <a16:creationId xmlns:a16="http://schemas.microsoft.com/office/drawing/2014/main" id="{00000000-0008-0000-0D00-000008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65" name="Text Box 126">
          <a:extLst>
            <a:ext uri="{FF2B5EF4-FFF2-40B4-BE49-F238E27FC236}">
              <a16:creationId xmlns:a16="http://schemas.microsoft.com/office/drawing/2014/main" id="{00000000-0008-0000-0D00-000009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333375"/>
    <xdr:sp macro="" textlink="">
      <xdr:nvSpPr>
        <xdr:cNvPr id="266" name="Text Box 127">
          <a:extLst>
            <a:ext uri="{FF2B5EF4-FFF2-40B4-BE49-F238E27FC236}">
              <a16:creationId xmlns:a16="http://schemas.microsoft.com/office/drawing/2014/main" id="{00000000-0008-0000-0D00-00000A010000}"/>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1" name="Text Box 132">
          <a:extLst>
            <a:ext uri="{FF2B5EF4-FFF2-40B4-BE49-F238E27FC236}">
              <a16:creationId xmlns:a16="http://schemas.microsoft.com/office/drawing/2014/main" id="{00000000-0008-0000-0D00-00000F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2" name="Text Box 133">
          <a:extLst>
            <a:ext uri="{FF2B5EF4-FFF2-40B4-BE49-F238E27FC236}">
              <a16:creationId xmlns:a16="http://schemas.microsoft.com/office/drawing/2014/main" id="{00000000-0008-0000-0D00-000010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3" name="Text Box 134">
          <a:extLst>
            <a:ext uri="{FF2B5EF4-FFF2-40B4-BE49-F238E27FC236}">
              <a16:creationId xmlns:a16="http://schemas.microsoft.com/office/drawing/2014/main" id="{00000000-0008-0000-0D00-000011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4" name="Text Box 135">
          <a:extLst>
            <a:ext uri="{FF2B5EF4-FFF2-40B4-BE49-F238E27FC236}">
              <a16:creationId xmlns:a16="http://schemas.microsoft.com/office/drawing/2014/main" id="{00000000-0008-0000-0D00-000012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5" name="Text Box 133">
          <a:extLst>
            <a:ext uri="{FF2B5EF4-FFF2-40B4-BE49-F238E27FC236}">
              <a16:creationId xmlns:a16="http://schemas.microsoft.com/office/drawing/2014/main" id="{00000000-0008-0000-0D00-000013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6" name="Text Box 134">
          <a:extLst>
            <a:ext uri="{FF2B5EF4-FFF2-40B4-BE49-F238E27FC236}">
              <a16:creationId xmlns:a16="http://schemas.microsoft.com/office/drawing/2014/main" id="{00000000-0008-0000-0D00-000014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7" name="Text Box 135">
          <a:extLst>
            <a:ext uri="{FF2B5EF4-FFF2-40B4-BE49-F238E27FC236}">
              <a16:creationId xmlns:a16="http://schemas.microsoft.com/office/drawing/2014/main" id="{00000000-0008-0000-0D00-000015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8" name="Text Box 57">
          <a:extLst>
            <a:ext uri="{FF2B5EF4-FFF2-40B4-BE49-F238E27FC236}">
              <a16:creationId xmlns:a16="http://schemas.microsoft.com/office/drawing/2014/main" id="{00000000-0008-0000-0D00-000016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79" name="Text Box 59">
          <a:extLst>
            <a:ext uri="{FF2B5EF4-FFF2-40B4-BE49-F238E27FC236}">
              <a16:creationId xmlns:a16="http://schemas.microsoft.com/office/drawing/2014/main" id="{00000000-0008-0000-0D00-000017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120</xdr:row>
      <xdr:rowOff>0</xdr:rowOff>
    </xdr:from>
    <xdr:ext cx="104775" cy="228600"/>
    <xdr:sp macro="" textlink="">
      <xdr:nvSpPr>
        <xdr:cNvPr id="280" name="Text Box 132">
          <a:extLst>
            <a:ext uri="{FF2B5EF4-FFF2-40B4-BE49-F238E27FC236}">
              <a16:creationId xmlns:a16="http://schemas.microsoft.com/office/drawing/2014/main" id="{00000000-0008-0000-0D00-00001801000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127"/>
  <sheetViews>
    <sheetView showGridLines="0" tabSelected="1" view="pageBreakPreview" zoomScaleNormal="100" zoomScaleSheetLayoutView="100" workbookViewId="0"/>
  </sheetViews>
  <sheetFormatPr defaultRowHeight="15" customHeight="1"/>
  <cols>
    <col min="1" max="79" width="1.625" style="350" customWidth="1"/>
    <col min="80" max="80" width="1.625" style="761" customWidth="1"/>
    <col min="81" max="85" width="1.625" style="350" customWidth="1"/>
    <col min="86" max="87" width="8.25" style="186" hidden="1" customWidth="1"/>
    <col min="88" max="88" width="0" style="350" hidden="1" customWidth="1"/>
    <col min="89" max="16384" width="9" style="350"/>
  </cols>
  <sheetData>
    <row r="1" spans="1:88" ht="13.5" customHeight="1">
      <c r="CA1" s="282"/>
    </row>
    <row r="2" spans="1:88" ht="13.5" customHeight="1"/>
    <row r="3" spans="1:88" ht="16.5" customHeight="1">
      <c r="D3" s="350" t="s">
        <v>685</v>
      </c>
    </row>
    <row r="4" spans="1:88" ht="16.5" customHeight="1"/>
    <row r="5" spans="1:88" ht="16.5" customHeight="1">
      <c r="A5" s="879" t="s">
        <v>607</v>
      </c>
      <c r="B5" s="879"/>
      <c r="C5" s="879"/>
      <c r="D5" s="879"/>
      <c r="E5" s="879"/>
      <c r="F5" s="879"/>
      <c r="G5" s="879"/>
      <c r="H5" s="879"/>
      <c r="I5" s="879"/>
      <c r="J5" s="879"/>
      <c r="K5" s="879"/>
      <c r="L5" s="879"/>
      <c r="M5" s="879"/>
      <c r="N5" s="879"/>
      <c r="O5" s="879"/>
      <c r="P5" s="879"/>
      <c r="Q5" s="879"/>
      <c r="R5" s="879"/>
      <c r="S5" s="879"/>
      <c r="T5" s="879"/>
      <c r="U5" s="879"/>
      <c r="V5" s="879"/>
      <c r="W5" s="879"/>
      <c r="X5" s="879"/>
      <c r="Y5" s="879"/>
      <c r="Z5" s="879"/>
      <c r="AA5" s="879"/>
      <c r="AB5" s="879"/>
      <c r="AC5" s="879"/>
      <c r="AD5" s="879"/>
      <c r="AE5" s="879"/>
      <c r="AF5" s="879"/>
      <c r="AG5" s="879"/>
      <c r="AH5" s="879"/>
      <c r="AI5" s="879"/>
      <c r="AJ5" s="879"/>
      <c r="AK5" s="879"/>
      <c r="AL5" s="879"/>
      <c r="AM5" s="879"/>
      <c r="AN5" s="879"/>
      <c r="AO5" s="879"/>
      <c r="AP5" s="879"/>
      <c r="AQ5" s="879"/>
      <c r="AR5" s="879"/>
      <c r="AS5" s="879"/>
      <c r="AT5" s="879"/>
      <c r="AU5" s="879"/>
      <c r="AV5" s="879"/>
      <c r="AW5" s="879"/>
      <c r="AX5" s="879"/>
      <c r="AY5" s="879"/>
      <c r="AZ5" s="879"/>
      <c r="BA5" s="879"/>
      <c r="BB5" s="879"/>
      <c r="BC5" s="879"/>
      <c r="BD5" s="879"/>
      <c r="BE5" s="879"/>
      <c r="BF5" s="879"/>
      <c r="BG5" s="879"/>
      <c r="BH5" s="879"/>
      <c r="BI5" s="879"/>
      <c r="BJ5" s="879"/>
      <c r="BK5" s="879"/>
      <c r="BL5" s="879"/>
      <c r="BM5" s="879"/>
      <c r="BN5" s="879"/>
      <c r="BO5" s="879"/>
      <c r="BP5" s="879"/>
      <c r="BQ5" s="879"/>
      <c r="BR5" s="879"/>
      <c r="BS5" s="879"/>
      <c r="BT5" s="879"/>
      <c r="BU5" s="879"/>
      <c r="BV5" s="879"/>
      <c r="BW5" s="879"/>
      <c r="BX5" s="879"/>
      <c r="BY5" s="879"/>
      <c r="BZ5" s="879"/>
      <c r="CA5" s="879"/>
      <c r="CB5" s="879"/>
      <c r="CC5" s="879"/>
      <c r="CD5" s="879"/>
      <c r="CE5" s="879"/>
      <c r="CF5" s="879"/>
    </row>
    <row r="6" spans="1:88" ht="16.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row>
    <row r="7" spans="1:88" ht="16.5" customHeight="1">
      <c r="F7" s="350" t="s">
        <v>182</v>
      </c>
    </row>
    <row r="8" spans="1:88" ht="16.5" customHeight="1">
      <c r="F8" s="350" t="s">
        <v>608</v>
      </c>
    </row>
    <row r="9" spans="1:88" ht="16.5" customHeight="1"/>
    <row r="10" spans="1:88" ht="16.5" customHeight="1">
      <c r="F10" s="350" t="s">
        <v>183</v>
      </c>
    </row>
    <row r="11" spans="1:88" ht="16.5" customHeight="1">
      <c r="F11" s="350" t="s">
        <v>184</v>
      </c>
      <c r="CJ11" s="693"/>
    </row>
    <row r="12" spans="1:88" ht="16.5" customHeight="1">
      <c r="CJ12" s="693"/>
    </row>
    <row r="13" spans="1:88" ht="16.5" customHeight="1">
      <c r="L13" s="885" t="s">
        <v>185</v>
      </c>
      <c r="M13" s="885"/>
      <c r="N13" s="885"/>
      <c r="O13" s="885"/>
      <c r="P13" s="880" t="s">
        <v>2</v>
      </c>
      <c r="Q13" s="880"/>
      <c r="R13" s="880"/>
      <c r="S13" s="880"/>
      <c r="T13" s="880"/>
      <c r="U13" s="880"/>
      <c r="V13" s="880"/>
      <c r="W13" s="880"/>
      <c r="X13" s="880"/>
      <c r="Y13" s="880"/>
      <c r="Z13" s="880"/>
      <c r="AA13" s="880"/>
      <c r="AB13" s="674"/>
      <c r="AC13" s="674"/>
      <c r="AE13" s="674"/>
      <c r="AF13" s="674"/>
      <c r="AG13" s="674"/>
      <c r="AH13" s="674"/>
      <c r="AI13" s="674"/>
      <c r="AW13" s="678"/>
      <c r="AX13" s="678"/>
      <c r="AY13" s="678"/>
      <c r="AZ13" s="679"/>
      <c r="BA13" s="679"/>
      <c r="BB13" s="860">
        <v>7253</v>
      </c>
      <c r="BC13" s="881"/>
      <c r="BD13" s="881"/>
      <c r="BE13" s="881"/>
      <c r="BF13" s="881"/>
      <c r="BG13" s="881"/>
      <c r="BH13" s="881"/>
      <c r="BI13" s="674" t="s">
        <v>198</v>
      </c>
      <c r="BJ13" s="674"/>
      <c r="BK13" s="674"/>
      <c r="BL13" s="674"/>
      <c r="BM13" s="674"/>
      <c r="BN13" s="674"/>
      <c r="BO13" s="674"/>
      <c r="BR13" s="674"/>
      <c r="BS13" s="674"/>
      <c r="CJ13" s="693"/>
    </row>
    <row r="14" spans="1:88" ht="16.5" customHeight="1">
      <c r="L14" s="885" t="s">
        <v>81</v>
      </c>
      <c r="M14" s="885"/>
      <c r="N14" s="885"/>
      <c r="O14" s="885"/>
      <c r="P14" s="880" t="s">
        <v>3</v>
      </c>
      <c r="Q14" s="880"/>
      <c r="R14" s="880"/>
      <c r="S14" s="880"/>
      <c r="T14" s="880"/>
      <c r="U14" s="880"/>
      <c r="V14" s="880"/>
      <c r="W14" s="880"/>
      <c r="X14" s="880"/>
      <c r="Y14" s="880"/>
      <c r="Z14" s="880"/>
      <c r="AA14" s="880"/>
      <c r="AB14" s="674"/>
      <c r="AC14" s="674"/>
      <c r="AE14" s="674"/>
      <c r="AF14" s="674"/>
      <c r="AG14" s="674"/>
      <c r="AH14" s="674"/>
      <c r="AI14" s="674"/>
      <c r="AU14" s="678"/>
      <c r="AV14" s="679"/>
      <c r="AX14" s="678"/>
      <c r="AY14" s="678"/>
      <c r="AZ14" s="678"/>
      <c r="BA14" s="678"/>
      <c r="BB14" s="860">
        <v>2382490</v>
      </c>
      <c r="BC14" s="860"/>
      <c r="BD14" s="860"/>
      <c r="BE14" s="860"/>
      <c r="BF14" s="860"/>
      <c r="BG14" s="860"/>
      <c r="BH14" s="860"/>
      <c r="BI14" s="9" t="s">
        <v>199</v>
      </c>
      <c r="BJ14" s="9"/>
      <c r="BK14" s="9"/>
      <c r="BL14" s="9"/>
      <c r="BM14" s="9"/>
      <c r="BN14" s="9"/>
      <c r="BO14" s="9"/>
      <c r="BR14" s="674"/>
      <c r="BS14" s="674"/>
      <c r="CJ14" s="693"/>
    </row>
    <row r="15" spans="1:88" ht="16.5" customHeight="1">
      <c r="L15" s="885" t="s">
        <v>82</v>
      </c>
      <c r="M15" s="885"/>
      <c r="N15" s="885"/>
      <c r="O15" s="885"/>
      <c r="P15" s="880" t="s">
        <v>20</v>
      </c>
      <c r="Q15" s="880"/>
      <c r="R15" s="880"/>
      <c r="S15" s="880"/>
      <c r="T15" s="880"/>
      <c r="U15" s="880"/>
      <c r="V15" s="880"/>
      <c r="W15" s="880"/>
      <c r="X15" s="880"/>
      <c r="Y15" s="880"/>
      <c r="Z15" s="880"/>
      <c r="AA15" s="880"/>
      <c r="AB15" s="674"/>
      <c r="AC15" s="674"/>
      <c r="AE15" s="674"/>
      <c r="AF15" s="674"/>
      <c r="AG15" s="674"/>
      <c r="AH15" s="674"/>
      <c r="AI15" s="674"/>
      <c r="AW15" s="678"/>
      <c r="AX15" s="13"/>
      <c r="AY15" s="678"/>
      <c r="AZ15" s="679"/>
      <c r="BA15" s="679"/>
      <c r="BB15" s="860">
        <f>ROUND(BB14/365,0)</f>
        <v>6527</v>
      </c>
      <c r="BC15" s="881"/>
      <c r="BD15" s="881"/>
      <c r="BE15" s="881"/>
      <c r="BF15" s="881"/>
      <c r="BG15" s="881"/>
      <c r="BH15" s="881"/>
      <c r="BI15" s="674" t="s">
        <v>199</v>
      </c>
      <c r="BJ15" s="674"/>
      <c r="BK15" s="674"/>
      <c r="BL15" s="674"/>
      <c r="BM15" s="674"/>
      <c r="BN15" s="674"/>
      <c r="BO15" s="674"/>
      <c r="BR15" s="674"/>
      <c r="BS15" s="674"/>
      <c r="CJ15" s="693"/>
    </row>
    <row r="16" spans="1:88" ht="16.5" customHeight="1">
      <c r="L16" s="885" t="s">
        <v>84</v>
      </c>
      <c r="M16" s="885"/>
      <c r="N16" s="885"/>
      <c r="O16" s="885"/>
      <c r="P16" s="880" t="s">
        <v>4</v>
      </c>
      <c r="Q16" s="880"/>
      <c r="R16" s="880"/>
      <c r="S16" s="880"/>
      <c r="T16" s="880"/>
      <c r="U16" s="880"/>
      <c r="V16" s="880"/>
      <c r="W16" s="880"/>
      <c r="X16" s="880"/>
      <c r="Y16" s="880"/>
      <c r="Z16" s="880"/>
      <c r="AA16" s="880"/>
      <c r="AB16" s="843"/>
      <c r="AC16" s="843"/>
      <c r="AE16" s="674"/>
      <c r="AF16" s="674"/>
      <c r="AG16" s="674" t="s">
        <v>679</v>
      </c>
      <c r="AJ16" s="674"/>
      <c r="AK16" s="674"/>
      <c r="AL16" s="674"/>
      <c r="AM16" s="674"/>
      <c r="AN16" s="674"/>
      <c r="AO16" s="674"/>
      <c r="AP16" s="674"/>
      <c r="AQ16" s="674"/>
      <c r="AR16" s="674"/>
      <c r="AS16" s="674"/>
      <c r="AT16" s="674"/>
      <c r="AU16" s="674"/>
      <c r="AV16" s="674"/>
      <c r="AW16" s="674"/>
      <c r="AX16" s="674"/>
      <c r="AZ16" s="674"/>
      <c r="BA16" s="674"/>
      <c r="BB16" s="860">
        <v>10087</v>
      </c>
      <c r="BC16" s="861"/>
      <c r="BD16" s="861"/>
      <c r="BE16" s="861"/>
      <c r="BF16" s="861"/>
      <c r="BG16" s="861"/>
      <c r="BH16" s="861"/>
      <c r="BI16" s="674" t="s">
        <v>197</v>
      </c>
      <c r="BJ16" s="9"/>
      <c r="BK16" s="9"/>
      <c r="BL16" s="679"/>
      <c r="BM16" s="9"/>
      <c r="BN16" s="9"/>
      <c r="BO16" s="9"/>
      <c r="BP16" s="9"/>
      <c r="BQ16" s="674"/>
    </row>
    <row r="17" spans="6:71" ht="16.5" customHeight="1">
      <c r="AG17" s="674" t="s">
        <v>680</v>
      </c>
      <c r="AJ17" s="674"/>
      <c r="AK17" s="674"/>
      <c r="AL17" s="674"/>
      <c r="AM17" s="674"/>
      <c r="AN17" s="674"/>
      <c r="AO17" s="674"/>
      <c r="AP17" s="674"/>
      <c r="AQ17" s="674"/>
      <c r="AR17" s="674"/>
      <c r="AS17" s="674"/>
      <c r="AT17" s="674"/>
      <c r="AU17" s="674"/>
      <c r="AV17" s="674"/>
      <c r="AW17" s="674"/>
      <c r="AX17" s="674"/>
      <c r="AZ17" s="674"/>
      <c r="BA17" s="674"/>
      <c r="BB17" s="860">
        <v>21780</v>
      </c>
      <c r="BC17" s="861"/>
      <c r="BD17" s="861"/>
      <c r="BE17" s="861"/>
      <c r="BF17" s="861"/>
      <c r="BG17" s="861"/>
      <c r="BH17" s="861"/>
      <c r="BI17" s="674" t="s">
        <v>197</v>
      </c>
      <c r="BJ17" s="9"/>
      <c r="BK17" s="9"/>
      <c r="BL17" s="9"/>
      <c r="BM17" s="9"/>
      <c r="BN17" s="9"/>
      <c r="BO17" s="9"/>
      <c r="BP17" s="9"/>
      <c r="BR17" s="674"/>
      <c r="BS17" s="674"/>
    </row>
    <row r="18" spans="6:71" ht="16.5" customHeight="1">
      <c r="AI18" s="674"/>
      <c r="AJ18" s="674"/>
      <c r="AK18" s="674"/>
      <c r="AL18" s="674"/>
      <c r="AM18" s="674"/>
      <c r="AN18" s="674"/>
      <c r="AO18" s="674"/>
      <c r="AP18" s="674"/>
      <c r="AQ18" s="674"/>
      <c r="AR18" s="674"/>
      <c r="AS18" s="674"/>
      <c r="AT18" s="674"/>
      <c r="AU18" s="674"/>
      <c r="AV18" s="674"/>
      <c r="AW18" s="674"/>
      <c r="AX18" s="674"/>
      <c r="AZ18" s="674"/>
      <c r="BA18" s="674"/>
      <c r="BB18" s="678"/>
      <c r="BC18" s="675"/>
      <c r="BD18" s="675"/>
      <c r="BE18" s="675"/>
      <c r="BF18" s="675"/>
      <c r="BG18" s="675"/>
      <c r="BH18" s="675"/>
      <c r="BI18" s="674"/>
      <c r="BJ18" s="9"/>
      <c r="BK18" s="9"/>
      <c r="BL18" s="9"/>
      <c r="BM18" s="9"/>
      <c r="BN18" s="9"/>
      <c r="BO18" s="9"/>
      <c r="BP18" s="9"/>
      <c r="BR18" s="674"/>
      <c r="BS18" s="674"/>
    </row>
    <row r="19" spans="6:71" ht="16.5" customHeight="1">
      <c r="F19" s="350" t="s">
        <v>187</v>
      </c>
    </row>
    <row r="20" spans="6:71" ht="16.5" customHeight="1">
      <c r="F20" s="350" t="s">
        <v>609</v>
      </c>
    </row>
    <row r="21" spans="6:71" ht="16.5" customHeight="1">
      <c r="F21" s="674" t="s">
        <v>575</v>
      </c>
    </row>
    <row r="22" spans="6:71" ht="16.5" customHeight="1">
      <c r="F22" s="674"/>
    </row>
    <row r="23" spans="6:71" ht="16.5" customHeight="1">
      <c r="L23" s="674"/>
      <c r="M23" s="674"/>
      <c r="N23" s="674"/>
      <c r="O23" s="674"/>
      <c r="P23" s="674"/>
      <c r="Q23" s="880" t="s">
        <v>192</v>
      </c>
      <c r="R23" s="880"/>
      <c r="S23" s="880"/>
      <c r="T23" s="880"/>
      <c r="U23" s="880"/>
      <c r="V23" s="880"/>
      <c r="W23" s="880"/>
      <c r="X23" s="880"/>
      <c r="Y23" s="880"/>
      <c r="Z23" s="674"/>
      <c r="AA23" s="674"/>
      <c r="AB23" s="674"/>
      <c r="AC23" s="674"/>
      <c r="AD23" s="674"/>
      <c r="AE23" s="674"/>
      <c r="AF23" s="674"/>
      <c r="AG23" s="674"/>
      <c r="AH23" s="674"/>
      <c r="AI23" s="674"/>
      <c r="AJ23" s="674"/>
      <c r="AK23" s="674"/>
      <c r="AL23" s="674"/>
      <c r="AM23" s="674"/>
      <c r="AN23" s="674"/>
      <c r="AO23" s="674"/>
      <c r="AP23" s="674"/>
      <c r="AQ23" s="674"/>
      <c r="AR23" s="674"/>
      <c r="AS23" s="674"/>
      <c r="AT23" s="674"/>
      <c r="AU23" s="674"/>
      <c r="AV23" s="674"/>
      <c r="AW23" s="674"/>
      <c r="AX23" s="674"/>
      <c r="AY23" s="674"/>
      <c r="AZ23" s="674"/>
      <c r="BA23" s="674"/>
      <c r="BB23" s="674"/>
      <c r="BC23" s="674"/>
      <c r="BD23" s="674"/>
      <c r="BE23" s="674"/>
      <c r="BF23" s="674"/>
      <c r="BG23" s="674"/>
      <c r="BH23" s="674"/>
      <c r="BI23" s="674"/>
      <c r="BJ23" s="674"/>
      <c r="BK23" s="674"/>
      <c r="BL23" s="674"/>
      <c r="BM23" s="674"/>
      <c r="BN23" s="674"/>
      <c r="BO23" s="674"/>
      <c r="BP23" s="674"/>
      <c r="BQ23" s="674"/>
      <c r="BR23" s="674"/>
      <c r="BS23" s="674"/>
    </row>
    <row r="24" spans="6:71" ht="16.5" customHeight="1">
      <c r="K24" s="680"/>
      <c r="M24" s="862" t="s">
        <v>188</v>
      </c>
      <c r="N24" s="862"/>
      <c r="O24" s="862"/>
      <c r="P24" s="862"/>
      <c r="Q24" s="862"/>
      <c r="R24" s="674"/>
      <c r="T24" s="880" t="s">
        <v>5</v>
      </c>
      <c r="U24" s="882"/>
      <c r="V24" s="882"/>
      <c r="W24" s="882"/>
      <c r="X24" s="882"/>
      <c r="Y24" s="882"/>
      <c r="Z24" s="882"/>
      <c r="AA24" s="882"/>
      <c r="AB24" s="882"/>
      <c r="AC24" s="882"/>
      <c r="AD24" s="675"/>
      <c r="AE24" s="674"/>
      <c r="AF24" s="674"/>
      <c r="AG24" s="674"/>
      <c r="AH24" s="674"/>
      <c r="AI24" s="674"/>
      <c r="AW24" s="678"/>
      <c r="AX24" s="13"/>
      <c r="AY24" s="678"/>
      <c r="AZ24" s="679"/>
      <c r="BA24" s="679"/>
      <c r="BB24" s="860">
        <f>SUM(BB25:BH26)</f>
        <v>552733</v>
      </c>
      <c r="BC24" s="861"/>
      <c r="BD24" s="861"/>
      <c r="BE24" s="861"/>
      <c r="BF24" s="861"/>
      <c r="BG24" s="861"/>
      <c r="BH24" s="861"/>
      <c r="BI24" s="674" t="s">
        <v>197</v>
      </c>
      <c r="BJ24" s="9"/>
      <c r="BK24" s="9"/>
      <c r="BL24" s="9"/>
      <c r="BM24" s="9"/>
      <c r="BN24" s="9"/>
      <c r="BO24" s="9"/>
      <c r="BP24" s="9"/>
      <c r="BQ24" s="674"/>
      <c r="BR24" s="674"/>
      <c r="BS24" s="674"/>
    </row>
    <row r="25" spans="6:71" ht="16.5" customHeight="1">
      <c r="K25" s="680"/>
      <c r="M25" s="862" t="s">
        <v>189</v>
      </c>
      <c r="N25" s="862"/>
      <c r="O25" s="862"/>
      <c r="P25" s="862"/>
      <c r="Q25" s="862"/>
      <c r="R25" s="861"/>
      <c r="S25" s="674"/>
      <c r="U25" s="880" t="s">
        <v>6</v>
      </c>
      <c r="V25" s="880"/>
      <c r="W25" s="880"/>
      <c r="X25" s="880"/>
      <c r="Y25" s="880"/>
      <c r="Z25" s="880"/>
      <c r="AA25" s="880"/>
      <c r="AB25" s="880"/>
      <c r="AC25" s="880"/>
      <c r="AD25" s="880"/>
      <c r="AE25" s="882"/>
      <c r="AF25" s="674"/>
      <c r="AG25" s="674"/>
      <c r="AH25" s="674"/>
      <c r="AI25" s="674"/>
      <c r="AY25" s="678"/>
      <c r="AZ25" s="679"/>
      <c r="BA25" s="679"/>
      <c r="BB25" s="860">
        <f>実施計画!AY9</f>
        <v>370210</v>
      </c>
      <c r="BC25" s="861"/>
      <c r="BD25" s="861"/>
      <c r="BE25" s="861"/>
      <c r="BF25" s="861"/>
      <c r="BG25" s="861"/>
      <c r="BH25" s="861"/>
      <c r="BI25" s="674" t="s">
        <v>197</v>
      </c>
      <c r="BJ25" s="9"/>
      <c r="BK25" s="9"/>
      <c r="BL25" s="9"/>
      <c r="BM25" s="9"/>
      <c r="BN25" s="9"/>
      <c r="BO25" s="9"/>
      <c r="BP25" s="9"/>
      <c r="BQ25" s="674"/>
      <c r="BR25" s="674"/>
      <c r="BS25" s="674"/>
    </row>
    <row r="26" spans="6:71" ht="16.5" customHeight="1">
      <c r="K26" s="680"/>
      <c r="M26" s="862" t="s">
        <v>190</v>
      </c>
      <c r="N26" s="862"/>
      <c r="O26" s="862"/>
      <c r="P26" s="862"/>
      <c r="Q26" s="862"/>
      <c r="R26" s="861"/>
      <c r="S26" s="674"/>
      <c r="U26" s="880" t="s">
        <v>7</v>
      </c>
      <c r="V26" s="880"/>
      <c r="W26" s="880"/>
      <c r="X26" s="880"/>
      <c r="Y26" s="880"/>
      <c r="Z26" s="880"/>
      <c r="AA26" s="880"/>
      <c r="AB26" s="880"/>
      <c r="AC26" s="880"/>
      <c r="AD26" s="880"/>
      <c r="AE26" s="882"/>
      <c r="AF26" s="674"/>
      <c r="AG26" s="674"/>
      <c r="AH26" s="674"/>
      <c r="AI26" s="674"/>
      <c r="AY26" s="678"/>
      <c r="AZ26" s="679"/>
      <c r="BA26" s="679"/>
      <c r="BB26" s="860">
        <f>実施計画!AY12</f>
        <v>182523</v>
      </c>
      <c r="BC26" s="861"/>
      <c r="BD26" s="861"/>
      <c r="BE26" s="861"/>
      <c r="BF26" s="861"/>
      <c r="BG26" s="861"/>
      <c r="BH26" s="861"/>
      <c r="BI26" s="674" t="s">
        <v>197</v>
      </c>
      <c r="BJ26" s="9"/>
      <c r="BK26" s="9"/>
      <c r="BL26" s="9"/>
      <c r="BM26" s="9"/>
      <c r="BN26" s="9"/>
      <c r="BO26" s="9"/>
      <c r="BP26" s="9"/>
      <c r="BQ26" s="674"/>
      <c r="BR26" s="674"/>
      <c r="BS26" s="674"/>
    </row>
    <row r="27" spans="6:71" ht="16.5" hidden="1" customHeight="1">
      <c r="K27" s="680"/>
      <c r="M27" s="862" t="s">
        <v>191</v>
      </c>
      <c r="N27" s="862"/>
      <c r="O27" s="862"/>
      <c r="P27" s="862"/>
      <c r="Q27" s="862"/>
      <c r="R27" s="861"/>
      <c r="S27" s="674"/>
      <c r="U27" s="880" t="s">
        <v>439</v>
      </c>
      <c r="V27" s="880"/>
      <c r="W27" s="880"/>
      <c r="X27" s="880"/>
      <c r="Y27" s="880"/>
      <c r="Z27" s="880"/>
      <c r="AA27" s="880"/>
      <c r="AB27" s="880"/>
      <c r="AC27" s="880"/>
      <c r="AD27" s="880"/>
      <c r="AE27" s="882"/>
      <c r="AF27" s="674"/>
      <c r="AG27" s="674"/>
      <c r="AH27" s="674"/>
      <c r="AI27" s="674"/>
      <c r="AY27" s="678"/>
      <c r="AZ27" s="679"/>
      <c r="BA27" s="679"/>
      <c r="BB27" s="860" t="e">
        <f>+実施計画!#REF!</f>
        <v>#REF!</v>
      </c>
      <c r="BC27" s="861"/>
      <c r="BD27" s="861"/>
      <c r="BE27" s="861"/>
      <c r="BF27" s="861"/>
      <c r="BG27" s="861"/>
      <c r="BH27" s="861"/>
      <c r="BI27" s="674" t="s">
        <v>197</v>
      </c>
      <c r="BJ27" s="9"/>
      <c r="BK27" s="9"/>
      <c r="BL27" s="10"/>
      <c r="BM27" s="10"/>
      <c r="BN27" s="10"/>
      <c r="BO27" s="10"/>
      <c r="BP27" s="674"/>
      <c r="BR27" s="674"/>
      <c r="BS27" s="674"/>
    </row>
    <row r="28" spans="6:71" ht="16.5" customHeight="1">
      <c r="K28" s="680"/>
      <c r="M28" s="674"/>
      <c r="N28" s="674"/>
      <c r="O28" s="674"/>
      <c r="P28" s="674"/>
      <c r="Q28" s="674"/>
      <c r="R28" s="675"/>
      <c r="S28" s="674"/>
      <c r="U28" s="676"/>
      <c r="V28" s="676"/>
      <c r="W28" s="676"/>
      <c r="X28" s="676"/>
      <c r="Y28" s="676"/>
      <c r="Z28" s="676"/>
      <c r="AA28" s="676"/>
      <c r="AB28" s="676"/>
      <c r="AC28" s="676"/>
      <c r="AD28" s="676"/>
      <c r="AE28" s="677"/>
      <c r="AF28" s="674"/>
      <c r="AG28" s="674"/>
      <c r="AH28" s="674"/>
      <c r="AI28" s="674"/>
      <c r="AY28" s="678"/>
      <c r="AZ28" s="679"/>
      <c r="BA28" s="679"/>
      <c r="BB28" s="678"/>
      <c r="BC28" s="675"/>
      <c r="BD28" s="675"/>
      <c r="BE28" s="675"/>
      <c r="BF28" s="675"/>
      <c r="BG28" s="675"/>
      <c r="BH28" s="675"/>
      <c r="BI28" s="674"/>
      <c r="BJ28" s="9"/>
      <c r="BK28" s="9"/>
      <c r="BL28" s="10"/>
      <c r="BM28" s="10"/>
      <c r="BN28" s="10"/>
      <c r="BO28" s="10"/>
      <c r="BP28" s="674"/>
      <c r="BR28" s="674"/>
      <c r="BS28" s="674"/>
    </row>
    <row r="29" spans="6:71" ht="16.5" customHeight="1">
      <c r="L29" s="674"/>
      <c r="M29" s="674"/>
      <c r="N29" s="674"/>
      <c r="O29" s="674"/>
      <c r="P29" s="674"/>
      <c r="Q29" s="880" t="s">
        <v>193</v>
      </c>
      <c r="R29" s="880"/>
      <c r="S29" s="880"/>
      <c r="T29" s="880"/>
      <c r="U29" s="880"/>
      <c r="V29" s="880"/>
      <c r="W29" s="880"/>
      <c r="X29" s="880"/>
      <c r="Y29" s="880"/>
      <c r="Z29" s="674"/>
      <c r="AA29" s="674"/>
      <c r="AB29" s="674"/>
      <c r="AC29" s="674"/>
      <c r="AD29" s="674"/>
      <c r="AE29" s="674"/>
      <c r="AF29" s="674"/>
      <c r="AG29" s="674"/>
      <c r="AH29" s="674"/>
      <c r="AI29" s="674"/>
      <c r="AJ29" s="674"/>
      <c r="AK29" s="674"/>
      <c r="AL29" s="674"/>
      <c r="AM29" s="674"/>
      <c r="AN29" s="674"/>
      <c r="AO29" s="674"/>
      <c r="AP29" s="674"/>
      <c r="AQ29" s="674"/>
      <c r="AR29" s="674"/>
      <c r="AS29" s="674"/>
      <c r="AT29" s="674"/>
      <c r="AU29" s="674"/>
      <c r="AV29" s="674"/>
      <c r="AW29" s="674"/>
      <c r="AX29" s="674"/>
      <c r="AY29" s="674"/>
      <c r="AZ29" s="674"/>
      <c r="BA29" s="674"/>
      <c r="BB29" s="674"/>
      <c r="BC29" s="674"/>
      <c r="BD29" s="674"/>
      <c r="BE29" s="674"/>
      <c r="BF29" s="674"/>
      <c r="BG29" s="674"/>
      <c r="BH29" s="674"/>
      <c r="BI29" s="674"/>
      <c r="BJ29" s="674"/>
      <c r="BK29" s="674"/>
      <c r="BL29" s="674"/>
      <c r="BM29" s="674"/>
      <c r="BN29" s="674"/>
      <c r="BO29" s="674"/>
      <c r="BP29" s="674"/>
      <c r="BQ29" s="674"/>
      <c r="BR29" s="674"/>
      <c r="BS29" s="674"/>
    </row>
    <row r="30" spans="6:71" ht="16.5" customHeight="1">
      <c r="K30" s="680"/>
      <c r="L30" s="674"/>
      <c r="M30" s="862" t="s">
        <v>188</v>
      </c>
      <c r="N30" s="862"/>
      <c r="O30" s="862"/>
      <c r="P30" s="862"/>
      <c r="Q30" s="862"/>
      <c r="R30" s="674"/>
      <c r="T30" s="880" t="s">
        <v>8</v>
      </c>
      <c r="U30" s="880"/>
      <c r="V30" s="880"/>
      <c r="W30" s="880"/>
      <c r="X30" s="880"/>
      <c r="Y30" s="880"/>
      <c r="Z30" s="880"/>
      <c r="AA30" s="880"/>
      <c r="AB30" s="880"/>
      <c r="AC30" s="882"/>
      <c r="AD30" s="674"/>
      <c r="AE30" s="674"/>
      <c r="AF30" s="674"/>
      <c r="AG30" s="674"/>
      <c r="AH30" s="674"/>
      <c r="AI30" s="674"/>
      <c r="BB30" s="860">
        <f>SUM(BB31:BH32)</f>
        <v>556032</v>
      </c>
      <c r="BC30" s="861"/>
      <c r="BD30" s="861"/>
      <c r="BE30" s="861"/>
      <c r="BF30" s="861"/>
      <c r="BG30" s="861"/>
      <c r="BH30" s="861"/>
      <c r="BI30" s="674" t="s">
        <v>197</v>
      </c>
      <c r="BJ30" s="9"/>
      <c r="BK30" s="674"/>
      <c r="BL30" s="674"/>
      <c r="BM30" s="674"/>
      <c r="BN30" s="674"/>
      <c r="BO30" s="674"/>
      <c r="BP30" s="674"/>
      <c r="BQ30" s="674"/>
      <c r="BR30" s="674"/>
      <c r="BS30" s="674"/>
    </row>
    <row r="31" spans="6:71" ht="16.5" customHeight="1">
      <c r="K31" s="680"/>
      <c r="M31" s="862" t="s">
        <v>189</v>
      </c>
      <c r="N31" s="862"/>
      <c r="O31" s="862"/>
      <c r="P31" s="862"/>
      <c r="Q31" s="862"/>
      <c r="R31" s="861"/>
      <c r="S31" s="674"/>
      <c r="T31" s="674"/>
      <c r="U31" s="880" t="s">
        <v>9</v>
      </c>
      <c r="V31" s="880"/>
      <c r="W31" s="880"/>
      <c r="X31" s="880"/>
      <c r="Y31" s="880"/>
      <c r="Z31" s="880"/>
      <c r="AA31" s="880"/>
      <c r="AB31" s="880"/>
      <c r="AC31" s="880"/>
      <c r="AD31" s="880"/>
      <c r="AE31" s="882"/>
      <c r="AF31" s="674"/>
      <c r="AG31" s="674"/>
      <c r="AH31" s="674"/>
      <c r="AI31" s="674"/>
      <c r="BB31" s="860">
        <f>実施計画!AY22</f>
        <v>515245</v>
      </c>
      <c r="BC31" s="861"/>
      <c r="BD31" s="861"/>
      <c r="BE31" s="861"/>
      <c r="BF31" s="861"/>
      <c r="BG31" s="861"/>
      <c r="BH31" s="861"/>
      <c r="BI31" s="674" t="s">
        <v>197</v>
      </c>
      <c r="BJ31" s="9"/>
      <c r="BK31" s="674"/>
      <c r="BL31" s="674"/>
      <c r="BM31" s="674"/>
      <c r="BN31" s="674"/>
      <c r="BO31" s="674"/>
      <c r="BP31" s="674"/>
      <c r="BQ31" s="674"/>
      <c r="BR31" s="674"/>
      <c r="BS31" s="674"/>
    </row>
    <row r="32" spans="6:71" ht="16.5" customHeight="1">
      <c r="K32" s="680"/>
      <c r="M32" s="862" t="s">
        <v>190</v>
      </c>
      <c r="N32" s="862"/>
      <c r="O32" s="862"/>
      <c r="P32" s="862"/>
      <c r="Q32" s="862"/>
      <c r="R32" s="861"/>
      <c r="S32" s="674"/>
      <c r="T32" s="674"/>
      <c r="U32" s="880" t="s">
        <v>10</v>
      </c>
      <c r="V32" s="880"/>
      <c r="W32" s="880"/>
      <c r="X32" s="880"/>
      <c r="Y32" s="880"/>
      <c r="Z32" s="880"/>
      <c r="AA32" s="880"/>
      <c r="AB32" s="880"/>
      <c r="AC32" s="880"/>
      <c r="AD32" s="880"/>
      <c r="AE32" s="882"/>
      <c r="AF32" s="674"/>
      <c r="AG32" s="674"/>
      <c r="AH32" s="674"/>
      <c r="AI32" s="674"/>
      <c r="BB32" s="860">
        <f>実施計画!AY28</f>
        <v>40787</v>
      </c>
      <c r="BC32" s="861"/>
      <c r="BD32" s="861"/>
      <c r="BE32" s="861"/>
      <c r="BF32" s="861"/>
      <c r="BG32" s="861"/>
      <c r="BH32" s="861"/>
      <c r="BI32" s="674" t="s">
        <v>197</v>
      </c>
      <c r="BJ32" s="9"/>
      <c r="BK32" s="674"/>
      <c r="BL32" s="674"/>
      <c r="BM32" s="674"/>
      <c r="BN32" s="674"/>
      <c r="BO32" s="674"/>
      <c r="BP32" s="674"/>
      <c r="BQ32" s="674"/>
      <c r="BR32" s="674"/>
      <c r="BS32" s="674"/>
    </row>
    <row r="33" spans="6:87" s="707" customFormat="1" ht="16.5" customHeight="1">
      <c r="K33" s="703"/>
      <c r="M33" s="704"/>
      <c r="N33" s="704"/>
      <c r="O33" s="704"/>
      <c r="P33" s="704"/>
      <c r="Q33" s="704"/>
      <c r="R33" s="705"/>
      <c r="S33" s="704"/>
      <c r="T33" s="704"/>
      <c r="U33" s="701"/>
      <c r="V33" s="701"/>
      <c r="W33" s="701"/>
      <c r="X33" s="701"/>
      <c r="Y33" s="701"/>
      <c r="Z33" s="701"/>
      <c r="AA33" s="701"/>
      <c r="AB33" s="701"/>
      <c r="AC33" s="701"/>
      <c r="AD33" s="701"/>
      <c r="AE33" s="702"/>
      <c r="AF33" s="704"/>
      <c r="AG33" s="704"/>
      <c r="AH33" s="704"/>
      <c r="AI33" s="704"/>
      <c r="BB33" s="706"/>
      <c r="BC33" s="705"/>
      <c r="BD33" s="705"/>
      <c r="BE33" s="705"/>
      <c r="BF33" s="705"/>
      <c r="BG33" s="705"/>
      <c r="BH33" s="705"/>
      <c r="BI33" s="704"/>
      <c r="BJ33" s="9"/>
      <c r="BK33" s="704"/>
      <c r="BL33" s="704"/>
      <c r="BM33" s="704"/>
      <c r="BN33" s="704"/>
      <c r="BO33" s="704"/>
      <c r="BP33" s="704"/>
      <c r="BQ33" s="704"/>
      <c r="BR33" s="704"/>
      <c r="BS33" s="704"/>
      <c r="CB33" s="761"/>
      <c r="CH33" s="186"/>
      <c r="CI33" s="186"/>
    </row>
    <row r="34" spans="6:87" ht="13.5" customHeight="1"/>
    <row r="35" spans="6:87" ht="13.5" customHeight="1">
      <c r="CA35" s="282"/>
    </row>
    <row r="36" spans="6:87" ht="16.5" customHeight="1">
      <c r="F36" s="350" t="s">
        <v>194</v>
      </c>
    </row>
    <row r="37" spans="6:87" ht="16.5" customHeight="1">
      <c r="F37" s="674" t="s">
        <v>628</v>
      </c>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c r="AI37" s="675"/>
      <c r="AJ37" s="675"/>
      <c r="AK37" s="675"/>
      <c r="AL37" s="675"/>
      <c r="AM37" s="675"/>
      <c r="AN37" s="675"/>
      <c r="AO37" s="675"/>
      <c r="AP37" s="675"/>
      <c r="AQ37" s="675"/>
      <c r="AR37" s="675"/>
      <c r="AS37" s="675"/>
      <c r="AT37" s="675"/>
      <c r="AU37" s="675"/>
      <c r="AV37" s="675"/>
      <c r="AW37" s="675"/>
      <c r="AX37" s="675"/>
      <c r="AY37" s="675"/>
      <c r="AZ37" s="675"/>
      <c r="BA37" s="675"/>
      <c r="BB37" s="675"/>
      <c r="BC37" s="675"/>
      <c r="BD37" s="675"/>
      <c r="BE37" s="675"/>
      <c r="BF37" s="675"/>
      <c r="BG37" s="675"/>
      <c r="BH37" s="675"/>
      <c r="BI37" s="675"/>
      <c r="BJ37" s="675"/>
      <c r="BK37" s="675"/>
      <c r="BL37" s="675"/>
      <c r="BM37" s="675"/>
      <c r="BN37" s="675"/>
      <c r="BO37" s="675"/>
      <c r="BP37" s="675"/>
      <c r="BQ37" s="675"/>
      <c r="BR37" s="675"/>
      <c r="BS37" s="675"/>
      <c r="BT37" s="675"/>
      <c r="BU37" s="675"/>
      <c r="BV37" s="675"/>
      <c r="BW37" s="675"/>
      <c r="BX37" s="675"/>
      <c r="BY37" s="675"/>
      <c r="BZ37" s="675"/>
      <c r="CA37" s="674"/>
      <c r="CB37" s="759"/>
      <c r="CH37" s="387" t="s">
        <v>403</v>
      </c>
      <c r="CI37" s="388">
        <f>BB47-BB41</f>
        <v>100231</v>
      </c>
    </row>
    <row r="38" spans="6:87" ht="16.5" customHeight="1">
      <c r="F38" s="674" t="s">
        <v>629</v>
      </c>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675"/>
      <c r="AK38" s="675"/>
      <c r="AL38" s="675"/>
      <c r="AM38" s="675"/>
      <c r="AN38" s="675"/>
      <c r="AO38" s="675"/>
      <c r="AP38" s="675"/>
      <c r="AQ38" s="675"/>
      <c r="AR38" s="675"/>
      <c r="AS38" s="675"/>
      <c r="AT38" s="675"/>
      <c r="AU38" s="675"/>
      <c r="AV38" s="675"/>
      <c r="AW38" s="675"/>
      <c r="AX38" s="675"/>
      <c r="AY38" s="675"/>
      <c r="AZ38" s="675"/>
      <c r="BA38" s="675"/>
      <c r="BB38" s="675"/>
      <c r="BC38" s="675"/>
      <c r="BD38" s="675"/>
      <c r="BE38" s="675"/>
      <c r="BF38" s="675"/>
      <c r="BG38" s="675"/>
      <c r="BH38" s="675"/>
      <c r="BI38" s="675"/>
      <c r="BJ38" s="675"/>
      <c r="BK38" s="675"/>
      <c r="BL38" s="675"/>
      <c r="BM38" s="675"/>
      <c r="BN38" s="675"/>
      <c r="BO38" s="675"/>
      <c r="BP38" s="675"/>
      <c r="BQ38" s="675"/>
      <c r="BR38" s="675"/>
      <c r="BS38" s="675"/>
      <c r="BT38" s="675"/>
      <c r="BU38" s="675"/>
      <c r="BV38" s="675"/>
      <c r="BW38" s="675"/>
      <c r="BX38" s="675"/>
      <c r="BY38" s="675"/>
      <c r="BZ38" s="675"/>
      <c r="CA38" s="675"/>
      <c r="CB38" s="760"/>
      <c r="CH38" s="387" t="s">
        <v>585</v>
      </c>
      <c r="CI38" s="389">
        <f>実施計画!AY27-実施計画!AY15</f>
        <v>100230</v>
      </c>
    </row>
    <row r="39" spans="6:87" ht="16.5" customHeight="1">
      <c r="F39" s="674"/>
      <c r="J39" s="674"/>
      <c r="K39" s="674"/>
      <c r="L39" s="674"/>
      <c r="M39" s="674"/>
      <c r="N39" s="674"/>
      <c r="O39" s="674"/>
      <c r="P39" s="674"/>
      <c r="Q39" s="674"/>
      <c r="R39" s="674"/>
      <c r="S39" s="674"/>
      <c r="T39" s="674"/>
      <c r="U39" s="674"/>
      <c r="V39" s="674"/>
      <c r="W39" s="674"/>
      <c r="X39" s="674"/>
      <c r="Y39" s="674"/>
      <c r="Z39" s="674"/>
      <c r="AA39" s="674"/>
      <c r="AB39" s="674"/>
      <c r="AC39" s="674"/>
      <c r="AD39" s="674"/>
      <c r="AE39" s="674"/>
      <c r="AF39" s="674"/>
      <c r="AG39" s="674"/>
      <c r="AH39" s="674"/>
      <c r="AI39" s="674"/>
      <c r="AJ39" s="674"/>
      <c r="AK39" s="674"/>
      <c r="AL39" s="674"/>
      <c r="AM39" s="674"/>
      <c r="AN39" s="674"/>
    </row>
    <row r="40" spans="6:87" ht="16.5" customHeight="1">
      <c r="K40" s="674"/>
      <c r="L40" s="674"/>
      <c r="M40" s="674"/>
      <c r="N40" s="674"/>
      <c r="O40" s="674"/>
      <c r="P40" s="674"/>
      <c r="Q40" s="880" t="s">
        <v>192</v>
      </c>
      <c r="R40" s="880"/>
      <c r="S40" s="880"/>
      <c r="T40" s="880"/>
      <c r="U40" s="880"/>
      <c r="V40" s="880"/>
      <c r="W40" s="880"/>
      <c r="X40" s="880"/>
      <c r="Y40" s="880"/>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674"/>
      <c r="BC40" s="674"/>
      <c r="BD40" s="674"/>
      <c r="BE40" s="674"/>
      <c r="BF40" s="674"/>
      <c r="BG40" s="674"/>
      <c r="BH40" s="674"/>
      <c r="BI40" s="674"/>
      <c r="BJ40" s="674"/>
      <c r="BK40" s="674"/>
      <c r="BL40" s="674"/>
      <c r="BM40" s="674"/>
      <c r="BN40" s="674"/>
      <c r="BO40" s="674"/>
      <c r="BP40" s="674"/>
      <c r="BQ40" s="674"/>
      <c r="BR40" s="674"/>
      <c r="BS40" s="674"/>
    </row>
    <row r="41" spans="6:87" ht="16.5" customHeight="1">
      <c r="K41" s="680"/>
      <c r="L41" s="674"/>
      <c r="M41" s="862" t="s">
        <v>188</v>
      </c>
      <c r="N41" s="862"/>
      <c r="O41" s="862"/>
      <c r="P41" s="862"/>
      <c r="Q41" s="862"/>
      <c r="R41" s="674"/>
      <c r="T41" s="880" t="s">
        <v>11</v>
      </c>
      <c r="U41" s="880"/>
      <c r="V41" s="880"/>
      <c r="W41" s="880"/>
      <c r="X41" s="880"/>
      <c r="Y41" s="880"/>
      <c r="Z41" s="880"/>
      <c r="AA41" s="880"/>
      <c r="AB41" s="880"/>
      <c r="AC41" s="882"/>
      <c r="AD41" s="674"/>
      <c r="AE41" s="674"/>
      <c r="AF41" s="674"/>
      <c r="AG41" s="674"/>
      <c r="AH41" s="674"/>
      <c r="AI41" s="674"/>
      <c r="BB41" s="860">
        <f>SUM(BB42:BH44)</f>
        <v>275275</v>
      </c>
      <c r="BC41" s="861"/>
      <c r="BD41" s="861"/>
      <c r="BE41" s="861"/>
      <c r="BF41" s="861"/>
      <c r="BG41" s="861"/>
      <c r="BH41" s="861"/>
      <c r="BI41" s="674" t="s">
        <v>197</v>
      </c>
      <c r="BJ41" s="9"/>
      <c r="BK41" s="9"/>
      <c r="BL41" s="9"/>
      <c r="BM41" s="9"/>
      <c r="BN41" s="9"/>
      <c r="BO41" s="9"/>
      <c r="BP41" s="674"/>
      <c r="BQ41" s="674"/>
      <c r="BR41" s="674"/>
      <c r="BS41" s="674"/>
    </row>
    <row r="42" spans="6:87" ht="16.5" customHeight="1">
      <c r="K42" s="680"/>
      <c r="L42" s="674"/>
      <c r="M42" s="862" t="s">
        <v>189</v>
      </c>
      <c r="N42" s="862"/>
      <c r="O42" s="862"/>
      <c r="P42" s="862"/>
      <c r="Q42" s="862"/>
      <c r="R42" s="861"/>
      <c r="T42" s="676"/>
      <c r="U42" s="880" t="s">
        <v>483</v>
      </c>
      <c r="V42" s="880"/>
      <c r="W42" s="880"/>
      <c r="X42" s="880"/>
      <c r="Y42" s="880"/>
      <c r="Z42" s="880"/>
      <c r="AA42" s="880"/>
      <c r="AB42" s="880"/>
      <c r="AC42" s="880"/>
      <c r="AD42" s="880"/>
      <c r="AE42" s="882"/>
      <c r="AF42" s="674"/>
      <c r="AG42" s="674"/>
      <c r="AH42" s="674"/>
      <c r="AI42" s="674"/>
      <c r="BB42" s="860">
        <f>実施計画!AY38</f>
        <v>48500</v>
      </c>
      <c r="BC42" s="861"/>
      <c r="BD42" s="861"/>
      <c r="BE42" s="861"/>
      <c r="BF42" s="861"/>
      <c r="BG42" s="861"/>
      <c r="BH42" s="861"/>
      <c r="BI42" s="674" t="s">
        <v>197</v>
      </c>
      <c r="BJ42" s="9"/>
      <c r="BK42" s="9"/>
      <c r="BL42" s="9"/>
      <c r="BM42" s="9"/>
      <c r="BN42" s="9"/>
      <c r="BO42" s="9"/>
      <c r="BP42" s="674"/>
      <c r="BQ42" s="674"/>
      <c r="BR42" s="674"/>
      <c r="BS42" s="674"/>
    </row>
    <row r="43" spans="6:87" ht="16.5" customHeight="1">
      <c r="K43" s="680"/>
      <c r="M43" s="862" t="s">
        <v>190</v>
      </c>
      <c r="N43" s="862"/>
      <c r="O43" s="862"/>
      <c r="P43" s="862"/>
      <c r="Q43" s="862"/>
      <c r="R43" s="861"/>
      <c r="S43" s="674"/>
      <c r="U43" s="880" t="s">
        <v>12</v>
      </c>
      <c r="V43" s="880"/>
      <c r="W43" s="880"/>
      <c r="X43" s="880"/>
      <c r="Y43" s="880"/>
      <c r="Z43" s="880"/>
      <c r="AA43" s="880"/>
      <c r="AB43" s="880"/>
      <c r="AC43" s="880"/>
      <c r="AD43" s="880"/>
      <c r="AE43" s="882"/>
      <c r="AF43" s="674"/>
      <c r="AG43" s="674"/>
      <c r="AH43" s="674"/>
      <c r="AI43" s="674"/>
      <c r="BB43" s="860">
        <f>実施計画!AY40</f>
        <v>4620</v>
      </c>
      <c r="BC43" s="861"/>
      <c r="BD43" s="861"/>
      <c r="BE43" s="861"/>
      <c r="BF43" s="861"/>
      <c r="BG43" s="861"/>
      <c r="BH43" s="861"/>
      <c r="BI43" s="674" t="s">
        <v>197</v>
      </c>
      <c r="BJ43" s="9"/>
      <c r="BK43" s="9"/>
      <c r="BL43" s="9"/>
      <c r="BM43" s="9"/>
      <c r="BN43" s="9"/>
      <c r="BO43" s="9"/>
      <c r="BP43" s="674"/>
      <c r="BR43" s="674"/>
      <c r="BS43" s="674"/>
    </row>
    <row r="44" spans="6:87" ht="16.5" customHeight="1">
      <c r="K44" s="680"/>
      <c r="M44" s="862" t="s">
        <v>191</v>
      </c>
      <c r="N44" s="862"/>
      <c r="O44" s="862"/>
      <c r="P44" s="862"/>
      <c r="Q44" s="862"/>
      <c r="R44" s="861"/>
      <c r="S44" s="674"/>
      <c r="U44" s="880" t="s">
        <v>37</v>
      </c>
      <c r="V44" s="880"/>
      <c r="W44" s="880"/>
      <c r="X44" s="880"/>
      <c r="Y44" s="880"/>
      <c r="Z44" s="880"/>
      <c r="AA44" s="880"/>
      <c r="AB44" s="880"/>
      <c r="AC44" s="880"/>
      <c r="AD44" s="880"/>
      <c r="AE44" s="882"/>
      <c r="AF44" s="674"/>
      <c r="AG44" s="674"/>
      <c r="AH44" s="674"/>
      <c r="AI44" s="674"/>
      <c r="BB44" s="860">
        <f>実施計画!AY42</f>
        <v>222155</v>
      </c>
      <c r="BC44" s="861"/>
      <c r="BD44" s="861"/>
      <c r="BE44" s="861"/>
      <c r="BF44" s="861"/>
      <c r="BG44" s="861"/>
      <c r="BH44" s="861"/>
      <c r="BI44" s="674" t="s">
        <v>197</v>
      </c>
      <c r="BJ44" s="9"/>
      <c r="BK44" s="9"/>
      <c r="BL44" s="9"/>
      <c r="BM44" s="9"/>
      <c r="BN44" s="9"/>
      <c r="BO44" s="9"/>
      <c r="BP44" s="674"/>
      <c r="BR44" s="674"/>
      <c r="BS44" s="674"/>
    </row>
    <row r="45" spans="6:87" ht="16.5" customHeight="1"/>
    <row r="46" spans="6:87" ht="16.5" customHeight="1">
      <c r="K46" s="674"/>
      <c r="L46" s="674"/>
      <c r="M46" s="674"/>
      <c r="N46" s="674"/>
      <c r="O46" s="674"/>
      <c r="P46" s="674"/>
      <c r="Q46" s="880" t="s">
        <v>193</v>
      </c>
      <c r="R46" s="880"/>
      <c r="S46" s="880"/>
      <c r="T46" s="880"/>
      <c r="U46" s="880"/>
      <c r="V46" s="880"/>
      <c r="W46" s="880"/>
      <c r="X46" s="880"/>
      <c r="Y46" s="880"/>
      <c r="Z46" s="674"/>
      <c r="AA46" s="674"/>
      <c r="AB46" s="674"/>
      <c r="AC46" s="674"/>
      <c r="AD46" s="674"/>
      <c r="AE46" s="674"/>
      <c r="AF46" s="674"/>
      <c r="AG46" s="674"/>
      <c r="AH46" s="674"/>
      <c r="AI46" s="674"/>
      <c r="AJ46" s="674"/>
      <c r="AK46" s="674"/>
      <c r="AL46" s="674"/>
      <c r="AM46" s="674"/>
      <c r="AN46" s="674"/>
      <c r="AO46" s="674"/>
      <c r="AP46" s="674"/>
      <c r="AQ46" s="674"/>
      <c r="AR46" s="674"/>
      <c r="AS46" s="674"/>
      <c r="AT46" s="674"/>
      <c r="AU46" s="674"/>
      <c r="AV46" s="674"/>
      <c r="AW46" s="674"/>
      <c r="AX46" s="674"/>
      <c r="AY46" s="674"/>
      <c r="AZ46" s="674"/>
      <c r="BA46" s="674"/>
      <c r="BB46" s="674"/>
      <c r="BC46" s="674"/>
      <c r="BD46" s="674"/>
      <c r="BE46" s="674"/>
      <c r="BF46" s="674"/>
      <c r="BG46" s="674"/>
      <c r="BH46" s="674"/>
      <c r="BI46" s="674"/>
      <c r="BJ46" s="674"/>
      <c r="BK46" s="674"/>
      <c r="BL46" s="674"/>
      <c r="BM46" s="674"/>
      <c r="BN46" s="674"/>
      <c r="BO46" s="674"/>
      <c r="BP46" s="674"/>
      <c r="BQ46" s="674"/>
      <c r="BR46" s="674"/>
      <c r="BS46" s="674"/>
    </row>
    <row r="47" spans="6:87" ht="16.5" customHeight="1">
      <c r="K47" s="680"/>
      <c r="L47" s="674"/>
      <c r="M47" s="862" t="s">
        <v>188</v>
      </c>
      <c r="N47" s="862"/>
      <c r="O47" s="862"/>
      <c r="P47" s="862"/>
      <c r="Q47" s="862"/>
      <c r="R47" s="674"/>
      <c r="T47" s="880" t="s">
        <v>14</v>
      </c>
      <c r="U47" s="880"/>
      <c r="V47" s="880"/>
      <c r="W47" s="880"/>
      <c r="X47" s="880"/>
      <c r="Y47" s="880"/>
      <c r="Z47" s="880"/>
      <c r="AA47" s="880"/>
      <c r="AB47" s="880"/>
      <c r="AC47" s="882"/>
      <c r="AD47" s="674"/>
      <c r="AE47" s="674"/>
      <c r="AF47" s="674"/>
      <c r="AG47" s="674"/>
      <c r="AH47" s="674"/>
      <c r="AI47" s="674"/>
      <c r="BB47" s="860">
        <f>SUM(BB48:BH50)</f>
        <v>375506</v>
      </c>
      <c r="BC47" s="861"/>
      <c r="BD47" s="861"/>
      <c r="BE47" s="861"/>
      <c r="BF47" s="861"/>
      <c r="BG47" s="861"/>
      <c r="BH47" s="861"/>
      <c r="BI47" s="674" t="s">
        <v>197</v>
      </c>
      <c r="BJ47" s="9"/>
      <c r="BK47" s="9"/>
      <c r="BL47" s="9"/>
      <c r="BM47" s="9"/>
      <c r="BN47" s="9"/>
      <c r="BO47" s="9"/>
      <c r="BP47" s="674"/>
      <c r="BQ47" s="674"/>
      <c r="BR47" s="674"/>
      <c r="BS47" s="674"/>
    </row>
    <row r="48" spans="6:87" ht="16.5" customHeight="1">
      <c r="K48" s="680"/>
      <c r="M48" s="862" t="s">
        <v>189</v>
      </c>
      <c r="N48" s="862"/>
      <c r="O48" s="862"/>
      <c r="P48" s="862"/>
      <c r="Q48" s="862"/>
      <c r="R48" s="861"/>
      <c r="S48" s="674"/>
      <c r="T48" s="674"/>
      <c r="U48" s="880" t="s">
        <v>15</v>
      </c>
      <c r="V48" s="880"/>
      <c r="W48" s="880"/>
      <c r="X48" s="880"/>
      <c r="Y48" s="880"/>
      <c r="Z48" s="880"/>
      <c r="AA48" s="880"/>
      <c r="AB48" s="880"/>
      <c r="AC48" s="880"/>
      <c r="AD48" s="880"/>
      <c r="AE48" s="882"/>
      <c r="AF48" s="674"/>
      <c r="AG48" s="674"/>
      <c r="AH48" s="674"/>
      <c r="AI48" s="674"/>
      <c r="BB48" s="860">
        <f>実施計画!AY48</f>
        <v>73803</v>
      </c>
      <c r="BC48" s="861"/>
      <c r="BD48" s="861"/>
      <c r="BE48" s="861"/>
      <c r="BF48" s="861"/>
      <c r="BG48" s="861"/>
      <c r="BH48" s="861"/>
      <c r="BI48" s="674" t="s">
        <v>197</v>
      </c>
      <c r="BJ48" s="9"/>
      <c r="BK48" s="9"/>
      <c r="BL48" s="9"/>
      <c r="BM48" s="9"/>
      <c r="BN48" s="9"/>
      <c r="BO48" s="9"/>
      <c r="BP48" s="674"/>
      <c r="BQ48" s="674"/>
      <c r="BR48" s="674"/>
      <c r="BS48" s="674"/>
    </row>
    <row r="49" spans="6:87" ht="16.5" customHeight="1">
      <c r="K49" s="680"/>
      <c r="M49" s="862" t="s">
        <v>190</v>
      </c>
      <c r="N49" s="862"/>
      <c r="O49" s="862"/>
      <c r="P49" s="862"/>
      <c r="Q49" s="862"/>
      <c r="R49" s="861"/>
      <c r="S49" s="674"/>
      <c r="T49" s="674"/>
      <c r="U49" s="880" t="s">
        <v>16</v>
      </c>
      <c r="V49" s="880"/>
      <c r="W49" s="880"/>
      <c r="X49" s="880"/>
      <c r="Y49" s="880"/>
      <c r="Z49" s="880"/>
      <c r="AA49" s="880"/>
      <c r="AB49" s="880"/>
      <c r="AC49" s="880"/>
      <c r="AD49" s="880"/>
      <c r="AE49" s="882"/>
      <c r="AF49" s="674"/>
      <c r="AG49" s="674"/>
      <c r="AH49" s="674"/>
      <c r="AI49" s="674"/>
      <c r="BB49" s="860">
        <f>実施計画!AY51</f>
        <v>301702</v>
      </c>
      <c r="BC49" s="861"/>
      <c r="BD49" s="861"/>
      <c r="BE49" s="861"/>
      <c r="BF49" s="861"/>
      <c r="BG49" s="861"/>
      <c r="BH49" s="861"/>
      <c r="BI49" s="674" t="s">
        <v>197</v>
      </c>
      <c r="BJ49" s="9"/>
      <c r="BK49" s="9"/>
      <c r="BL49" s="9"/>
      <c r="BM49" s="9"/>
      <c r="BN49" s="9"/>
      <c r="BO49" s="9"/>
      <c r="BP49" s="674"/>
      <c r="BQ49" s="674"/>
      <c r="BR49" s="674"/>
      <c r="BS49" s="674"/>
    </row>
    <row r="50" spans="6:87" ht="16.5" customHeight="1">
      <c r="K50" s="680"/>
      <c r="M50" s="862" t="s">
        <v>191</v>
      </c>
      <c r="N50" s="862"/>
      <c r="O50" s="862"/>
      <c r="P50" s="862"/>
      <c r="Q50" s="862"/>
      <c r="R50" s="861"/>
      <c r="S50" s="674"/>
      <c r="T50" s="674"/>
      <c r="U50" s="880" t="s">
        <v>484</v>
      </c>
      <c r="V50" s="880"/>
      <c r="W50" s="880"/>
      <c r="X50" s="880"/>
      <c r="Y50" s="880"/>
      <c r="Z50" s="880"/>
      <c r="AA50" s="880"/>
      <c r="AB50" s="880"/>
      <c r="AC50" s="880"/>
      <c r="AD50" s="880"/>
      <c r="AE50" s="882"/>
      <c r="AF50" s="674"/>
      <c r="AG50" s="674"/>
      <c r="AH50" s="674"/>
      <c r="AI50" s="674"/>
      <c r="BB50" s="860">
        <f>実施計画!AY53</f>
        <v>1</v>
      </c>
      <c r="BC50" s="861"/>
      <c r="BD50" s="861"/>
      <c r="BE50" s="861"/>
      <c r="BF50" s="861"/>
      <c r="BG50" s="861"/>
      <c r="BH50" s="861"/>
      <c r="BI50" s="674" t="s">
        <v>197</v>
      </c>
      <c r="BJ50" s="9"/>
      <c r="BK50" s="9"/>
      <c r="BL50" s="9"/>
      <c r="BM50" s="9"/>
      <c r="BN50" s="9"/>
      <c r="BO50" s="9"/>
      <c r="BP50" s="674"/>
      <c r="BQ50" s="674"/>
      <c r="BR50" s="674"/>
      <c r="BS50" s="674"/>
    </row>
    <row r="51" spans="6:87" ht="16.5" customHeight="1"/>
    <row r="52" spans="6:87" ht="16.5" customHeight="1">
      <c r="F52" s="350" t="s">
        <v>473</v>
      </c>
    </row>
    <row r="53" spans="6:87" ht="16.5" customHeight="1">
      <c r="F53" s="350" t="s">
        <v>682</v>
      </c>
    </row>
    <row r="54" spans="6:87" ht="16.5" customHeight="1">
      <c r="CE54" s="306" t="s">
        <v>556</v>
      </c>
    </row>
    <row r="55" spans="6:87" ht="16.5" customHeight="1">
      <c r="F55" s="864" t="s">
        <v>474</v>
      </c>
      <c r="G55" s="864"/>
      <c r="H55" s="864"/>
      <c r="I55" s="864"/>
      <c r="J55" s="864"/>
      <c r="K55" s="864"/>
      <c r="L55" s="864"/>
      <c r="M55" s="864"/>
      <c r="N55" s="864"/>
      <c r="O55" s="864"/>
      <c r="P55" s="864"/>
      <c r="Q55" s="864"/>
      <c r="R55" s="864"/>
      <c r="S55" s="864"/>
      <c r="T55" s="864"/>
      <c r="U55" s="864"/>
      <c r="V55" s="864"/>
      <c r="W55" s="864"/>
      <c r="X55" s="864"/>
      <c r="Y55" s="864"/>
      <c r="Z55" s="864" t="s">
        <v>475</v>
      </c>
      <c r="AA55" s="864"/>
      <c r="AB55" s="864"/>
      <c r="AC55" s="864"/>
      <c r="AD55" s="864"/>
      <c r="AE55" s="864"/>
      <c r="AF55" s="864"/>
      <c r="AG55" s="864"/>
      <c r="AH55" s="864" t="s">
        <v>476</v>
      </c>
      <c r="AI55" s="864"/>
      <c r="AJ55" s="864"/>
      <c r="AK55" s="864"/>
      <c r="AL55" s="864"/>
      <c r="AM55" s="864"/>
      <c r="AN55" s="864"/>
      <c r="AO55" s="864"/>
      <c r="AP55" s="867" t="s">
        <v>477</v>
      </c>
      <c r="AQ55" s="868"/>
      <c r="AR55" s="868"/>
      <c r="AS55" s="868"/>
      <c r="AT55" s="868"/>
      <c r="AU55" s="868"/>
      <c r="AV55" s="868"/>
      <c r="AW55" s="868"/>
      <c r="AX55" s="868"/>
      <c r="AY55" s="868"/>
      <c r="AZ55" s="868"/>
      <c r="BA55" s="868"/>
      <c r="BB55" s="868"/>
      <c r="BC55" s="868"/>
      <c r="BD55" s="868"/>
      <c r="BE55" s="868"/>
      <c r="BF55" s="868"/>
      <c r="BG55" s="868"/>
      <c r="BH55" s="868"/>
      <c r="BI55" s="869"/>
      <c r="BJ55" s="864" t="s">
        <v>480</v>
      </c>
      <c r="BK55" s="864"/>
      <c r="BL55" s="864"/>
      <c r="BM55" s="864"/>
      <c r="BN55" s="864"/>
      <c r="BO55" s="864"/>
      <c r="BP55" s="864"/>
      <c r="BQ55" s="864"/>
      <c r="BR55" s="864"/>
      <c r="BS55" s="864"/>
      <c r="BT55" s="864"/>
      <c r="BU55" s="864"/>
      <c r="BV55" s="864"/>
      <c r="BW55" s="864"/>
      <c r="BX55" s="864"/>
      <c r="BY55" s="864"/>
      <c r="BZ55" s="864"/>
      <c r="CA55" s="864"/>
      <c r="CB55" s="864"/>
      <c r="CC55" s="864"/>
      <c r="CD55" s="864"/>
      <c r="CE55" s="864"/>
    </row>
    <row r="56" spans="6:87" ht="16.5" customHeight="1">
      <c r="F56" s="865" t="s">
        <v>579</v>
      </c>
      <c r="G56" s="865"/>
      <c r="H56" s="865"/>
      <c r="I56" s="865"/>
      <c r="J56" s="865"/>
      <c r="K56" s="865"/>
      <c r="L56" s="865"/>
      <c r="M56" s="865"/>
      <c r="N56" s="865"/>
      <c r="O56" s="865"/>
      <c r="P56" s="865"/>
      <c r="Q56" s="865"/>
      <c r="R56" s="865"/>
      <c r="S56" s="865"/>
      <c r="T56" s="865"/>
      <c r="U56" s="865"/>
      <c r="V56" s="865"/>
      <c r="W56" s="865"/>
      <c r="X56" s="865"/>
      <c r="Y56" s="865"/>
      <c r="Z56" s="866">
        <v>30600</v>
      </c>
      <c r="AA56" s="866"/>
      <c r="AB56" s="866"/>
      <c r="AC56" s="866"/>
      <c r="AD56" s="866"/>
      <c r="AE56" s="866"/>
      <c r="AF56" s="866"/>
      <c r="AG56" s="866"/>
      <c r="AH56" s="864" t="s">
        <v>478</v>
      </c>
      <c r="AI56" s="864"/>
      <c r="AJ56" s="864"/>
      <c r="AK56" s="864"/>
      <c r="AL56" s="864"/>
      <c r="AM56" s="864"/>
      <c r="AN56" s="864"/>
      <c r="AO56" s="864"/>
      <c r="AP56" s="870" t="s">
        <v>622</v>
      </c>
      <c r="AQ56" s="871"/>
      <c r="AR56" s="871"/>
      <c r="AS56" s="871"/>
      <c r="AT56" s="871"/>
      <c r="AU56" s="871"/>
      <c r="AV56" s="871"/>
      <c r="AW56" s="871"/>
      <c r="AX56" s="871"/>
      <c r="AY56" s="871"/>
      <c r="AZ56" s="871"/>
      <c r="BA56" s="871"/>
      <c r="BB56" s="871"/>
      <c r="BC56" s="871"/>
      <c r="BD56" s="871"/>
      <c r="BE56" s="871"/>
      <c r="BF56" s="871"/>
      <c r="BG56" s="871"/>
      <c r="BH56" s="871"/>
      <c r="BI56" s="872"/>
      <c r="BJ56" s="863" t="s">
        <v>479</v>
      </c>
      <c r="BK56" s="863"/>
      <c r="BL56" s="863"/>
      <c r="BM56" s="863"/>
      <c r="BN56" s="863"/>
      <c r="BO56" s="863"/>
      <c r="BP56" s="863"/>
      <c r="BQ56" s="863"/>
      <c r="BR56" s="863"/>
      <c r="BS56" s="863"/>
      <c r="BT56" s="863"/>
      <c r="BU56" s="863"/>
      <c r="BV56" s="863"/>
      <c r="BW56" s="863"/>
      <c r="BX56" s="863"/>
      <c r="BY56" s="863"/>
      <c r="BZ56" s="863"/>
      <c r="CA56" s="863"/>
      <c r="CB56" s="863"/>
      <c r="CC56" s="863"/>
      <c r="CD56" s="863"/>
      <c r="CE56" s="863"/>
    </row>
    <row r="57" spans="6:87" ht="16.5" customHeight="1">
      <c r="F57" s="865"/>
      <c r="G57" s="865"/>
      <c r="H57" s="865"/>
      <c r="I57" s="865"/>
      <c r="J57" s="865"/>
      <c r="K57" s="865"/>
      <c r="L57" s="865"/>
      <c r="M57" s="865"/>
      <c r="N57" s="865"/>
      <c r="O57" s="865"/>
      <c r="P57" s="865"/>
      <c r="Q57" s="865"/>
      <c r="R57" s="865"/>
      <c r="S57" s="865"/>
      <c r="T57" s="865"/>
      <c r="U57" s="865"/>
      <c r="V57" s="865"/>
      <c r="W57" s="865"/>
      <c r="X57" s="865"/>
      <c r="Y57" s="865"/>
      <c r="Z57" s="866"/>
      <c r="AA57" s="866"/>
      <c r="AB57" s="866"/>
      <c r="AC57" s="866"/>
      <c r="AD57" s="866"/>
      <c r="AE57" s="866"/>
      <c r="AF57" s="866"/>
      <c r="AG57" s="866"/>
      <c r="AH57" s="864"/>
      <c r="AI57" s="864"/>
      <c r="AJ57" s="864"/>
      <c r="AK57" s="864"/>
      <c r="AL57" s="864"/>
      <c r="AM57" s="864"/>
      <c r="AN57" s="864"/>
      <c r="AO57" s="864"/>
      <c r="AP57" s="873"/>
      <c r="AQ57" s="874"/>
      <c r="AR57" s="874"/>
      <c r="AS57" s="874"/>
      <c r="AT57" s="874"/>
      <c r="AU57" s="874"/>
      <c r="AV57" s="874"/>
      <c r="AW57" s="874"/>
      <c r="AX57" s="874"/>
      <c r="AY57" s="874"/>
      <c r="AZ57" s="874"/>
      <c r="BA57" s="874"/>
      <c r="BB57" s="874"/>
      <c r="BC57" s="874"/>
      <c r="BD57" s="874"/>
      <c r="BE57" s="874"/>
      <c r="BF57" s="874"/>
      <c r="BG57" s="874"/>
      <c r="BH57" s="874"/>
      <c r="BI57" s="875"/>
      <c r="BJ57" s="863"/>
      <c r="BK57" s="863"/>
      <c r="BL57" s="863"/>
      <c r="BM57" s="863"/>
      <c r="BN57" s="863"/>
      <c r="BO57" s="863"/>
      <c r="BP57" s="863"/>
      <c r="BQ57" s="863"/>
      <c r="BR57" s="863"/>
      <c r="BS57" s="863"/>
      <c r="BT57" s="863"/>
      <c r="BU57" s="863"/>
      <c r="BV57" s="863"/>
      <c r="BW57" s="863"/>
      <c r="BX57" s="863"/>
      <c r="BY57" s="863"/>
      <c r="BZ57" s="863"/>
      <c r="CA57" s="863"/>
      <c r="CB57" s="863"/>
      <c r="CC57" s="863"/>
      <c r="CD57" s="863"/>
      <c r="CE57" s="863"/>
    </row>
    <row r="58" spans="6:87" ht="16.5" customHeight="1">
      <c r="F58" s="865" t="s">
        <v>487</v>
      </c>
      <c r="G58" s="865"/>
      <c r="H58" s="865"/>
      <c r="I58" s="865"/>
      <c r="J58" s="865"/>
      <c r="K58" s="865"/>
      <c r="L58" s="865"/>
      <c r="M58" s="865"/>
      <c r="N58" s="865"/>
      <c r="O58" s="865"/>
      <c r="P58" s="865"/>
      <c r="Q58" s="865"/>
      <c r="R58" s="865"/>
      <c r="S58" s="865"/>
      <c r="T58" s="865"/>
      <c r="U58" s="865"/>
      <c r="V58" s="865"/>
      <c r="W58" s="865"/>
      <c r="X58" s="865"/>
      <c r="Y58" s="865"/>
      <c r="Z58" s="866">
        <v>17900</v>
      </c>
      <c r="AA58" s="866"/>
      <c r="AB58" s="866"/>
      <c r="AC58" s="866"/>
      <c r="AD58" s="866"/>
      <c r="AE58" s="866"/>
      <c r="AF58" s="866"/>
      <c r="AG58" s="866"/>
      <c r="AH58" s="864"/>
      <c r="AI58" s="864"/>
      <c r="AJ58" s="864"/>
      <c r="AK58" s="864"/>
      <c r="AL58" s="864"/>
      <c r="AM58" s="864"/>
      <c r="AN58" s="864"/>
      <c r="AO58" s="864"/>
      <c r="AP58" s="873"/>
      <c r="AQ58" s="874"/>
      <c r="AR58" s="874"/>
      <c r="AS58" s="874"/>
      <c r="AT58" s="874"/>
      <c r="AU58" s="874"/>
      <c r="AV58" s="874"/>
      <c r="AW58" s="874"/>
      <c r="AX58" s="874"/>
      <c r="AY58" s="874"/>
      <c r="AZ58" s="874"/>
      <c r="BA58" s="874"/>
      <c r="BB58" s="874"/>
      <c r="BC58" s="874"/>
      <c r="BD58" s="874"/>
      <c r="BE58" s="874"/>
      <c r="BF58" s="874"/>
      <c r="BG58" s="874"/>
      <c r="BH58" s="874"/>
      <c r="BI58" s="875"/>
      <c r="BJ58" s="863"/>
      <c r="BK58" s="863"/>
      <c r="BL58" s="863"/>
      <c r="BM58" s="863"/>
      <c r="BN58" s="863"/>
      <c r="BO58" s="863"/>
      <c r="BP58" s="863"/>
      <c r="BQ58" s="863"/>
      <c r="BR58" s="863"/>
      <c r="BS58" s="863"/>
      <c r="BT58" s="863"/>
      <c r="BU58" s="863"/>
      <c r="BV58" s="863"/>
      <c r="BW58" s="863"/>
      <c r="BX58" s="863"/>
      <c r="BY58" s="863"/>
      <c r="BZ58" s="863"/>
      <c r="CA58" s="863"/>
      <c r="CB58" s="863"/>
      <c r="CC58" s="863"/>
      <c r="CD58" s="863"/>
      <c r="CE58" s="863"/>
    </row>
    <row r="59" spans="6:87" ht="16.5" customHeight="1">
      <c r="F59" s="865"/>
      <c r="G59" s="865"/>
      <c r="H59" s="865"/>
      <c r="I59" s="865"/>
      <c r="J59" s="865"/>
      <c r="K59" s="865"/>
      <c r="L59" s="865"/>
      <c r="M59" s="865"/>
      <c r="N59" s="865"/>
      <c r="O59" s="865"/>
      <c r="P59" s="865"/>
      <c r="Q59" s="865"/>
      <c r="R59" s="865"/>
      <c r="S59" s="865"/>
      <c r="T59" s="865"/>
      <c r="U59" s="865"/>
      <c r="V59" s="865"/>
      <c r="W59" s="865"/>
      <c r="X59" s="865"/>
      <c r="Y59" s="865"/>
      <c r="Z59" s="866"/>
      <c r="AA59" s="866"/>
      <c r="AB59" s="866"/>
      <c r="AC59" s="866"/>
      <c r="AD59" s="866"/>
      <c r="AE59" s="866"/>
      <c r="AF59" s="866"/>
      <c r="AG59" s="866"/>
      <c r="AH59" s="864"/>
      <c r="AI59" s="864"/>
      <c r="AJ59" s="864"/>
      <c r="AK59" s="864"/>
      <c r="AL59" s="864"/>
      <c r="AM59" s="864"/>
      <c r="AN59" s="864"/>
      <c r="AO59" s="864"/>
      <c r="AP59" s="873"/>
      <c r="AQ59" s="874"/>
      <c r="AR59" s="874"/>
      <c r="AS59" s="874"/>
      <c r="AT59" s="874"/>
      <c r="AU59" s="874"/>
      <c r="AV59" s="874"/>
      <c r="AW59" s="874"/>
      <c r="AX59" s="874"/>
      <c r="AY59" s="874"/>
      <c r="AZ59" s="874"/>
      <c r="BA59" s="874"/>
      <c r="BB59" s="874"/>
      <c r="BC59" s="874"/>
      <c r="BD59" s="874"/>
      <c r="BE59" s="874"/>
      <c r="BF59" s="874"/>
      <c r="BG59" s="874"/>
      <c r="BH59" s="874"/>
      <c r="BI59" s="875"/>
      <c r="BJ59" s="863"/>
      <c r="BK59" s="863"/>
      <c r="BL59" s="863"/>
      <c r="BM59" s="863"/>
      <c r="BN59" s="863"/>
      <c r="BO59" s="863"/>
      <c r="BP59" s="863"/>
      <c r="BQ59" s="863"/>
      <c r="BR59" s="863"/>
      <c r="BS59" s="863"/>
      <c r="BT59" s="863"/>
      <c r="BU59" s="863"/>
      <c r="BV59" s="863"/>
      <c r="BW59" s="863"/>
      <c r="BX59" s="863"/>
      <c r="BY59" s="863"/>
      <c r="BZ59" s="863"/>
      <c r="CA59" s="863"/>
      <c r="CB59" s="863"/>
      <c r="CC59" s="863"/>
      <c r="CD59" s="863"/>
      <c r="CE59" s="863"/>
    </row>
    <row r="60" spans="6:87" ht="16.5" customHeight="1">
      <c r="F60" s="865" t="s">
        <v>515</v>
      </c>
      <c r="G60" s="865"/>
      <c r="H60" s="865"/>
      <c r="I60" s="865"/>
      <c r="J60" s="865"/>
      <c r="K60" s="865"/>
      <c r="L60" s="865"/>
      <c r="M60" s="865"/>
      <c r="N60" s="865"/>
      <c r="O60" s="865"/>
      <c r="P60" s="865"/>
      <c r="Q60" s="865"/>
      <c r="R60" s="865"/>
      <c r="S60" s="865"/>
      <c r="T60" s="865"/>
      <c r="U60" s="865"/>
      <c r="V60" s="865"/>
      <c r="W60" s="865"/>
      <c r="X60" s="865"/>
      <c r="Y60" s="865"/>
      <c r="Z60" s="866">
        <v>3300</v>
      </c>
      <c r="AA60" s="866"/>
      <c r="AB60" s="866"/>
      <c r="AC60" s="866"/>
      <c r="AD60" s="866"/>
      <c r="AE60" s="866"/>
      <c r="AF60" s="866"/>
      <c r="AG60" s="866"/>
      <c r="AH60" s="864"/>
      <c r="AI60" s="864"/>
      <c r="AJ60" s="864"/>
      <c r="AK60" s="864"/>
      <c r="AL60" s="864"/>
      <c r="AM60" s="864"/>
      <c r="AN60" s="864"/>
      <c r="AO60" s="864"/>
      <c r="AP60" s="873"/>
      <c r="AQ60" s="874"/>
      <c r="AR60" s="874"/>
      <c r="AS60" s="874"/>
      <c r="AT60" s="874"/>
      <c r="AU60" s="874"/>
      <c r="AV60" s="874"/>
      <c r="AW60" s="874"/>
      <c r="AX60" s="874"/>
      <c r="AY60" s="874"/>
      <c r="AZ60" s="874"/>
      <c r="BA60" s="874"/>
      <c r="BB60" s="874"/>
      <c r="BC60" s="874"/>
      <c r="BD60" s="874"/>
      <c r="BE60" s="874"/>
      <c r="BF60" s="874"/>
      <c r="BG60" s="874"/>
      <c r="BH60" s="874"/>
      <c r="BI60" s="875"/>
      <c r="BJ60" s="863"/>
      <c r="BK60" s="863"/>
      <c r="BL60" s="863"/>
      <c r="BM60" s="863"/>
      <c r="BN60" s="863"/>
      <c r="BO60" s="863"/>
      <c r="BP60" s="863"/>
      <c r="BQ60" s="863"/>
      <c r="BR60" s="863"/>
      <c r="BS60" s="863"/>
      <c r="BT60" s="863"/>
      <c r="BU60" s="863"/>
      <c r="BV60" s="863"/>
      <c r="BW60" s="863"/>
      <c r="BX60" s="863"/>
      <c r="BY60" s="863"/>
      <c r="BZ60" s="863"/>
      <c r="CA60" s="863"/>
      <c r="CB60" s="863"/>
      <c r="CC60" s="863"/>
      <c r="CD60" s="863"/>
      <c r="CE60" s="863"/>
    </row>
    <row r="61" spans="6:87" ht="16.5" customHeight="1">
      <c r="F61" s="865"/>
      <c r="G61" s="865"/>
      <c r="H61" s="865"/>
      <c r="I61" s="865"/>
      <c r="J61" s="865"/>
      <c r="K61" s="865"/>
      <c r="L61" s="865"/>
      <c r="M61" s="865"/>
      <c r="N61" s="865"/>
      <c r="O61" s="865"/>
      <c r="P61" s="865"/>
      <c r="Q61" s="865"/>
      <c r="R61" s="865"/>
      <c r="S61" s="865"/>
      <c r="T61" s="865"/>
      <c r="U61" s="865"/>
      <c r="V61" s="865"/>
      <c r="W61" s="865"/>
      <c r="X61" s="865"/>
      <c r="Y61" s="865"/>
      <c r="Z61" s="866"/>
      <c r="AA61" s="866"/>
      <c r="AB61" s="866"/>
      <c r="AC61" s="866"/>
      <c r="AD61" s="866"/>
      <c r="AE61" s="866"/>
      <c r="AF61" s="866"/>
      <c r="AG61" s="866"/>
      <c r="AH61" s="864"/>
      <c r="AI61" s="864"/>
      <c r="AJ61" s="864"/>
      <c r="AK61" s="864"/>
      <c r="AL61" s="864"/>
      <c r="AM61" s="864"/>
      <c r="AN61" s="864"/>
      <c r="AO61" s="864"/>
      <c r="AP61" s="876"/>
      <c r="AQ61" s="877"/>
      <c r="AR61" s="877"/>
      <c r="AS61" s="877"/>
      <c r="AT61" s="877"/>
      <c r="AU61" s="877"/>
      <c r="AV61" s="877"/>
      <c r="AW61" s="877"/>
      <c r="AX61" s="877"/>
      <c r="AY61" s="877"/>
      <c r="AZ61" s="877"/>
      <c r="BA61" s="877"/>
      <c r="BB61" s="877"/>
      <c r="BC61" s="877"/>
      <c r="BD61" s="877"/>
      <c r="BE61" s="877"/>
      <c r="BF61" s="877"/>
      <c r="BG61" s="877"/>
      <c r="BH61" s="877"/>
      <c r="BI61" s="878"/>
      <c r="BJ61" s="863"/>
      <c r="BK61" s="863"/>
      <c r="BL61" s="863"/>
      <c r="BM61" s="863"/>
      <c r="BN61" s="863"/>
      <c r="BO61" s="863"/>
      <c r="BP61" s="863"/>
      <c r="BQ61" s="863"/>
      <c r="BR61" s="863"/>
      <c r="BS61" s="863"/>
      <c r="BT61" s="863"/>
      <c r="BU61" s="863"/>
      <c r="BV61" s="863"/>
      <c r="BW61" s="863"/>
      <c r="BX61" s="863"/>
      <c r="BY61" s="863"/>
      <c r="BZ61" s="863"/>
      <c r="CA61" s="863"/>
      <c r="CB61" s="863"/>
      <c r="CC61" s="863"/>
      <c r="CD61" s="863"/>
      <c r="CE61" s="863"/>
    </row>
    <row r="62" spans="6:87" ht="16.5" customHeight="1">
      <c r="F62" s="682"/>
      <c r="G62" s="682"/>
      <c r="H62" s="682"/>
      <c r="I62" s="682"/>
      <c r="J62" s="682"/>
      <c r="K62" s="682"/>
      <c r="L62" s="682"/>
      <c r="M62" s="682"/>
      <c r="N62" s="682"/>
      <c r="O62" s="682"/>
      <c r="P62" s="682"/>
      <c r="Q62" s="682"/>
      <c r="R62" s="682"/>
      <c r="S62" s="682"/>
      <c r="T62" s="682"/>
      <c r="U62" s="682"/>
      <c r="V62" s="682"/>
      <c r="W62" s="682"/>
      <c r="X62" s="682"/>
      <c r="Y62" s="682"/>
      <c r="Z62" s="681"/>
      <c r="AA62" s="681"/>
      <c r="AB62" s="681"/>
      <c r="AC62" s="681"/>
      <c r="AD62" s="681"/>
      <c r="AE62" s="681"/>
      <c r="AF62" s="681"/>
      <c r="AG62" s="681"/>
    </row>
    <row r="63" spans="6:87" s="707" customFormat="1" ht="16.5" customHeight="1">
      <c r="F63" s="713"/>
      <c r="G63" s="713"/>
      <c r="H63" s="713"/>
      <c r="I63" s="713"/>
      <c r="J63" s="713"/>
      <c r="K63" s="713"/>
      <c r="L63" s="713"/>
      <c r="M63" s="713"/>
      <c r="N63" s="713"/>
      <c r="O63" s="713"/>
      <c r="P63" s="713"/>
      <c r="Q63" s="713"/>
      <c r="R63" s="713"/>
      <c r="S63" s="713"/>
      <c r="T63" s="713"/>
      <c r="U63" s="713"/>
      <c r="V63" s="713"/>
      <c r="W63" s="713"/>
      <c r="X63" s="713"/>
      <c r="Y63" s="713"/>
      <c r="Z63" s="715"/>
      <c r="AA63" s="715"/>
      <c r="AB63" s="715"/>
      <c r="AC63" s="715"/>
      <c r="AD63" s="715"/>
      <c r="AE63" s="715"/>
      <c r="AF63" s="715"/>
      <c r="AG63" s="715"/>
      <c r="CB63" s="761"/>
      <c r="CH63" s="186"/>
      <c r="CI63" s="186"/>
    </row>
    <row r="64" spans="6:87" s="707" customFormat="1" ht="16.5" customHeight="1">
      <c r="F64" s="713"/>
      <c r="G64" s="713"/>
      <c r="H64" s="713"/>
      <c r="I64" s="713"/>
      <c r="J64" s="713"/>
      <c r="K64" s="713"/>
      <c r="L64" s="713"/>
      <c r="M64" s="713"/>
      <c r="N64" s="713"/>
      <c r="O64" s="713"/>
      <c r="P64" s="713"/>
      <c r="Q64" s="713"/>
      <c r="R64" s="713"/>
      <c r="S64" s="713"/>
      <c r="T64" s="713"/>
      <c r="U64" s="713"/>
      <c r="V64" s="713"/>
      <c r="W64" s="713"/>
      <c r="X64" s="713"/>
      <c r="Y64" s="713"/>
      <c r="Z64" s="715"/>
      <c r="AA64" s="715"/>
      <c r="AB64" s="715"/>
      <c r="AC64" s="715"/>
      <c r="AD64" s="715"/>
      <c r="AE64" s="715"/>
      <c r="AF64" s="715"/>
      <c r="AG64" s="715"/>
      <c r="CB64" s="761"/>
      <c r="CH64" s="186"/>
      <c r="CI64" s="186"/>
    </row>
    <row r="65" spans="6:88" s="707" customFormat="1" ht="16.5" customHeight="1">
      <c r="F65" s="713"/>
      <c r="G65" s="713"/>
      <c r="H65" s="713"/>
      <c r="I65" s="713"/>
      <c r="J65" s="713"/>
      <c r="K65" s="713"/>
      <c r="L65" s="713"/>
      <c r="M65" s="713"/>
      <c r="N65" s="713"/>
      <c r="O65" s="713"/>
      <c r="P65" s="713"/>
      <c r="Q65" s="713"/>
      <c r="R65" s="713"/>
      <c r="S65" s="713"/>
      <c r="T65" s="713"/>
      <c r="U65" s="713"/>
      <c r="V65" s="713"/>
      <c r="W65" s="713"/>
      <c r="X65" s="713"/>
      <c r="Y65" s="713"/>
      <c r="Z65" s="715"/>
      <c r="AA65" s="715"/>
      <c r="AB65" s="715"/>
      <c r="AC65" s="715"/>
      <c r="AD65" s="715"/>
      <c r="AE65" s="715"/>
      <c r="AF65" s="715"/>
      <c r="AG65" s="715"/>
      <c r="CB65" s="761"/>
      <c r="CH65" s="186"/>
      <c r="CI65" s="186"/>
    </row>
    <row r="66" spans="6:88" s="707" customFormat="1" ht="16.5" customHeight="1">
      <c r="F66" s="713"/>
      <c r="G66" s="713"/>
      <c r="H66" s="713"/>
      <c r="I66" s="713"/>
      <c r="J66" s="713"/>
      <c r="K66" s="713"/>
      <c r="L66" s="713"/>
      <c r="M66" s="713"/>
      <c r="N66" s="713"/>
      <c r="O66" s="713"/>
      <c r="P66" s="713"/>
      <c r="Q66" s="713"/>
      <c r="R66" s="713"/>
      <c r="S66" s="713"/>
      <c r="T66" s="713"/>
      <c r="U66" s="713"/>
      <c r="V66" s="713"/>
      <c r="W66" s="713"/>
      <c r="X66" s="713"/>
      <c r="Y66" s="713"/>
      <c r="Z66" s="715"/>
      <c r="AA66" s="715"/>
      <c r="AB66" s="715"/>
      <c r="AC66" s="715"/>
      <c r="AD66" s="715"/>
      <c r="AE66" s="715"/>
      <c r="AF66" s="715"/>
      <c r="AG66" s="715"/>
      <c r="CB66" s="761"/>
      <c r="CH66" s="186"/>
      <c r="CI66" s="186"/>
    </row>
    <row r="67" spans="6:88" s="707" customFormat="1" ht="16.5" customHeight="1">
      <c r="F67" s="713"/>
      <c r="G67" s="713"/>
      <c r="H67" s="713"/>
      <c r="I67" s="713"/>
      <c r="J67" s="713"/>
      <c r="K67" s="713"/>
      <c r="L67" s="713"/>
      <c r="M67" s="713"/>
      <c r="N67" s="713"/>
      <c r="O67" s="713"/>
      <c r="P67" s="713"/>
      <c r="Q67" s="713"/>
      <c r="R67" s="713"/>
      <c r="S67" s="713"/>
      <c r="T67" s="713"/>
      <c r="U67" s="713"/>
      <c r="V67" s="713"/>
      <c r="W67" s="713"/>
      <c r="X67" s="713"/>
      <c r="Y67" s="713"/>
      <c r="Z67" s="715"/>
      <c r="AA67" s="715"/>
      <c r="AB67" s="715"/>
      <c r="AC67" s="715"/>
      <c r="AD67" s="715"/>
      <c r="AE67" s="715"/>
      <c r="AF67" s="715"/>
      <c r="AG67" s="715"/>
      <c r="CB67" s="761"/>
      <c r="CH67" s="186"/>
      <c r="CI67" s="186"/>
    </row>
    <row r="68" spans="6:88" ht="16.5" customHeight="1">
      <c r="F68" s="350" t="s">
        <v>481</v>
      </c>
    </row>
    <row r="69" spans="6:88" ht="16.5" customHeight="1">
      <c r="F69" s="350" t="s">
        <v>485</v>
      </c>
    </row>
    <row r="70" spans="6:88" ht="16.5" customHeight="1"/>
    <row r="71" spans="6:88" ht="16.5" customHeight="1">
      <c r="L71" s="885" t="s">
        <v>80</v>
      </c>
      <c r="M71" s="885"/>
      <c r="N71" s="885"/>
      <c r="O71" s="885"/>
      <c r="P71" s="674" t="s">
        <v>532</v>
      </c>
      <c r="Q71" s="674"/>
      <c r="R71" s="674"/>
      <c r="S71" s="674"/>
      <c r="T71" s="674"/>
      <c r="U71" s="674"/>
      <c r="V71" s="674"/>
      <c r="W71" s="674"/>
      <c r="X71" s="674"/>
      <c r="Y71" s="674"/>
      <c r="Z71" s="675"/>
      <c r="AA71" s="674"/>
      <c r="AB71" s="674"/>
      <c r="AC71" s="674"/>
    </row>
    <row r="72" spans="6:88" ht="16.5" customHeight="1">
      <c r="L72" s="885" t="s">
        <v>81</v>
      </c>
      <c r="M72" s="885"/>
      <c r="N72" s="885"/>
      <c r="O72" s="885"/>
      <c r="P72" s="674" t="s">
        <v>677</v>
      </c>
      <c r="Q72" s="674"/>
      <c r="R72" s="674"/>
      <c r="S72" s="674"/>
      <c r="T72" s="674"/>
      <c r="U72" s="674"/>
      <c r="V72" s="674"/>
      <c r="W72" s="674"/>
      <c r="X72" s="674"/>
      <c r="Y72" s="674"/>
      <c r="Z72" s="675"/>
      <c r="AA72" s="674"/>
      <c r="AB72" s="674"/>
      <c r="AC72" s="674"/>
    </row>
    <row r="73" spans="6:88" ht="16.5" customHeight="1"/>
    <row r="74" spans="6:88" ht="16.5" customHeight="1">
      <c r="F74" s="350" t="s">
        <v>195</v>
      </c>
    </row>
    <row r="75" spans="6:88" ht="16.5" customHeight="1">
      <c r="F75" s="350" t="s">
        <v>482</v>
      </c>
      <c r="M75" s="674"/>
      <c r="N75" s="674"/>
      <c r="O75" s="674"/>
      <c r="P75" s="674"/>
      <c r="Q75" s="674"/>
      <c r="R75" s="674"/>
      <c r="S75" s="674"/>
      <c r="T75" s="674"/>
      <c r="U75" s="674"/>
      <c r="V75" s="674"/>
      <c r="W75" s="674"/>
      <c r="X75" s="674"/>
      <c r="Y75" s="674"/>
      <c r="Z75" s="674"/>
      <c r="AA75" s="674"/>
      <c r="AB75" s="674"/>
      <c r="AC75" s="674"/>
      <c r="AD75" s="674"/>
      <c r="AE75" s="674"/>
      <c r="AF75" s="674"/>
      <c r="AG75" s="674"/>
      <c r="AH75" s="674"/>
      <c r="AI75" s="674"/>
      <c r="AJ75" s="674"/>
      <c r="AK75" s="674"/>
      <c r="AL75" s="674"/>
      <c r="AM75" s="674"/>
      <c r="AN75" s="674"/>
      <c r="AO75" s="674"/>
      <c r="AP75" s="674"/>
      <c r="AQ75" s="674"/>
      <c r="AR75" s="674"/>
      <c r="AS75" s="674"/>
      <c r="AT75" s="674"/>
      <c r="AU75" s="674"/>
      <c r="AV75" s="674"/>
      <c r="AW75" s="674"/>
      <c r="AX75" s="674"/>
      <c r="AY75" s="674"/>
      <c r="AZ75" s="674"/>
      <c r="BA75" s="674"/>
      <c r="BB75" s="674"/>
      <c r="BC75" s="674"/>
      <c r="BD75" s="674"/>
      <c r="BE75" s="674"/>
      <c r="BF75" s="674"/>
      <c r="BG75" s="674"/>
      <c r="BH75" s="674"/>
      <c r="BI75" s="674"/>
      <c r="BJ75" s="674"/>
      <c r="BK75" s="674"/>
      <c r="BL75" s="674"/>
      <c r="BM75" s="674"/>
      <c r="BN75" s="674"/>
      <c r="BO75" s="674"/>
      <c r="BP75" s="674"/>
      <c r="BQ75" s="674"/>
      <c r="BR75" s="674"/>
      <c r="BS75" s="674"/>
      <c r="BT75" s="674"/>
      <c r="BU75" s="674"/>
      <c r="BV75" s="674"/>
      <c r="BW75" s="674"/>
      <c r="BX75" s="674"/>
      <c r="BY75" s="674"/>
    </row>
    <row r="76" spans="6:88" ht="16.5" customHeight="1">
      <c r="F76" s="350" t="s">
        <v>196</v>
      </c>
    </row>
    <row r="77" spans="6:88" ht="16.5" customHeight="1">
      <c r="I77" s="674"/>
      <c r="J77" s="674"/>
      <c r="K77" s="674"/>
      <c r="L77" s="674"/>
      <c r="M77" s="674"/>
      <c r="N77" s="674"/>
      <c r="O77" s="674"/>
      <c r="P77" s="674"/>
      <c r="Q77" s="674"/>
      <c r="R77" s="674"/>
      <c r="S77" s="674"/>
      <c r="T77" s="674"/>
      <c r="U77" s="674"/>
      <c r="V77" s="674"/>
      <c r="W77" s="674"/>
      <c r="X77" s="674"/>
      <c r="Y77" s="674"/>
      <c r="Z77" s="674"/>
      <c r="AA77" s="674"/>
      <c r="AB77" s="674"/>
      <c r="AC77" s="674"/>
      <c r="AD77" s="674"/>
      <c r="AE77" s="674"/>
      <c r="AF77" s="674"/>
      <c r="AG77" s="674"/>
      <c r="AH77" s="674"/>
      <c r="AI77" s="674"/>
      <c r="AJ77" s="674"/>
      <c r="AK77" s="674"/>
      <c r="AL77" s="674"/>
      <c r="AM77" s="674"/>
      <c r="AN77" s="674"/>
      <c r="AO77" s="674"/>
      <c r="AP77" s="674"/>
      <c r="AQ77" s="674"/>
      <c r="AR77" s="674"/>
      <c r="AS77" s="674"/>
      <c r="AT77" s="674"/>
      <c r="AU77" s="674"/>
      <c r="AV77" s="674"/>
      <c r="AW77" s="674"/>
      <c r="AX77" s="674"/>
      <c r="AY77" s="674"/>
      <c r="AZ77" s="674"/>
      <c r="BA77" s="674"/>
      <c r="BB77" s="674"/>
      <c r="BC77" s="674"/>
      <c r="BD77" s="674"/>
      <c r="BE77" s="674"/>
      <c r="BF77" s="674"/>
      <c r="BG77" s="674"/>
      <c r="BH77" s="674"/>
      <c r="BI77" s="674"/>
      <c r="BJ77" s="674"/>
      <c r="BK77" s="674"/>
      <c r="BL77" s="674"/>
      <c r="BM77" s="674"/>
      <c r="BN77" s="674"/>
      <c r="BO77" s="674"/>
      <c r="BP77" s="674"/>
      <c r="BQ77" s="674"/>
      <c r="BR77" s="674"/>
      <c r="BS77" s="674"/>
      <c r="BT77" s="674"/>
      <c r="BU77" s="674"/>
      <c r="BV77" s="674"/>
      <c r="BW77" s="674"/>
      <c r="BX77" s="674"/>
      <c r="BY77" s="674"/>
    </row>
    <row r="78" spans="6:88" ht="16.5" customHeight="1">
      <c r="I78" s="674"/>
      <c r="J78" s="674"/>
      <c r="K78" s="674"/>
      <c r="L78" s="885" t="s">
        <v>80</v>
      </c>
      <c r="M78" s="885"/>
      <c r="N78" s="885"/>
      <c r="O78" s="885"/>
      <c r="P78" s="880" t="s">
        <v>19</v>
      </c>
      <c r="Q78" s="882"/>
      <c r="R78" s="882"/>
      <c r="S78" s="882"/>
      <c r="T78" s="882"/>
      <c r="U78" s="882"/>
      <c r="V78" s="882"/>
      <c r="W78" s="882"/>
      <c r="X78" s="882"/>
      <c r="Y78" s="882"/>
      <c r="Z78" s="674"/>
      <c r="AA78" s="674"/>
      <c r="AB78" s="674"/>
      <c r="AC78" s="674"/>
      <c r="AD78" s="674"/>
      <c r="AE78" s="674"/>
      <c r="AF78" s="674"/>
      <c r="AG78" s="674"/>
      <c r="AH78" s="674"/>
      <c r="AI78" s="674"/>
      <c r="AJ78" s="674"/>
      <c r="AK78" s="674"/>
      <c r="AL78" s="674"/>
      <c r="AM78" s="674"/>
      <c r="AN78" s="674"/>
      <c r="AO78" s="674"/>
      <c r="AP78" s="674"/>
      <c r="AQ78" s="674"/>
      <c r="AR78" s="674"/>
      <c r="AS78" s="674"/>
      <c r="AT78" s="674"/>
      <c r="AU78" s="674"/>
      <c r="AV78" s="674"/>
      <c r="AW78" s="674"/>
      <c r="AX78" s="674"/>
      <c r="AY78" s="674"/>
      <c r="AZ78" s="674"/>
      <c r="BA78" s="674"/>
      <c r="BB78" s="674"/>
      <c r="BC78" s="674"/>
      <c r="BD78" s="860">
        <f>給与1!BZ8</f>
        <v>28188</v>
      </c>
      <c r="BE78" s="884"/>
      <c r="BF78" s="884"/>
      <c r="BG78" s="884"/>
      <c r="BH78" s="884"/>
      <c r="BI78" s="674" t="s">
        <v>197</v>
      </c>
      <c r="BJ78" s="9"/>
      <c r="BK78" s="9"/>
      <c r="BL78" s="9"/>
      <c r="BM78" s="9"/>
      <c r="BN78" s="9"/>
      <c r="BO78" s="9"/>
      <c r="BP78" s="9"/>
      <c r="BQ78" s="674"/>
      <c r="BR78" s="674"/>
      <c r="BS78" s="674"/>
    </row>
    <row r="79" spans="6:88" ht="16.5" customHeight="1">
      <c r="I79" s="674"/>
      <c r="J79" s="674"/>
      <c r="K79" s="674"/>
      <c r="L79" s="8"/>
      <c r="M79" s="674"/>
      <c r="N79" s="674"/>
      <c r="O79" s="674"/>
      <c r="P79" s="676"/>
      <c r="Q79" s="677"/>
      <c r="R79" s="677"/>
      <c r="S79" s="677"/>
      <c r="T79" s="677"/>
      <c r="U79" s="677"/>
      <c r="V79" s="677"/>
      <c r="W79" s="677"/>
      <c r="X79" s="677"/>
      <c r="Y79" s="677"/>
      <c r="Z79" s="674"/>
      <c r="AA79" s="674"/>
      <c r="AB79" s="674"/>
      <c r="AC79" s="674"/>
      <c r="AD79" s="674"/>
      <c r="AE79" s="674"/>
      <c r="AF79" s="674"/>
      <c r="AG79" s="674"/>
      <c r="AH79" s="674"/>
      <c r="AI79" s="674"/>
      <c r="AJ79" s="674"/>
      <c r="AK79" s="674"/>
      <c r="AL79" s="674"/>
      <c r="AM79" s="674"/>
      <c r="AN79" s="674"/>
      <c r="AO79" s="674"/>
      <c r="AP79" s="674"/>
      <c r="AQ79" s="674"/>
      <c r="AR79" s="674"/>
      <c r="AS79" s="674"/>
      <c r="AT79" s="674"/>
      <c r="AU79" s="674"/>
      <c r="AV79" s="674"/>
      <c r="AW79" s="674"/>
      <c r="AX79" s="674"/>
      <c r="AY79" s="674"/>
      <c r="AZ79" s="674"/>
      <c r="BA79" s="674"/>
      <c r="BB79" s="674"/>
      <c r="BC79" s="674"/>
      <c r="BD79" s="678"/>
      <c r="BE79" s="679"/>
      <c r="BF79" s="679"/>
      <c r="BG79" s="679"/>
      <c r="BH79" s="679"/>
      <c r="BI79" s="674"/>
      <c r="BJ79" s="9"/>
      <c r="BK79" s="9"/>
      <c r="BL79" s="9"/>
      <c r="BM79" s="9"/>
      <c r="BN79" s="9"/>
      <c r="BO79" s="9"/>
      <c r="BP79" s="9"/>
      <c r="BQ79" s="674"/>
      <c r="BR79" s="674"/>
      <c r="BS79" s="674"/>
    </row>
    <row r="80" spans="6:88" ht="16.5" customHeight="1">
      <c r="F80" s="350" t="s">
        <v>486</v>
      </c>
      <c r="CH80" s="313" t="s">
        <v>581</v>
      </c>
      <c r="CI80" s="313" t="s">
        <v>582</v>
      </c>
      <c r="CJ80" s="313" t="s">
        <v>580</v>
      </c>
    </row>
    <row r="81" spans="1:88" ht="16.5" customHeight="1">
      <c r="F81" s="350" t="s">
        <v>623</v>
      </c>
      <c r="CH81" s="307">
        <f>実施計画!AY14</f>
        <v>73238</v>
      </c>
      <c r="CI81" s="307">
        <f>実施計画!AY43</f>
        <v>222155</v>
      </c>
      <c r="CJ81" s="307">
        <f>SUM(CH81:CI81)</f>
        <v>295393</v>
      </c>
    </row>
    <row r="82" spans="1:88" ht="16.5" customHeight="1"/>
    <row r="83" spans="1:88" ht="16.5" customHeight="1"/>
    <row r="84" spans="1:88" ht="16.5" customHeight="1">
      <c r="H84" s="883" t="s">
        <v>694</v>
      </c>
      <c r="I84" s="883"/>
      <c r="J84" s="883"/>
      <c r="K84" s="883"/>
      <c r="L84" s="883"/>
      <c r="M84" s="883"/>
      <c r="N84" s="883"/>
      <c r="O84" s="883"/>
      <c r="P84" s="883"/>
      <c r="Q84" s="883"/>
      <c r="R84" s="883"/>
      <c r="S84" s="883"/>
      <c r="T84" s="883"/>
      <c r="U84" s="883"/>
      <c r="V84" s="883"/>
      <c r="W84" s="883"/>
      <c r="X84" s="883"/>
      <c r="Y84" s="883"/>
      <c r="Z84" s="674"/>
      <c r="AA84" s="674"/>
    </row>
    <row r="85" spans="1:88" ht="7.5" customHeight="1"/>
    <row r="86" spans="1:88" ht="16.5" customHeight="1">
      <c r="H86" s="883" t="s">
        <v>691</v>
      </c>
      <c r="I86" s="883"/>
      <c r="J86" s="883"/>
      <c r="K86" s="883"/>
      <c r="L86" s="883"/>
      <c r="M86" s="883"/>
      <c r="N86" s="883"/>
      <c r="O86" s="883"/>
      <c r="P86" s="883"/>
      <c r="Q86" s="883"/>
      <c r="R86" s="883"/>
      <c r="S86" s="883"/>
      <c r="T86" s="883"/>
      <c r="U86" s="883"/>
      <c r="V86" s="883"/>
      <c r="W86" s="883"/>
      <c r="X86" s="883"/>
      <c r="Y86" s="883"/>
    </row>
    <row r="87" spans="1:88" ht="13.5" customHeight="1"/>
    <row r="88" spans="1:88" ht="13.5" customHeight="1">
      <c r="A88" s="212"/>
      <c r="BL88" s="674"/>
      <c r="BM88" s="674"/>
      <c r="BN88" s="674"/>
      <c r="BO88" s="674"/>
      <c r="BP88" s="674"/>
      <c r="BQ88" s="674"/>
    </row>
    <row r="89" spans="1:88" ht="13.5" customHeight="1">
      <c r="A89" s="213"/>
      <c r="BL89" s="674"/>
      <c r="BM89" s="674"/>
      <c r="BN89" s="674"/>
      <c r="BO89" s="674"/>
      <c r="BP89" s="674"/>
      <c r="BQ89" s="674"/>
    </row>
    <row r="90" spans="1:88" ht="13.5" customHeight="1">
      <c r="A90" s="216"/>
      <c r="BL90" s="674"/>
      <c r="BM90" s="674"/>
      <c r="BN90" s="674"/>
      <c r="BO90" s="674"/>
      <c r="BP90" s="674"/>
      <c r="BQ90" s="674"/>
    </row>
    <row r="91" spans="1:88" ht="13.5" customHeight="1">
      <c r="A91" s="213"/>
      <c r="BL91" s="674"/>
      <c r="BM91" s="674"/>
      <c r="BN91" s="674"/>
      <c r="BO91" s="674"/>
      <c r="BP91" s="674"/>
      <c r="BQ91" s="674"/>
    </row>
    <row r="92" spans="1:88" ht="13.5" customHeight="1">
      <c r="A92" s="213"/>
      <c r="B92" s="212"/>
      <c r="C92" s="212"/>
      <c r="D92" s="212"/>
      <c r="E92" s="212"/>
      <c r="F92" s="212"/>
      <c r="G92" s="212"/>
      <c r="H92" s="212"/>
      <c r="BL92" s="674"/>
      <c r="BM92" s="674"/>
      <c r="BN92" s="674"/>
      <c r="BO92" s="674"/>
      <c r="BP92" s="674"/>
      <c r="BQ92" s="674"/>
    </row>
    <row r="93" spans="1:88" ht="13.5" customHeight="1">
      <c r="A93" s="213"/>
    </row>
    <row r="94" spans="1:88" ht="13.5" customHeight="1">
      <c r="A94" s="216"/>
      <c r="B94" s="212"/>
      <c r="C94" s="212"/>
      <c r="D94" s="212"/>
      <c r="E94" s="212"/>
      <c r="F94" s="212"/>
      <c r="G94" s="212"/>
      <c r="H94" s="212"/>
      <c r="BL94" s="674"/>
      <c r="BM94" s="674"/>
      <c r="BN94" s="674"/>
      <c r="BO94" s="674"/>
      <c r="BP94" s="674"/>
      <c r="BQ94" s="674"/>
    </row>
    <row r="95" spans="1:88" ht="13.5" customHeight="1">
      <c r="A95" s="213"/>
      <c r="B95" s="212"/>
      <c r="C95" s="212"/>
      <c r="D95" s="212"/>
      <c r="E95" s="212"/>
      <c r="F95" s="212"/>
      <c r="G95" s="212"/>
      <c r="H95" s="212"/>
      <c r="BL95" s="674"/>
      <c r="BM95" s="674"/>
      <c r="BN95" s="674"/>
      <c r="BO95" s="674"/>
      <c r="BP95" s="674"/>
      <c r="BQ95" s="674"/>
    </row>
    <row r="96" spans="1:88" ht="13.5" customHeight="1">
      <c r="A96" s="213"/>
      <c r="B96" s="212"/>
      <c r="C96" s="212"/>
      <c r="D96" s="212"/>
      <c r="E96" s="212"/>
      <c r="F96" s="212"/>
      <c r="G96" s="212"/>
      <c r="H96" s="212"/>
      <c r="BL96" s="674"/>
      <c r="BM96" s="674"/>
      <c r="BN96" s="674"/>
      <c r="BO96" s="674"/>
      <c r="BP96" s="674"/>
      <c r="BQ96" s="674"/>
    </row>
    <row r="97" spans="1:69" ht="13.5" customHeight="1">
      <c r="A97" s="213"/>
      <c r="B97" s="212"/>
      <c r="C97" s="212"/>
      <c r="D97" s="212"/>
      <c r="E97" s="212"/>
      <c r="F97" s="212"/>
      <c r="G97" s="212"/>
      <c r="H97" s="212"/>
      <c r="BL97" s="674"/>
      <c r="BM97" s="674"/>
      <c r="BN97" s="674"/>
      <c r="BO97" s="674"/>
      <c r="BP97" s="674"/>
      <c r="BQ97" s="674"/>
    </row>
    <row r="98" spans="1:69" ht="13.5" customHeight="1">
      <c r="A98" s="213"/>
      <c r="B98" s="212"/>
      <c r="C98" s="212"/>
      <c r="D98" s="212"/>
      <c r="E98" s="212"/>
      <c r="F98" s="212"/>
      <c r="G98" s="212"/>
      <c r="H98" s="212"/>
      <c r="BL98" s="674"/>
      <c r="BM98" s="674"/>
      <c r="BN98" s="674"/>
      <c r="BO98" s="674"/>
      <c r="BP98" s="674"/>
      <c r="BQ98" s="674"/>
    </row>
    <row r="99" spans="1:69" ht="13.5" customHeight="1">
      <c r="A99" s="213"/>
      <c r="B99" s="212"/>
      <c r="C99" s="212"/>
      <c r="D99" s="212"/>
      <c r="E99" s="212"/>
      <c r="F99" s="212"/>
      <c r="G99" s="212"/>
      <c r="H99" s="212"/>
      <c r="BL99" s="674"/>
      <c r="BM99" s="674"/>
      <c r="BN99" s="674"/>
      <c r="BO99" s="674"/>
      <c r="BP99" s="674"/>
      <c r="BQ99" s="674"/>
    </row>
    <row r="100" spans="1:69" ht="13.5" customHeight="1">
      <c r="A100" s="213"/>
      <c r="B100" s="212"/>
      <c r="C100" s="212"/>
      <c r="D100" s="212"/>
      <c r="E100" s="212"/>
      <c r="F100" s="212"/>
      <c r="G100" s="212"/>
      <c r="H100" s="212"/>
      <c r="BL100" s="674"/>
      <c r="BM100" s="674"/>
      <c r="BN100" s="674"/>
      <c r="BO100" s="674"/>
      <c r="BP100" s="674"/>
      <c r="BQ100" s="674"/>
    </row>
    <row r="101" spans="1:69" ht="13.5" customHeight="1">
      <c r="A101" s="216"/>
      <c r="B101" s="212"/>
      <c r="C101" s="212"/>
      <c r="D101" s="212"/>
      <c r="E101" s="212"/>
      <c r="F101" s="212"/>
      <c r="G101" s="212"/>
      <c r="H101" s="212"/>
      <c r="BL101" s="674"/>
      <c r="BM101" s="674"/>
      <c r="BN101" s="674"/>
      <c r="BO101" s="674"/>
      <c r="BP101" s="674"/>
      <c r="BQ101" s="674"/>
    </row>
    <row r="102" spans="1:69" ht="13.5" customHeight="1">
      <c r="A102" s="213"/>
      <c r="B102" s="212"/>
      <c r="C102" s="212"/>
      <c r="D102" s="212"/>
      <c r="E102" s="212"/>
      <c r="F102" s="212"/>
      <c r="G102" s="212"/>
      <c r="H102" s="212"/>
      <c r="BL102" s="674"/>
      <c r="BM102" s="674"/>
      <c r="BN102" s="674"/>
      <c r="BO102" s="674"/>
      <c r="BP102" s="674"/>
      <c r="BQ102" s="674"/>
    </row>
    <row r="103" spans="1:69" ht="13.5" customHeight="1">
      <c r="A103" s="213"/>
      <c r="B103" s="212"/>
      <c r="C103" s="212"/>
      <c r="D103" s="212"/>
      <c r="E103" s="212"/>
      <c r="F103" s="212"/>
      <c r="G103" s="212"/>
      <c r="H103" s="212"/>
      <c r="BL103" s="674"/>
      <c r="BM103" s="674"/>
      <c r="BN103" s="674"/>
      <c r="BO103" s="674"/>
      <c r="BP103" s="674"/>
      <c r="BQ103" s="674"/>
    </row>
    <row r="104" spans="1:69" ht="13.5" customHeight="1">
      <c r="A104" s="216"/>
      <c r="B104" s="212"/>
      <c r="C104" s="212"/>
      <c r="D104" s="212"/>
      <c r="E104" s="212"/>
      <c r="F104" s="212"/>
      <c r="G104" s="212"/>
      <c r="H104" s="212"/>
      <c r="BL104" s="674"/>
      <c r="BM104" s="674"/>
      <c r="BN104" s="674"/>
      <c r="BO104" s="674"/>
      <c r="BP104" s="674"/>
      <c r="BQ104" s="674"/>
    </row>
    <row r="105" spans="1:69" ht="13.5" customHeight="1">
      <c r="A105" s="213"/>
      <c r="B105" s="212"/>
      <c r="C105" s="212"/>
      <c r="D105" s="212"/>
      <c r="E105" s="212"/>
      <c r="F105" s="212"/>
      <c r="G105" s="212"/>
      <c r="H105" s="212"/>
      <c r="BL105" s="674"/>
      <c r="BM105" s="674"/>
      <c r="BN105" s="674"/>
      <c r="BO105" s="674"/>
      <c r="BP105" s="674"/>
      <c r="BQ105" s="674"/>
    </row>
    <row r="106" spans="1:69" ht="13.5" customHeight="1">
      <c r="A106" s="213"/>
      <c r="B106" s="212"/>
      <c r="C106" s="212"/>
      <c r="D106" s="212"/>
      <c r="E106" s="212"/>
      <c r="F106" s="212"/>
      <c r="G106" s="212"/>
      <c r="H106" s="212"/>
      <c r="BL106" s="674"/>
      <c r="BM106" s="674"/>
      <c r="BN106" s="674"/>
      <c r="BO106" s="674"/>
      <c r="BP106" s="674"/>
      <c r="BQ106" s="674"/>
    </row>
    <row r="107" spans="1:69" ht="13.5" customHeight="1">
      <c r="A107" s="216"/>
      <c r="B107" s="212"/>
      <c r="C107" s="212"/>
      <c r="D107" s="212"/>
      <c r="E107" s="212"/>
      <c r="F107" s="212"/>
      <c r="G107" s="212"/>
      <c r="H107" s="212"/>
      <c r="BL107" s="674"/>
      <c r="BM107" s="674"/>
      <c r="BN107" s="674"/>
      <c r="BO107" s="674"/>
      <c r="BP107" s="674"/>
      <c r="BQ107" s="674"/>
    </row>
    <row r="108" spans="1:69" ht="13.5" customHeight="1">
      <c r="A108" s="213"/>
      <c r="BL108" s="674"/>
      <c r="BM108" s="674"/>
      <c r="BN108" s="674"/>
      <c r="BO108" s="674"/>
      <c r="BP108" s="674"/>
      <c r="BQ108" s="674"/>
    </row>
    <row r="109" spans="1:69" ht="13.5" customHeight="1">
      <c r="A109" s="216"/>
    </row>
    <row r="110" spans="1:69" ht="13.5" customHeight="1">
      <c r="A110" s="213"/>
      <c r="B110" s="212"/>
      <c r="C110" s="212"/>
      <c r="D110" s="212"/>
      <c r="E110" s="212"/>
      <c r="F110" s="212"/>
      <c r="G110" s="212"/>
      <c r="H110" s="212"/>
      <c r="BL110" s="674"/>
      <c r="BM110" s="674"/>
      <c r="BN110" s="674"/>
      <c r="BO110" s="674"/>
      <c r="BP110" s="674"/>
      <c r="BQ110" s="674"/>
    </row>
    <row r="111" spans="1:69" ht="13.5" customHeight="1">
      <c r="A111" s="213"/>
      <c r="B111" s="212"/>
      <c r="C111" s="212"/>
      <c r="D111" s="212"/>
      <c r="E111" s="212"/>
      <c r="F111" s="212"/>
      <c r="G111" s="212"/>
      <c r="H111" s="212"/>
      <c r="BL111" s="674"/>
      <c r="BM111" s="674"/>
      <c r="BN111" s="674"/>
      <c r="BO111" s="674"/>
      <c r="BP111" s="674"/>
      <c r="BQ111" s="674"/>
    </row>
    <row r="112" spans="1:69" ht="15" customHeight="1">
      <c r="BL112" s="674"/>
      <c r="BM112" s="674"/>
      <c r="BN112" s="674"/>
      <c r="BO112" s="674"/>
      <c r="BP112" s="674"/>
      <c r="BQ112" s="674"/>
    </row>
    <row r="113" spans="64:69" ht="15" customHeight="1">
      <c r="BL113" s="674"/>
      <c r="BM113" s="674"/>
      <c r="BN113" s="674"/>
      <c r="BO113" s="674"/>
      <c r="BP113" s="674"/>
      <c r="BQ113" s="674"/>
    </row>
    <row r="114" spans="64:69" ht="15" customHeight="1">
      <c r="BL114" s="674"/>
      <c r="BM114" s="674"/>
      <c r="BN114" s="674"/>
      <c r="BO114" s="674"/>
      <c r="BP114" s="674"/>
      <c r="BQ114" s="674"/>
    </row>
    <row r="115" spans="64:69" ht="15" customHeight="1">
      <c r="BL115" s="674"/>
      <c r="BM115" s="674"/>
      <c r="BN115" s="674"/>
      <c r="BO115" s="674"/>
      <c r="BP115" s="674"/>
      <c r="BQ115" s="674"/>
    </row>
    <row r="116" spans="64:69" ht="15" customHeight="1">
      <c r="BL116" s="674"/>
      <c r="BM116" s="674"/>
      <c r="BN116" s="674"/>
      <c r="BO116" s="674"/>
      <c r="BP116" s="674"/>
      <c r="BQ116" s="674"/>
    </row>
    <row r="117" spans="64:69" ht="15" customHeight="1">
      <c r="BL117" s="674"/>
      <c r="BM117" s="674"/>
      <c r="BN117" s="674"/>
      <c r="BO117" s="674"/>
      <c r="BP117" s="674"/>
      <c r="BQ117" s="674"/>
    </row>
    <row r="118" spans="64:69" ht="15" customHeight="1">
      <c r="BL118" s="674"/>
      <c r="BM118" s="674"/>
      <c r="BN118" s="674"/>
      <c r="BO118" s="674"/>
      <c r="BP118" s="674"/>
      <c r="BQ118" s="674"/>
    </row>
    <row r="119" spans="64:69" ht="15" customHeight="1">
      <c r="BL119" s="674"/>
      <c r="BM119" s="674"/>
      <c r="BN119" s="674"/>
      <c r="BO119" s="674"/>
      <c r="BP119" s="674"/>
      <c r="BQ119" s="674"/>
    </row>
    <row r="120" spans="64:69" ht="15" customHeight="1">
      <c r="BL120" s="674"/>
      <c r="BM120" s="674"/>
      <c r="BN120" s="674"/>
      <c r="BO120" s="674"/>
      <c r="BP120" s="674"/>
      <c r="BQ120" s="674"/>
    </row>
    <row r="121" spans="64:69" ht="15" customHeight="1">
      <c r="BL121" s="674"/>
      <c r="BM121" s="674"/>
      <c r="BN121" s="674"/>
      <c r="BO121" s="674"/>
      <c r="BP121" s="674"/>
      <c r="BQ121" s="674"/>
    </row>
    <row r="122" spans="64:69" ht="15" customHeight="1">
      <c r="BL122" s="674"/>
      <c r="BM122" s="674"/>
      <c r="BN122" s="674"/>
      <c r="BO122" s="674"/>
      <c r="BP122" s="674"/>
      <c r="BQ122" s="674"/>
    </row>
    <row r="123" spans="64:69" ht="15" customHeight="1">
      <c r="BL123" s="674"/>
      <c r="BM123" s="674"/>
      <c r="BN123" s="674"/>
      <c r="BO123" s="674"/>
      <c r="BP123" s="674"/>
      <c r="BQ123" s="674"/>
    </row>
    <row r="124" spans="64:69" ht="15" customHeight="1">
      <c r="BL124" s="674"/>
      <c r="BM124" s="674"/>
      <c r="BN124" s="674"/>
      <c r="BO124" s="674"/>
      <c r="BP124" s="674"/>
      <c r="BQ124" s="674"/>
    </row>
    <row r="125" spans="64:69" ht="15" customHeight="1">
      <c r="BL125" s="674"/>
      <c r="BM125" s="674"/>
      <c r="BN125" s="674"/>
      <c r="BO125" s="674"/>
      <c r="BP125" s="674"/>
      <c r="BQ125" s="674"/>
    </row>
    <row r="126" spans="64:69" ht="15" customHeight="1">
      <c r="BL126" s="674"/>
      <c r="BM126" s="674"/>
      <c r="BN126" s="674"/>
      <c r="BO126" s="674"/>
      <c r="BP126" s="674"/>
      <c r="BQ126" s="674"/>
    </row>
    <row r="127" spans="64:69" ht="15" customHeight="1">
      <c r="BL127" s="674"/>
      <c r="BM127" s="674"/>
      <c r="BN127" s="674"/>
      <c r="BO127" s="674"/>
      <c r="BP127" s="674"/>
      <c r="BQ127" s="674"/>
    </row>
  </sheetData>
  <mergeCells count="84">
    <mergeCell ref="U25:AE25"/>
    <mergeCell ref="M42:R42"/>
    <mergeCell ref="U42:AE42"/>
    <mergeCell ref="U27:AE27"/>
    <mergeCell ref="T24:AC24"/>
    <mergeCell ref="M31:R31"/>
    <mergeCell ref="T41:AC41"/>
    <mergeCell ref="L13:O13"/>
    <mergeCell ref="L14:O14"/>
    <mergeCell ref="L15:O15"/>
    <mergeCell ref="L16:O16"/>
    <mergeCell ref="Q23:Y23"/>
    <mergeCell ref="P16:AA16"/>
    <mergeCell ref="P13:AA13"/>
    <mergeCell ref="M43:R43"/>
    <mergeCell ref="U43:AE43"/>
    <mergeCell ref="U44:AE44"/>
    <mergeCell ref="BB50:BH50"/>
    <mergeCell ref="H86:Y86"/>
    <mergeCell ref="H84:Y84"/>
    <mergeCell ref="BD78:BH78"/>
    <mergeCell ref="F55:Y55"/>
    <mergeCell ref="L71:O71"/>
    <mergeCell ref="Z58:AG59"/>
    <mergeCell ref="L72:O72"/>
    <mergeCell ref="P78:Y78"/>
    <mergeCell ref="U49:AE49"/>
    <mergeCell ref="M49:R49"/>
    <mergeCell ref="L78:O78"/>
    <mergeCell ref="M44:R44"/>
    <mergeCell ref="U50:AE50"/>
    <mergeCell ref="BB44:BH44"/>
    <mergeCell ref="Q46:Y46"/>
    <mergeCell ref="M47:Q47"/>
    <mergeCell ref="U48:AE48"/>
    <mergeCell ref="M48:R48"/>
    <mergeCell ref="M50:R50"/>
    <mergeCell ref="BB47:BH47"/>
    <mergeCell ref="BB48:BH48"/>
    <mergeCell ref="BB49:BH49"/>
    <mergeCell ref="T47:AC47"/>
    <mergeCell ref="BB26:BH26"/>
    <mergeCell ref="BB30:BH30"/>
    <mergeCell ref="BB31:BH31"/>
    <mergeCell ref="BB27:BH27"/>
    <mergeCell ref="Q40:Y40"/>
    <mergeCell ref="M32:R32"/>
    <mergeCell ref="T30:AC30"/>
    <mergeCell ref="U32:AE32"/>
    <mergeCell ref="BB32:BH32"/>
    <mergeCell ref="U31:AE31"/>
    <mergeCell ref="M30:Q30"/>
    <mergeCell ref="A5:CF5"/>
    <mergeCell ref="Q29:Y29"/>
    <mergeCell ref="M24:Q24"/>
    <mergeCell ref="M25:R25"/>
    <mergeCell ref="M26:R26"/>
    <mergeCell ref="BB13:BH13"/>
    <mergeCell ref="BB16:BH16"/>
    <mergeCell ref="M27:R27"/>
    <mergeCell ref="BB14:BH14"/>
    <mergeCell ref="BB15:BH15"/>
    <mergeCell ref="U26:AE26"/>
    <mergeCell ref="BB17:BH17"/>
    <mergeCell ref="BB24:BH24"/>
    <mergeCell ref="BB25:BH25"/>
    <mergeCell ref="P14:AA14"/>
    <mergeCell ref="P15:AA15"/>
    <mergeCell ref="BB42:BH42"/>
    <mergeCell ref="M41:Q41"/>
    <mergeCell ref="BJ56:CE61"/>
    <mergeCell ref="BJ55:CE55"/>
    <mergeCell ref="F56:Y57"/>
    <mergeCell ref="Z56:AG57"/>
    <mergeCell ref="AP55:BI55"/>
    <mergeCell ref="F60:Y61"/>
    <mergeCell ref="Z60:AG61"/>
    <mergeCell ref="AP56:BI61"/>
    <mergeCell ref="AH56:AO61"/>
    <mergeCell ref="Z55:AG55"/>
    <mergeCell ref="AH55:AO55"/>
    <mergeCell ref="F58:Y59"/>
    <mergeCell ref="BB41:BH41"/>
    <mergeCell ref="BB43:BH43"/>
  </mergeCells>
  <phoneticPr fontId="2"/>
  <printOptions horizontalCentered="1"/>
  <pageMargins left="0.55118110236220474" right="0.55118110236220474" top="0.78740157480314965" bottom="0.78740157480314965" header="0.51181102362204722" footer="0.51181102362204722"/>
  <pageSetup paperSize="9" orientation="landscape" useFirstPageNumber="1" r:id="rId1"/>
  <headerFooter differentOddEven="1" scaleWithDoc="0" alignWithMargins="0">
    <oddFooter>&amp;C&amp;"ＭＳ 明朝,標準"- &amp;P -&amp;R&amp;"ＭＳ 明朝,標準"水道事業会計</oddFooter>
    <evenHeader>&amp;C&amp;"ＭＳ 明朝,標準"- &amp;P -&amp;R&amp;"ＭＳ 明朝,標準"水道事業会計</even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C76"/>
  <sheetViews>
    <sheetView showGridLines="0" view="pageBreakPreview" zoomScaleNormal="100" zoomScaleSheetLayoutView="100" workbookViewId="0"/>
  </sheetViews>
  <sheetFormatPr defaultRowHeight="13.5"/>
  <cols>
    <col min="1" max="86" width="1.625" style="770" customWidth="1"/>
    <col min="87" max="108" width="1.625" style="770" hidden="1" customWidth="1"/>
    <col min="109" max="111" width="1.625" style="11" hidden="1" customWidth="1"/>
    <col min="112" max="133" width="1.625" style="11" customWidth="1"/>
    <col min="134" max="134" width="1.625" style="770" customWidth="1"/>
    <col min="135" max="16384" width="9" style="770"/>
  </cols>
  <sheetData>
    <row r="1" spans="1:83">
      <c r="A1" s="768"/>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c r="AO1" s="768"/>
      <c r="AP1" s="768"/>
      <c r="AQ1" s="768"/>
      <c r="AR1" s="768"/>
      <c r="AS1" s="768"/>
      <c r="AT1" s="768"/>
      <c r="AU1" s="768"/>
      <c r="AV1" s="768"/>
      <c r="AW1" s="768"/>
      <c r="AX1" s="768"/>
      <c r="AY1" s="768"/>
      <c r="AZ1" s="768"/>
      <c r="BA1" s="768"/>
      <c r="BB1" s="768"/>
      <c r="BC1" s="768"/>
      <c r="BD1" s="768"/>
      <c r="BE1" s="768"/>
      <c r="BF1" s="768"/>
      <c r="BG1" s="768"/>
      <c r="BH1" s="768"/>
      <c r="BI1" s="768"/>
      <c r="BJ1" s="768"/>
      <c r="BK1" s="768"/>
      <c r="BL1" s="768"/>
      <c r="BM1" s="768"/>
      <c r="BN1" s="768"/>
      <c r="BO1" s="768"/>
      <c r="BP1" s="768"/>
      <c r="BQ1" s="768"/>
      <c r="BR1" s="768"/>
      <c r="BS1" s="768"/>
      <c r="BT1" s="768"/>
      <c r="BU1" s="768"/>
      <c r="BV1" s="768"/>
      <c r="BW1" s="768"/>
      <c r="BX1" s="768"/>
      <c r="BY1" s="768"/>
      <c r="BZ1" s="776"/>
      <c r="CA1" s="768"/>
      <c r="CB1" s="768"/>
      <c r="CC1" s="768"/>
      <c r="CD1" s="768"/>
      <c r="CE1" s="768"/>
    </row>
    <row r="2" spans="1:83">
      <c r="A2" s="767"/>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c r="AM2" s="767"/>
      <c r="AN2" s="767"/>
      <c r="AO2" s="767"/>
      <c r="AP2" s="767"/>
      <c r="AQ2" s="767"/>
      <c r="AR2" s="767"/>
      <c r="AS2" s="767"/>
      <c r="AT2" s="767"/>
      <c r="AU2" s="767"/>
      <c r="AV2" s="767"/>
      <c r="AW2" s="767"/>
      <c r="AX2" s="767"/>
      <c r="AY2" s="767"/>
      <c r="AZ2" s="767"/>
      <c r="BA2" s="767"/>
      <c r="BB2" s="767"/>
      <c r="BC2" s="767"/>
      <c r="BD2" s="767"/>
      <c r="BE2" s="767"/>
      <c r="BF2" s="767"/>
      <c r="BG2" s="767"/>
      <c r="BH2" s="767"/>
      <c r="BI2" s="767"/>
      <c r="BJ2" s="767"/>
      <c r="BK2" s="767"/>
      <c r="BL2" s="767"/>
      <c r="BM2" s="767"/>
      <c r="BN2" s="767"/>
      <c r="BO2" s="767"/>
      <c r="BP2" s="767"/>
      <c r="BQ2" s="767"/>
      <c r="BR2" s="767"/>
      <c r="BS2" s="767"/>
      <c r="BT2" s="767"/>
      <c r="BU2" s="767"/>
      <c r="BV2" s="767"/>
      <c r="BW2" s="767"/>
      <c r="BX2" s="767"/>
      <c r="BY2" s="767"/>
      <c r="BZ2" s="767"/>
      <c r="CA2" s="767"/>
      <c r="CB2" s="767"/>
      <c r="CC2" s="767"/>
      <c r="CD2" s="767"/>
      <c r="CE2" s="767"/>
    </row>
    <row r="3" spans="1:83" ht="16.5" customHeight="1">
      <c r="A3" s="969" t="s">
        <v>634</v>
      </c>
      <c r="B3" s="969"/>
      <c r="C3" s="969"/>
      <c r="D3" s="969"/>
      <c r="E3" s="969"/>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69"/>
      <c r="AL3" s="969"/>
      <c r="AM3" s="969"/>
      <c r="AN3" s="969"/>
      <c r="AO3" s="969"/>
      <c r="AP3" s="969"/>
      <c r="AQ3" s="969"/>
      <c r="AR3" s="969"/>
      <c r="AS3" s="969"/>
      <c r="AT3" s="969"/>
      <c r="AU3" s="969"/>
      <c r="AV3" s="969"/>
      <c r="AW3" s="969"/>
      <c r="AX3" s="969"/>
      <c r="AY3" s="969"/>
      <c r="AZ3" s="969"/>
      <c r="BA3" s="969"/>
      <c r="BB3" s="969"/>
      <c r="BC3" s="969"/>
      <c r="BD3" s="969"/>
      <c r="BE3" s="969"/>
      <c r="BF3" s="969"/>
      <c r="BG3" s="969"/>
      <c r="BH3" s="969"/>
      <c r="BI3" s="969"/>
      <c r="BJ3" s="969"/>
      <c r="BK3" s="969"/>
      <c r="BL3" s="969"/>
      <c r="BM3" s="969"/>
      <c r="BN3" s="969"/>
      <c r="BO3" s="969"/>
      <c r="BP3" s="969"/>
      <c r="BQ3" s="969"/>
      <c r="BR3" s="969"/>
      <c r="BS3" s="969"/>
      <c r="BT3" s="969"/>
      <c r="BU3" s="969"/>
      <c r="BV3" s="969"/>
      <c r="BW3" s="969"/>
      <c r="BX3" s="969"/>
      <c r="BY3" s="969"/>
      <c r="BZ3" s="969"/>
      <c r="CA3" s="969"/>
      <c r="CB3" s="969"/>
      <c r="CC3" s="969"/>
      <c r="CD3" s="969"/>
      <c r="CE3" s="969"/>
    </row>
    <row r="4" spans="1:83" ht="16.5" customHeight="1">
      <c r="A4" s="777"/>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7"/>
      <c r="AO4" s="777"/>
      <c r="AP4" s="777"/>
      <c r="AQ4" s="777"/>
      <c r="AR4" s="777"/>
      <c r="AS4" s="777"/>
      <c r="AT4" s="777"/>
      <c r="AU4" s="777"/>
      <c r="AV4" s="777"/>
      <c r="AW4" s="777"/>
      <c r="AX4" s="777"/>
      <c r="AY4" s="777"/>
      <c r="AZ4" s="777"/>
      <c r="BA4" s="777"/>
      <c r="BB4" s="777"/>
      <c r="BC4" s="777"/>
      <c r="BD4" s="777"/>
      <c r="BE4" s="777"/>
      <c r="BF4" s="777"/>
      <c r="BG4" s="777"/>
      <c r="BH4" s="777"/>
      <c r="BI4" s="777"/>
      <c r="BJ4" s="777"/>
      <c r="BK4" s="777"/>
      <c r="BL4" s="777"/>
      <c r="BM4" s="777"/>
      <c r="BN4" s="777"/>
      <c r="BO4" s="777"/>
      <c r="BP4" s="777"/>
      <c r="BQ4" s="777"/>
      <c r="BR4" s="777"/>
      <c r="BS4" s="777"/>
      <c r="BT4" s="777"/>
      <c r="BU4" s="777"/>
      <c r="BV4" s="777"/>
      <c r="BW4" s="777"/>
      <c r="BX4" s="777"/>
      <c r="BY4" s="777"/>
      <c r="BZ4" s="777"/>
      <c r="CA4" s="777"/>
      <c r="CB4" s="777"/>
      <c r="CC4" s="777"/>
      <c r="CD4" s="777"/>
      <c r="CE4" s="777"/>
    </row>
    <row r="5" spans="1:83" ht="15" customHeight="1">
      <c r="A5" s="11"/>
      <c r="B5" s="775"/>
      <c r="C5" s="775"/>
      <c r="D5" s="775"/>
      <c r="E5" s="775"/>
      <c r="F5" s="775"/>
      <c r="G5" s="775"/>
      <c r="H5" s="775"/>
      <c r="I5" s="1192" t="s">
        <v>388</v>
      </c>
      <c r="J5" s="969"/>
      <c r="K5" s="775" t="s">
        <v>162</v>
      </c>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c r="AQ5" s="775"/>
      <c r="AR5" s="775"/>
      <c r="AS5" s="775"/>
      <c r="AT5" s="775"/>
      <c r="AU5" s="775"/>
      <c r="AV5" s="775"/>
      <c r="AW5" s="775"/>
      <c r="AX5" s="775"/>
      <c r="AY5" s="775"/>
      <c r="AZ5" s="775"/>
      <c r="BA5" s="775"/>
      <c r="BB5" s="775"/>
      <c r="BC5" s="775"/>
      <c r="BD5" s="775"/>
      <c r="BE5" s="19"/>
      <c r="BF5" s="19"/>
      <c r="BG5" s="19"/>
      <c r="BH5" s="19"/>
      <c r="BI5" s="21"/>
      <c r="BJ5" s="21"/>
      <c r="BK5" s="21"/>
      <c r="BL5" s="21"/>
      <c r="BM5" s="21"/>
      <c r="BN5" s="21"/>
      <c r="BO5" s="21"/>
      <c r="BP5" s="21"/>
      <c r="BQ5" s="21"/>
      <c r="BR5" s="775"/>
      <c r="BS5" s="775"/>
      <c r="BT5" s="19"/>
      <c r="BU5" s="19"/>
      <c r="BV5" s="19"/>
      <c r="BW5" s="19"/>
      <c r="BX5" s="19"/>
      <c r="BY5" s="19"/>
      <c r="BZ5" s="19"/>
      <c r="CA5" s="19"/>
      <c r="CB5" s="775"/>
      <c r="CC5" s="775"/>
      <c r="CD5" s="775"/>
      <c r="CE5" s="775"/>
    </row>
    <row r="6" spans="1:83" ht="15" customHeight="1">
      <c r="A6" s="11"/>
      <c r="B6" s="775"/>
      <c r="C6" s="775"/>
      <c r="D6" s="775"/>
      <c r="E6" s="775"/>
      <c r="F6" s="775"/>
      <c r="G6" s="775"/>
      <c r="H6" s="775"/>
      <c r="I6" s="775"/>
      <c r="J6" s="1192" t="s">
        <v>80</v>
      </c>
      <c r="K6" s="1192"/>
      <c r="L6" s="1192"/>
      <c r="M6" s="775" t="s">
        <v>173</v>
      </c>
      <c r="N6" s="775"/>
      <c r="O6" s="775"/>
      <c r="P6" s="775"/>
      <c r="Q6" s="775"/>
      <c r="R6" s="775"/>
      <c r="S6" s="775"/>
      <c r="T6" s="775"/>
      <c r="U6" s="775"/>
      <c r="V6" s="775"/>
      <c r="W6" s="775"/>
      <c r="X6" s="775"/>
      <c r="Y6" s="775"/>
      <c r="Z6" s="775"/>
      <c r="AA6" s="775"/>
      <c r="AB6" s="775"/>
      <c r="AC6" s="775"/>
      <c r="AD6" s="775"/>
      <c r="AE6" s="775"/>
      <c r="AF6" s="775"/>
      <c r="AG6" s="775"/>
      <c r="AH6" s="19"/>
      <c r="AI6" s="19"/>
      <c r="AJ6" s="19"/>
      <c r="AK6" s="19"/>
      <c r="AL6" s="19"/>
      <c r="AM6" s="19"/>
      <c r="AN6" s="19"/>
      <c r="AO6" s="775"/>
      <c r="AP6" s="775"/>
      <c r="AQ6" s="775"/>
      <c r="AR6" s="775"/>
      <c r="AS6" s="775"/>
      <c r="AT6" s="775"/>
      <c r="AU6" s="775"/>
      <c r="AV6" s="775"/>
      <c r="AW6" s="19"/>
      <c r="AX6" s="19"/>
      <c r="AY6" s="19"/>
      <c r="AZ6" s="19"/>
      <c r="BA6" s="19"/>
      <c r="BB6" s="19"/>
      <c r="BC6" s="19"/>
      <c r="BD6" s="19"/>
      <c r="BE6" s="19"/>
      <c r="BF6" s="19"/>
      <c r="BG6" s="19"/>
      <c r="BH6" s="19"/>
      <c r="BI6" s="775"/>
      <c r="BJ6" s="775"/>
      <c r="BK6" s="775"/>
      <c r="BL6" s="775"/>
      <c r="BM6" s="775"/>
      <c r="BN6" s="775"/>
      <c r="BO6" s="775"/>
      <c r="BP6" s="775"/>
      <c r="BQ6" s="775"/>
      <c r="BR6" s="775"/>
      <c r="BS6" s="775"/>
      <c r="BT6" s="19"/>
      <c r="BU6" s="19"/>
      <c r="BV6" s="19"/>
      <c r="BW6" s="19"/>
      <c r="BX6" s="19"/>
      <c r="BY6" s="19"/>
      <c r="BZ6" s="19"/>
      <c r="CA6" s="19"/>
      <c r="CB6" s="775"/>
      <c r="CC6" s="775"/>
      <c r="CD6" s="775"/>
      <c r="CE6" s="775"/>
    </row>
    <row r="7" spans="1:83" ht="15" customHeight="1">
      <c r="A7" s="11"/>
      <c r="B7" s="775"/>
      <c r="C7" s="775"/>
      <c r="D7" s="775"/>
      <c r="E7" s="775"/>
      <c r="F7" s="775"/>
      <c r="G7" s="775"/>
      <c r="H7" s="775"/>
      <c r="I7" s="775"/>
      <c r="J7" s="775"/>
      <c r="K7" s="775"/>
      <c r="L7" s="775"/>
      <c r="M7" s="969" t="s">
        <v>164</v>
      </c>
      <c r="N7" s="969"/>
      <c r="O7" s="775" t="s">
        <v>176</v>
      </c>
      <c r="P7" s="775"/>
      <c r="Q7" s="775"/>
      <c r="R7" s="775"/>
      <c r="S7" s="775"/>
      <c r="T7" s="775"/>
      <c r="U7" s="775"/>
      <c r="V7" s="775"/>
      <c r="W7" s="775"/>
      <c r="X7" s="775"/>
      <c r="Y7" s="775"/>
      <c r="Z7" s="775"/>
      <c r="AA7" s="775"/>
      <c r="AB7" s="775"/>
      <c r="AC7" s="775"/>
      <c r="AD7" s="775"/>
      <c r="AE7" s="775"/>
      <c r="AF7" s="775"/>
      <c r="AG7" s="775"/>
      <c r="AH7" s="791"/>
      <c r="AI7" s="775"/>
      <c r="AJ7" s="775"/>
      <c r="AK7" s="775"/>
      <c r="AL7" s="775"/>
      <c r="AM7" s="775"/>
      <c r="AN7" s="775"/>
      <c r="AO7" s="775"/>
      <c r="AP7" s="775"/>
      <c r="AQ7" s="775"/>
      <c r="AR7" s="775"/>
      <c r="AS7" s="775"/>
      <c r="AT7" s="775"/>
      <c r="AU7" s="775"/>
      <c r="AV7" s="775"/>
      <c r="AW7" s="791"/>
      <c r="AX7" s="775"/>
      <c r="AY7" s="775"/>
      <c r="AZ7" s="775"/>
      <c r="BA7" s="775"/>
      <c r="BB7" s="775"/>
      <c r="BC7" s="775"/>
      <c r="BD7" s="775"/>
      <c r="BE7" s="775"/>
      <c r="BF7" s="775"/>
      <c r="BG7" s="775"/>
      <c r="BH7" s="775"/>
      <c r="BI7" s="775"/>
      <c r="BJ7" s="775"/>
      <c r="BK7" s="775"/>
      <c r="BL7" s="775"/>
      <c r="BM7" s="775"/>
      <c r="BN7" s="775"/>
      <c r="BO7" s="775"/>
      <c r="BP7" s="775"/>
      <c r="BQ7" s="775"/>
      <c r="BR7" s="775"/>
      <c r="BS7" s="775"/>
      <c r="BT7" s="19"/>
      <c r="BU7" s="19"/>
      <c r="BV7" s="19"/>
      <c r="BW7" s="19"/>
      <c r="BX7" s="19"/>
      <c r="BY7" s="19"/>
      <c r="BZ7" s="19"/>
      <c r="CA7" s="19"/>
      <c r="CB7" s="775"/>
      <c r="CC7" s="775"/>
      <c r="CD7" s="775"/>
      <c r="CE7" s="775"/>
    </row>
    <row r="8" spans="1:83" ht="15" customHeight="1">
      <c r="A8" s="11"/>
      <c r="B8" s="775"/>
      <c r="C8" s="775"/>
      <c r="D8" s="775"/>
      <c r="E8" s="775"/>
      <c r="F8" s="775"/>
      <c r="G8" s="775"/>
      <c r="H8" s="775"/>
      <c r="I8" s="775"/>
      <c r="J8" s="775"/>
      <c r="K8" s="775"/>
      <c r="L8" s="775"/>
      <c r="M8" s="775"/>
      <c r="N8" s="775"/>
      <c r="O8" s="777" t="s">
        <v>163</v>
      </c>
      <c r="P8" s="775" t="s">
        <v>165</v>
      </c>
      <c r="Q8" s="775"/>
      <c r="R8" s="775"/>
      <c r="S8" s="775"/>
      <c r="T8" s="775"/>
      <c r="U8" s="775"/>
      <c r="V8" s="775"/>
      <c r="W8" s="775"/>
      <c r="X8" s="775"/>
      <c r="Y8" s="775"/>
      <c r="Z8" s="775"/>
      <c r="AA8" s="775"/>
      <c r="AB8" s="775"/>
      <c r="AC8" s="775"/>
      <c r="AD8" s="775"/>
      <c r="AE8" s="775"/>
      <c r="AF8" s="775"/>
      <c r="AG8" s="775"/>
      <c r="AH8" s="19"/>
      <c r="AI8" s="19"/>
      <c r="AJ8" s="19"/>
      <c r="AK8" s="19"/>
      <c r="AL8" s="19"/>
      <c r="AM8" s="19"/>
      <c r="AN8" s="19"/>
      <c r="AO8" s="775"/>
      <c r="AP8" s="775"/>
      <c r="AQ8" s="775"/>
      <c r="AR8" s="775"/>
      <c r="AS8" s="775"/>
      <c r="AT8" s="775"/>
      <c r="AU8" s="775"/>
      <c r="AV8" s="775"/>
      <c r="AW8" s="19"/>
      <c r="AX8" s="19"/>
      <c r="AY8" s="19"/>
      <c r="AZ8" s="19"/>
      <c r="BA8" s="19"/>
      <c r="BB8" s="19"/>
      <c r="BC8" s="19"/>
      <c r="BD8" s="19"/>
      <c r="BE8" s="19"/>
      <c r="BF8" s="19"/>
      <c r="BG8" s="19"/>
      <c r="BH8" s="775"/>
      <c r="BI8" s="775"/>
      <c r="BJ8" s="775"/>
      <c r="BK8" s="775"/>
      <c r="BL8" s="775"/>
      <c r="BM8" s="775"/>
      <c r="BN8" s="775"/>
      <c r="BO8" s="775"/>
      <c r="BP8" s="775"/>
      <c r="BQ8" s="775"/>
      <c r="BR8" s="775"/>
      <c r="BS8" s="775"/>
      <c r="BT8" s="19"/>
      <c r="BU8" s="19"/>
      <c r="BV8" s="19"/>
      <c r="BW8" s="19"/>
      <c r="BX8" s="19"/>
      <c r="BY8" s="19"/>
      <c r="BZ8" s="19"/>
      <c r="CA8" s="19"/>
      <c r="CB8" s="775"/>
      <c r="CC8" s="775"/>
      <c r="CD8" s="775"/>
      <c r="CE8" s="775"/>
    </row>
    <row r="9" spans="1:83" ht="15" customHeight="1">
      <c r="A9" s="11"/>
      <c r="B9" s="775"/>
      <c r="C9" s="775"/>
      <c r="D9" s="775"/>
      <c r="E9" s="775"/>
      <c r="F9" s="775"/>
      <c r="G9" s="775"/>
      <c r="H9" s="775"/>
      <c r="I9" s="775"/>
      <c r="J9" s="775"/>
      <c r="K9" s="775"/>
      <c r="L9" s="775"/>
      <c r="M9" s="775"/>
      <c r="N9" s="775"/>
      <c r="O9" s="777"/>
      <c r="P9" s="775"/>
      <c r="Q9" s="775" t="s">
        <v>166</v>
      </c>
      <c r="R9" s="775"/>
      <c r="S9" s="775"/>
      <c r="T9" s="775"/>
      <c r="U9" s="775"/>
      <c r="V9" s="775"/>
      <c r="W9" s="775"/>
      <c r="X9" s="775"/>
      <c r="Y9" s="775"/>
      <c r="Z9" s="775"/>
      <c r="AA9" s="775"/>
      <c r="AB9" s="775"/>
      <c r="AC9" s="775"/>
      <c r="AD9" s="775"/>
      <c r="AE9" s="775"/>
      <c r="AF9" s="775"/>
      <c r="AG9" s="775"/>
      <c r="AH9" s="19"/>
      <c r="AI9" s="19"/>
      <c r="AJ9" s="19"/>
      <c r="AK9" s="19"/>
      <c r="AL9" s="19"/>
      <c r="AM9" s="19"/>
      <c r="AN9" s="19"/>
      <c r="AO9" s="775"/>
      <c r="AP9" s="775"/>
      <c r="AQ9" s="775"/>
      <c r="AR9" s="775"/>
      <c r="AS9" s="775"/>
      <c r="AT9" s="775"/>
      <c r="AU9" s="775"/>
      <c r="AV9" s="775"/>
      <c r="AW9" s="19"/>
      <c r="AX9" s="19"/>
      <c r="AY9" s="19"/>
      <c r="AZ9" s="19"/>
      <c r="BA9" s="19"/>
      <c r="BB9" s="19"/>
      <c r="BC9" s="19"/>
      <c r="BD9" s="19"/>
      <c r="BE9" s="19"/>
      <c r="BF9" s="19"/>
      <c r="BG9" s="19"/>
      <c r="BH9" s="775"/>
      <c r="BI9" s="775"/>
      <c r="BJ9" s="775"/>
      <c r="BK9" s="775"/>
      <c r="BL9" s="775"/>
      <c r="BM9" s="775"/>
      <c r="BN9" s="775"/>
      <c r="BO9" s="775"/>
      <c r="BP9" s="775"/>
      <c r="BQ9" s="775"/>
      <c r="BR9" s="775"/>
      <c r="BS9" s="775"/>
      <c r="BT9" s="19"/>
      <c r="BU9" s="19"/>
      <c r="BV9" s="19"/>
      <c r="BW9" s="19"/>
      <c r="BX9" s="19"/>
      <c r="BY9" s="19"/>
      <c r="BZ9" s="19"/>
      <c r="CA9" s="19"/>
      <c r="CB9" s="775"/>
      <c r="CC9" s="775"/>
      <c r="CD9" s="775"/>
      <c r="CE9" s="775"/>
    </row>
    <row r="10" spans="1:83" ht="15" customHeight="1">
      <c r="A10" s="11"/>
      <c r="B10" s="775"/>
      <c r="C10" s="775"/>
      <c r="D10" s="775"/>
      <c r="E10" s="775"/>
      <c r="F10" s="775"/>
      <c r="G10" s="775"/>
      <c r="H10" s="775"/>
      <c r="I10" s="775"/>
      <c r="J10" s="775"/>
      <c r="K10" s="775"/>
      <c r="L10" s="775"/>
      <c r="M10" s="775"/>
      <c r="N10" s="775"/>
      <c r="O10" s="777" t="s">
        <v>163</v>
      </c>
      <c r="P10" s="775" t="s">
        <v>167</v>
      </c>
      <c r="Q10" s="775"/>
      <c r="R10" s="775"/>
      <c r="S10" s="775"/>
      <c r="T10" s="775"/>
      <c r="U10" s="775"/>
      <c r="V10" s="775"/>
      <c r="W10" s="775"/>
      <c r="X10" s="775"/>
      <c r="Y10" s="775"/>
      <c r="Z10" s="775"/>
      <c r="AA10" s="775"/>
      <c r="AB10" s="775"/>
      <c r="AC10" s="775"/>
      <c r="AD10" s="775"/>
      <c r="AE10" s="775"/>
      <c r="AF10" s="775"/>
      <c r="AG10" s="775"/>
      <c r="AH10" s="19"/>
      <c r="AI10" s="19"/>
      <c r="AJ10" s="19"/>
      <c r="AK10" s="19"/>
      <c r="AL10" s="19"/>
      <c r="AM10" s="19"/>
      <c r="AN10" s="19"/>
      <c r="AO10" s="775"/>
      <c r="AP10" s="775"/>
      <c r="AQ10" s="775"/>
      <c r="AR10" s="775"/>
      <c r="AS10" s="775"/>
      <c r="AT10" s="775"/>
      <c r="AU10" s="775"/>
      <c r="AV10" s="775"/>
      <c r="AW10" s="19"/>
      <c r="AX10" s="19"/>
      <c r="AY10" s="19"/>
      <c r="AZ10" s="19"/>
      <c r="BA10" s="19"/>
      <c r="BB10" s="19"/>
      <c r="BC10" s="19"/>
      <c r="BD10" s="19"/>
      <c r="BE10" s="19"/>
      <c r="BF10" s="19"/>
      <c r="BG10" s="19"/>
      <c r="BH10" s="775"/>
      <c r="BI10" s="775"/>
      <c r="BJ10" s="775"/>
      <c r="BK10" s="775"/>
      <c r="BL10" s="775"/>
      <c r="BM10" s="775"/>
      <c r="BN10" s="775"/>
      <c r="BO10" s="775"/>
      <c r="BP10" s="775"/>
      <c r="BQ10" s="775"/>
      <c r="BR10" s="775"/>
      <c r="BS10" s="775"/>
      <c r="BT10" s="19"/>
      <c r="BU10" s="19"/>
      <c r="BV10" s="19"/>
      <c r="BW10" s="19"/>
      <c r="BX10" s="19"/>
      <c r="BY10" s="19"/>
      <c r="BZ10" s="19"/>
      <c r="CA10" s="19"/>
      <c r="CB10" s="775"/>
      <c r="CC10" s="775"/>
      <c r="CD10" s="775"/>
      <c r="CE10" s="775"/>
    </row>
    <row r="11" spans="1:83" ht="15" customHeight="1">
      <c r="A11" s="11"/>
      <c r="B11" s="775"/>
      <c r="C11" s="775"/>
      <c r="D11" s="775"/>
      <c r="E11" s="775"/>
      <c r="F11" s="775"/>
      <c r="G11" s="775"/>
      <c r="H11" s="775"/>
      <c r="I11" s="775"/>
      <c r="J11" s="775"/>
      <c r="K11" s="775"/>
      <c r="L11" s="775"/>
      <c r="M11" s="775"/>
      <c r="N11" s="775"/>
      <c r="O11" s="775"/>
      <c r="P11" s="775"/>
      <c r="Q11" s="775" t="s">
        <v>93</v>
      </c>
      <c r="R11" s="775"/>
      <c r="S11" s="775"/>
      <c r="T11" s="775"/>
      <c r="U11" s="775"/>
      <c r="V11" s="775"/>
      <c r="W11" s="775"/>
      <c r="X11" s="775"/>
      <c r="Y11" s="775"/>
      <c r="Z11" s="775"/>
      <c r="AA11" s="775"/>
      <c r="AB11" s="775"/>
      <c r="AC11" s="775"/>
      <c r="AD11" s="1239">
        <v>45</v>
      </c>
      <c r="AE11" s="1239"/>
      <c r="AF11" s="969" t="s">
        <v>141</v>
      </c>
      <c r="AG11" s="969"/>
      <c r="AH11" s="1239">
        <v>65</v>
      </c>
      <c r="AI11" s="1239"/>
      <c r="AJ11" s="1240" t="s">
        <v>43</v>
      </c>
      <c r="AK11" s="1240"/>
      <c r="AL11" s="19"/>
      <c r="AM11" s="19"/>
      <c r="AN11" s="19"/>
      <c r="AO11" s="775"/>
      <c r="AP11" s="775"/>
      <c r="AQ11" s="775"/>
      <c r="AR11" s="775"/>
      <c r="AS11" s="775"/>
      <c r="AT11" s="775"/>
      <c r="AU11" s="775"/>
      <c r="AV11" s="775"/>
      <c r="AW11" s="19"/>
      <c r="AX11" s="19"/>
      <c r="AY11" s="19"/>
      <c r="AZ11" s="19"/>
      <c r="BA11" s="19"/>
      <c r="BB11" s="19"/>
      <c r="BC11" s="19"/>
      <c r="BD11" s="19"/>
      <c r="BE11" s="19"/>
      <c r="BF11" s="19"/>
      <c r="BG11" s="19"/>
      <c r="BH11" s="775"/>
      <c r="BI11" s="775"/>
      <c r="BJ11" s="775"/>
      <c r="BK11" s="775"/>
      <c r="BL11" s="775"/>
      <c r="BM11" s="775"/>
      <c r="BN11" s="775"/>
      <c r="BO11" s="775"/>
      <c r="BP11" s="775"/>
      <c r="BQ11" s="775"/>
      <c r="BR11" s="775"/>
      <c r="BS11" s="775"/>
      <c r="BT11" s="19"/>
      <c r="BU11" s="19"/>
      <c r="BV11" s="19"/>
      <c r="BW11" s="19"/>
      <c r="BX11" s="19"/>
      <c r="BY11" s="19"/>
      <c r="BZ11" s="19"/>
      <c r="CA11" s="19"/>
      <c r="CB11" s="775"/>
      <c r="CC11" s="775"/>
      <c r="CD11" s="775"/>
      <c r="CE11" s="775"/>
    </row>
    <row r="12" spans="1:83" ht="15" customHeight="1">
      <c r="A12" s="11"/>
      <c r="B12" s="775"/>
      <c r="C12" s="775"/>
      <c r="D12" s="775"/>
      <c r="E12" s="775"/>
      <c r="F12" s="775"/>
      <c r="G12" s="775"/>
      <c r="H12" s="775"/>
      <c r="I12" s="775"/>
      <c r="J12" s="775"/>
      <c r="K12" s="775"/>
      <c r="L12" s="775"/>
      <c r="M12" s="775"/>
      <c r="N12" s="775"/>
      <c r="O12" s="775"/>
      <c r="P12" s="775"/>
      <c r="Q12" s="775" t="s">
        <v>95</v>
      </c>
      <c r="R12" s="775"/>
      <c r="S12" s="775"/>
      <c r="T12" s="775"/>
      <c r="U12" s="775"/>
      <c r="V12" s="775"/>
      <c r="W12" s="775"/>
      <c r="X12" s="775"/>
      <c r="Y12" s="775"/>
      <c r="Z12" s="775"/>
      <c r="AA12" s="775"/>
      <c r="AB12" s="775"/>
      <c r="AC12" s="775"/>
      <c r="AD12" s="1239">
        <v>10</v>
      </c>
      <c r="AE12" s="1239"/>
      <c r="AF12" s="969" t="s">
        <v>141</v>
      </c>
      <c r="AG12" s="969"/>
      <c r="AH12" s="1239">
        <v>65</v>
      </c>
      <c r="AI12" s="1239"/>
      <c r="AJ12" s="1240" t="s">
        <v>43</v>
      </c>
      <c r="AK12" s="1240"/>
      <c r="AL12" s="19"/>
      <c r="AM12" s="19"/>
      <c r="AN12" s="19"/>
      <c r="AO12" s="775"/>
      <c r="AP12" s="775"/>
      <c r="AQ12" s="775"/>
      <c r="AR12" s="775"/>
      <c r="AS12" s="775"/>
      <c r="AT12" s="775"/>
      <c r="AU12" s="775"/>
      <c r="AV12" s="775"/>
      <c r="AW12" s="19"/>
      <c r="AX12" s="19"/>
      <c r="AY12" s="19"/>
      <c r="AZ12" s="19"/>
      <c r="BA12" s="19"/>
      <c r="BB12" s="19"/>
      <c r="BC12" s="19"/>
      <c r="BD12" s="19"/>
      <c r="BE12" s="19"/>
      <c r="BF12" s="19"/>
      <c r="BG12" s="19"/>
      <c r="BH12" s="775"/>
      <c r="BI12" s="775"/>
      <c r="BJ12" s="775"/>
      <c r="BK12" s="775"/>
      <c r="BL12" s="775"/>
      <c r="BM12" s="775"/>
      <c r="BN12" s="775"/>
      <c r="BO12" s="775"/>
      <c r="BP12" s="775"/>
      <c r="BQ12" s="775"/>
      <c r="BR12" s="775"/>
      <c r="BS12" s="775"/>
      <c r="BT12" s="19"/>
      <c r="BU12" s="19"/>
      <c r="BV12" s="19"/>
      <c r="BW12" s="19"/>
      <c r="BX12" s="19"/>
      <c r="BY12" s="19"/>
      <c r="BZ12" s="19"/>
      <c r="CA12" s="19"/>
      <c r="CB12" s="775"/>
      <c r="CC12" s="775"/>
      <c r="CD12" s="775"/>
      <c r="CE12" s="775"/>
    </row>
    <row r="13" spans="1:83" ht="15" customHeight="1">
      <c r="A13" s="11"/>
      <c r="B13" s="775"/>
      <c r="C13" s="775"/>
      <c r="D13" s="775"/>
      <c r="E13" s="775"/>
      <c r="F13" s="775"/>
      <c r="G13" s="775"/>
      <c r="H13" s="775"/>
      <c r="I13" s="775"/>
      <c r="J13" s="775"/>
      <c r="K13" s="775"/>
      <c r="L13" s="775"/>
      <c r="M13" s="775"/>
      <c r="N13" s="775"/>
      <c r="O13" s="775"/>
      <c r="P13" s="775"/>
      <c r="Q13" s="775" t="s">
        <v>96</v>
      </c>
      <c r="R13" s="775"/>
      <c r="S13" s="775"/>
      <c r="T13" s="775"/>
      <c r="U13" s="775"/>
      <c r="V13" s="775"/>
      <c r="W13" s="775"/>
      <c r="X13" s="775"/>
      <c r="Y13" s="775"/>
      <c r="Z13" s="775"/>
      <c r="AA13" s="775"/>
      <c r="AB13" s="775"/>
      <c r="AC13" s="775"/>
      <c r="AD13" s="1239">
        <v>10</v>
      </c>
      <c r="AE13" s="1239"/>
      <c r="AF13" s="969" t="s">
        <v>141</v>
      </c>
      <c r="AG13" s="969"/>
      <c r="AH13" s="1239">
        <v>40</v>
      </c>
      <c r="AI13" s="1239"/>
      <c r="AJ13" s="1240" t="s">
        <v>43</v>
      </c>
      <c r="AK13" s="1240"/>
      <c r="AL13" s="19"/>
      <c r="AM13" s="19"/>
      <c r="AN13" s="19"/>
      <c r="AO13" s="775"/>
      <c r="AP13" s="775"/>
      <c r="AQ13" s="775"/>
      <c r="AR13" s="775"/>
      <c r="AS13" s="775"/>
      <c r="AT13" s="775"/>
      <c r="AU13" s="775"/>
      <c r="AV13" s="775"/>
      <c r="AW13" s="19"/>
      <c r="AX13" s="19"/>
      <c r="AY13" s="19"/>
      <c r="AZ13" s="19"/>
      <c r="BA13" s="19"/>
      <c r="BB13" s="19"/>
      <c r="BC13" s="19"/>
      <c r="BD13" s="19"/>
      <c r="BE13" s="19"/>
      <c r="BF13" s="19"/>
      <c r="BG13" s="19"/>
      <c r="BH13" s="775"/>
      <c r="BI13" s="775"/>
      <c r="BJ13" s="775"/>
      <c r="BK13" s="775"/>
      <c r="BL13" s="775"/>
      <c r="BM13" s="775"/>
      <c r="BN13" s="775"/>
      <c r="BO13" s="775"/>
      <c r="BP13" s="775"/>
      <c r="BQ13" s="775"/>
      <c r="BR13" s="775"/>
      <c r="BS13" s="775"/>
      <c r="BT13" s="19"/>
      <c r="BU13" s="19"/>
      <c r="BV13" s="19"/>
      <c r="BW13" s="19"/>
      <c r="BX13" s="19"/>
      <c r="BY13" s="19"/>
      <c r="BZ13" s="19"/>
      <c r="CA13" s="19"/>
      <c r="CB13" s="775"/>
      <c r="CC13" s="775"/>
      <c r="CD13" s="775"/>
      <c r="CE13" s="775"/>
    </row>
    <row r="14" spans="1:83" ht="15" customHeight="1">
      <c r="A14" s="11"/>
      <c r="B14" s="775"/>
      <c r="C14" s="775"/>
      <c r="D14" s="775"/>
      <c r="E14" s="775"/>
      <c r="F14" s="775"/>
      <c r="G14" s="775"/>
      <c r="H14" s="775"/>
      <c r="I14" s="775"/>
      <c r="J14" s="775"/>
      <c r="K14" s="775"/>
      <c r="L14" s="775"/>
      <c r="M14" s="775"/>
      <c r="N14" s="775"/>
      <c r="O14" s="775"/>
      <c r="P14" s="775"/>
      <c r="Q14" s="775" t="s">
        <v>376</v>
      </c>
      <c r="R14" s="775"/>
      <c r="S14" s="775"/>
      <c r="T14" s="775"/>
      <c r="U14" s="775"/>
      <c r="V14" s="775"/>
      <c r="W14" s="775"/>
      <c r="X14" s="775"/>
      <c r="Y14" s="775"/>
      <c r="Z14" s="775"/>
      <c r="AA14" s="775"/>
      <c r="AB14" s="775"/>
      <c r="AC14" s="775"/>
      <c r="AD14" s="787"/>
      <c r="AE14" s="787"/>
      <c r="AF14" s="777"/>
      <c r="AG14" s="777"/>
      <c r="AH14" s="1238" t="s">
        <v>401</v>
      </c>
      <c r="AI14" s="1239"/>
      <c r="AJ14" s="1240" t="s">
        <v>43</v>
      </c>
      <c r="AK14" s="1240"/>
      <c r="AL14" s="19"/>
      <c r="AM14" s="19"/>
      <c r="AN14" s="19"/>
      <c r="AO14" s="775"/>
      <c r="AP14" s="775"/>
      <c r="AQ14" s="775"/>
      <c r="AR14" s="775"/>
      <c r="AS14" s="775"/>
      <c r="AT14" s="775"/>
      <c r="AU14" s="775"/>
      <c r="AV14" s="775"/>
      <c r="AW14" s="19"/>
      <c r="AX14" s="19"/>
      <c r="AY14" s="19"/>
      <c r="AZ14" s="19"/>
      <c r="BA14" s="19"/>
      <c r="BB14" s="19"/>
      <c r="BC14" s="19"/>
      <c r="BD14" s="19"/>
      <c r="BE14" s="19"/>
      <c r="BF14" s="19"/>
      <c r="BG14" s="19"/>
      <c r="BH14" s="775"/>
      <c r="BI14" s="775"/>
      <c r="BJ14" s="775"/>
      <c r="BK14" s="775"/>
      <c r="BL14" s="775"/>
      <c r="BM14" s="775"/>
      <c r="BN14" s="775"/>
      <c r="BO14" s="775"/>
      <c r="BP14" s="775"/>
      <c r="BQ14" s="775"/>
      <c r="BR14" s="775"/>
      <c r="BS14" s="775"/>
      <c r="BT14" s="19"/>
      <c r="BU14" s="19"/>
      <c r="BV14" s="19"/>
      <c r="BW14" s="19"/>
      <c r="BX14" s="19"/>
      <c r="BY14" s="19"/>
      <c r="BZ14" s="19"/>
      <c r="CA14" s="19"/>
      <c r="CB14" s="775"/>
      <c r="CC14" s="775"/>
      <c r="CD14" s="775"/>
      <c r="CE14" s="775"/>
    </row>
    <row r="15" spans="1:83" ht="15" customHeight="1">
      <c r="A15" s="11"/>
      <c r="B15" s="775"/>
      <c r="C15" s="775"/>
      <c r="D15" s="775"/>
      <c r="E15" s="775"/>
      <c r="F15" s="775"/>
      <c r="G15" s="775"/>
      <c r="H15" s="775"/>
      <c r="I15" s="775"/>
      <c r="J15" s="775"/>
      <c r="K15" s="775"/>
      <c r="L15" s="775"/>
      <c r="M15" s="775"/>
      <c r="N15" s="775"/>
      <c r="O15" s="775"/>
      <c r="P15" s="775"/>
      <c r="Q15" s="775" t="s">
        <v>168</v>
      </c>
      <c r="R15" s="775"/>
      <c r="S15" s="775"/>
      <c r="T15" s="775"/>
      <c r="U15" s="775"/>
      <c r="V15" s="775"/>
      <c r="W15" s="775"/>
      <c r="X15" s="775"/>
      <c r="Y15" s="775"/>
      <c r="Z15" s="775"/>
      <c r="AA15" s="775"/>
      <c r="AB15" s="775"/>
      <c r="AC15" s="775"/>
      <c r="AD15" s="179"/>
      <c r="AE15" s="179"/>
      <c r="AF15" s="775"/>
      <c r="AG15" s="775"/>
      <c r="AH15" s="1238" t="s">
        <v>402</v>
      </c>
      <c r="AI15" s="1239"/>
      <c r="AJ15" s="1240" t="s">
        <v>43</v>
      </c>
      <c r="AK15" s="1240"/>
      <c r="AL15" s="775"/>
      <c r="AM15" s="775"/>
      <c r="AN15" s="775"/>
      <c r="AO15" s="775"/>
      <c r="AP15" s="775"/>
      <c r="AQ15" s="775"/>
      <c r="AR15" s="775"/>
      <c r="AS15" s="775"/>
      <c r="AT15" s="775"/>
      <c r="AU15" s="775"/>
      <c r="AV15" s="775"/>
      <c r="AW15" s="775"/>
      <c r="AX15" s="775"/>
      <c r="AY15" s="775"/>
      <c r="AZ15" s="775"/>
      <c r="BA15" s="775"/>
      <c r="BB15" s="775"/>
      <c r="BC15" s="775"/>
      <c r="BD15" s="775"/>
      <c r="BE15" s="775"/>
      <c r="BF15" s="775"/>
      <c r="BG15" s="775"/>
      <c r="BH15" s="775"/>
      <c r="BI15" s="775"/>
      <c r="BJ15" s="775"/>
      <c r="BK15" s="775"/>
      <c r="BL15" s="775"/>
      <c r="BM15" s="775"/>
      <c r="BN15" s="775"/>
      <c r="BO15" s="775"/>
      <c r="BP15" s="775"/>
      <c r="BQ15" s="775"/>
      <c r="BR15" s="775"/>
      <c r="BS15" s="775"/>
      <c r="BT15" s="19"/>
      <c r="BU15" s="19"/>
      <c r="BV15" s="19"/>
      <c r="BW15" s="19"/>
      <c r="BX15" s="19"/>
      <c r="BY15" s="19"/>
      <c r="BZ15" s="19"/>
      <c r="CA15" s="19"/>
      <c r="CB15" s="775"/>
      <c r="CC15" s="775"/>
      <c r="CD15" s="775"/>
      <c r="CE15" s="775"/>
    </row>
    <row r="16" spans="1:83" ht="15" customHeight="1">
      <c r="A16" s="11"/>
      <c r="B16" s="775"/>
      <c r="C16" s="775"/>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179"/>
      <c r="AE16" s="179"/>
      <c r="AF16" s="775"/>
      <c r="AG16" s="775"/>
      <c r="AH16" s="786"/>
      <c r="AI16" s="787"/>
      <c r="AJ16" s="785"/>
      <c r="AK16" s="785"/>
      <c r="AL16" s="775"/>
      <c r="AM16" s="775"/>
      <c r="AN16" s="775"/>
      <c r="AO16" s="775"/>
      <c r="AP16" s="775"/>
      <c r="AQ16" s="775"/>
      <c r="AR16" s="775"/>
      <c r="AS16" s="775"/>
      <c r="AT16" s="775"/>
      <c r="AU16" s="775"/>
      <c r="AV16" s="775"/>
      <c r="AW16" s="775"/>
      <c r="AX16" s="775"/>
      <c r="AY16" s="775"/>
      <c r="AZ16" s="775"/>
      <c r="BA16" s="775"/>
      <c r="BB16" s="775"/>
      <c r="BC16" s="775"/>
      <c r="BD16" s="775"/>
      <c r="BE16" s="775"/>
      <c r="BF16" s="775"/>
      <c r="BG16" s="775"/>
      <c r="BH16" s="775"/>
      <c r="BI16" s="775"/>
      <c r="BJ16" s="775"/>
      <c r="BK16" s="775"/>
      <c r="BL16" s="775"/>
      <c r="BM16" s="775"/>
      <c r="BN16" s="775"/>
      <c r="BO16" s="775"/>
      <c r="BP16" s="775"/>
      <c r="BQ16" s="775"/>
      <c r="BR16" s="775"/>
      <c r="BS16" s="775"/>
      <c r="BT16" s="19"/>
      <c r="BU16" s="19"/>
      <c r="BV16" s="19"/>
      <c r="BW16" s="19"/>
      <c r="BX16" s="19"/>
      <c r="BY16" s="19"/>
      <c r="BZ16" s="19"/>
      <c r="CA16" s="19"/>
      <c r="CB16" s="775"/>
      <c r="CC16" s="775"/>
      <c r="CD16" s="775"/>
      <c r="CE16" s="775"/>
    </row>
    <row r="17" spans="1:132" ht="15" customHeight="1">
      <c r="A17" s="11"/>
      <c r="B17" s="775"/>
      <c r="C17" s="775"/>
      <c r="D17" s="775"/>
      <c r="E17" s="775"/>
      <c r="F17" s="775"/>
      <c r="G17" s="775"/>
      <c r="H17" s="775"/>
      <c r="I17" s="775"/>
      <c r="J17" s="1192" t="s">
        <v>138</v>
      </c>
      <c r="K17" s="1192"/>
      <c r="L17" s="1192"/>
      <c r="M17" s="775" t="s">
        <v>177</v>
      </c>
      <c r="N17" s="775"/>
      <c r="O17" s="775"/>
      <c r="P17" s="775"/>
      <c r="Q17" s="775"/>
      <c r="R17" s="775"/>
      <c r="S17" s="775"/>
      <c r="T17" s="775"/>
      <c r="U17" s="775"/>
      <c r="V17" s="775"/>
      <c r="W17" s="775"/>
      <c r="X17" s="775"/>
      <c r="Y17" s="775"/>
      <c r="Z17" s="775"/>
      <c r="AA17" s="775"/>
      <c r="AB17" s="775"/>
      <c r="AC17" s="775"/>
      <c r="AD17" s="775"/>
      <c r="AE17" s="775"/>
      <c r="AF17" s="775"/>
      <c r="AG17" s="775"/>
      <c r="AH17" s="19"/>
      <c r="AI17" s="19"/>
      <c r="AJ17" s="19"/>
      <c r="AK17" s="19"/>
      <c r="AL17" s="19"/>
      <c r="AM17" s="19"/>
      <c r="AN17" s="19"/>
      <c r="AO17" s="775"/>
      <c r="AP17" s="775"/>
      <c r="AQ17" s="775"/>
      <c r="AR17" s="775"/>
      <c r="AS17" s="775"/>
      <c r="AT17" s="775"/>
      <c r="AU17" s="775"/>
      <c r="AV17" s="775"/>
      <c r="AW17" s="19"/>
      <c r="AX17" s="19"/>
      <c r="AY17" s="19"/>
      <c r="AZ17" s="19"/>
      <c r="BA17" s="19"/>
      <c r="BB17" s="19"/>
      <c r="BC17" s="19"/>
      <c r="BD17" s="19"/>
      <c r="BE17" s="19"/>
      <c r="BF17" s="19"/>
      <c r="BG17" s="19"/>
      <c r="BH17" s="19"/>
      <c r="BI17" s="775"/>
      <c r="BJ17" s="775"/>
      <c r="BK17" s="775"/>
      <c r="BL17" s="775"/>
      <c r="BM17" s="775"/>
      <c r="BN17" s="775"/>
      <c r="BO17" s="775"/>
      <c r="BP17" s="775"/>
      <c r="BQ17" s="775"/>
      <c r="BR17" s="775"/>
      <c r="BS17" s="775"/>
      <c r="BT17" s="19"/>
      <c r="BU17" s="19"/>
      <c r="BV17" s="19"/>
      <c r="BW17" s="19"/>
      <c r="BX17" s="19"/>
      <c r="BY17" s="19"/>
      <c r="BZ17" s="19"/>
      <c r="CA17" s="19"/>
      <c r="CB17" s="775"/>
      <c r="CC17" s="775"/>
      <c r="CD17" s="775"/>
      <c r="CE17" s="775"/>
    </row>
    <row r="18" spans="1:132" ht="15" customHeight="1">
      <c r="A18" s="11"/>
      <c r="B18" s="775"/>
      <c r="C18" s="775"/>
      <c r="D18" s="775"/>
      <c r="E18" s="775"/>
      <c r="F18" s="775"/>
      <c r="G18" s="775"/>
      <c r="H18" s="775"/>
      <c r="I18" s="775"/>
      <c r="J18" s="775"/>
      <c r="K18" s="775"/>
      <c r="L18" s="775"/>
      <c r="M18" s="969" t="s">
        <v>164</v>
      </c>
      <c r="N18" s="969"/>
      <c r="O18" s="775" t="s">
        <v>146</v>
      </c>
      <c r="P18" s="775"/>
      <c r="Q18" s="775"/>
      <c r="R18" s="775"/>
      <c r="S18" s="775"/>
      <c r="T18" s="775"/>
      <c r="U18" s="775"/>
      <c r="V18" s="775"/>
      <c r="W18" s="775"/>
      <c r="X18" s="775"/>
      <c r="Y18" s="775"/>
      <c r="Z18" s="775"/>
      <c r="AA18" s="775"/>
      <c r="AB18" s="775"/>
      <c r="AC18" s="775"/>
      <c r="AD18" s="775"/>
      <c r="AE18" s="775"/>
      <c r="AF18" s="775"/>
      <c r="AG18" s="775"/>
      <c r="AH18" s="791"/>
      <c r="AI18" s="775"/>
      <c r="AJ18" s="775"/>
      <c r="AK18" s="775"/>
      <c r="AL18" s="775"/>
      <c r="AM18" s="775"/>
      <c r="AN18" s="775"/>
      <c r="AO18" s="775"/>
      <c r="AP18" s="775"/>
      <c r="AQ18" s="775"/>
      <c r="AR18" s="775"/>
      <c r="AS18" s="775"/>
      <c r="AT18" s="775"/>
      <c r="AU18" s="775"/>
      <c r="AV18" s="775"/>
      <c r="AW18" s="791"/>
      <c r="AX18" s="775"/>
      <c r="AY18" s="775"/>
      <c r="AZ18" s="775"/>
      <c r="BA18" s="775"/>
      <c r="BB18" s="775"/>
      <c r="BC18" s="775"/>
      <c r="BD18" s="775"/>
      <c r="BE18" s="775"/>
      <c r="BF18" s="775"/>
      <c r="BG18" s="775"/>
      <c r="BH18" s="775"/>
      <c r="BI18" s="775"/>
      <c r="BJ18" s="775"/>
      <c r="BK18" s="775"/>
      <c r="BL18" s="775"/>
      <c r="BM18" s="775"/>
      <c r="BN18" s="775"/>
      <c r="BO18" s="775"/>
      <c r="BP18" s="775"/>
      <c r="BQ18" s="775"/>
      <c r="BR18" s="775"/>
      <c r="BS18" s="775"/>
      <c r="BT18" s="19"/>
      <c r="BU18" s="19"/>
      <c r="BV18" s="19"/>
      <c r="BW18" s="19"/>
      <c r="BX18" s="19"/>
      <c r="BY18" s="19"/>
      <c r="BZ18" s="19"/>
      <c r="CA18" s="19"/>
      <c r="CB18" s="775"/>
      <c r="CC18" s="775"/>
      <c r="CD18" s="775"/>
      <c r="CE18" s="775"/>
    </row>
    <row r="19" spans="1:132" ht="15" customHeight="1">
      <c r="O19" s="767" t="s">
        <v>163</v>
      </c>
      <c r="P19" s="770" t="s">
        <v>412</v>
      </c>
    </row>
    <row r="20" spans="1:132" ht="15" customHeight="1">
      <c r="O20" s="767"/>
      <c r="P20" s="770" t="s">
        <v>413</v>
      </c>
      <c r="BG20" s="808"/>
    </row>
    <row r="21" spans="1:132" ht="15" customHeight="1">
      <c r="M21" s="969" t="s">
        <v>169</v>
      </c>
      <c r="N21" s="969"/>
      <c r="O21" s="775" t="s">
        <v>145</v>
      </c>
      <c r="P21" s="775"/>
      <c r="Q21" s="775"/>
    </row>
    <row r="22" spans="1:132" ht="15" customHeight="1">
      <c r="O22" s="767" t="s">
        <v>163</v>
      </c>
      <c r="P22" s="770" t="s">
        <v>180</v>
      </c>
      <c r="BG22" s="808"/>
    </row>
    <row r="23" spans="1:132" ht="15" customHeight="1">
      <c r="P23" s="770" t="s">
        <v>405</v>
      </c>
      <c r="DK23" s="1252"/>
      <c r="DL23" s="971"/>
      <c r="DM23" s="971"/>
      <c r="DN23" s="971"/>
      <c r="DO23" s="971"/>
      <c r="DP23" s="971"/>
      <c r="DW23" s="1252"/>
      <c r="DX23" s="1252"/>
      <c r="DY23" s="1252"/>
      <c r="DZ23" s="1252"/>
      <c r="EA23" s="1252"/>
      <c r="EB23" s="1252"/>
    </row>
    <row r="24" spans="1:132" ht="15" customHeight="1">
      <c r="A24" s="11"/>
      <c r="B24" s="775"/>
      <c r="C24" s="775"/>
      <c r="D24" s="775"/>
      <c r="E24" s="775"/>
      <c r="F24" s="775"/>
      <c r="G24" s="775"/>
      <c r="H24" s="775"/>
      <c r="I24" s="775"/>
      <c r="J24" s="775"/>
      <c r="K24" s="775"/>
      <c r="L24" s="775"/>
      <c r="M24" s="969" t="s">
        <v>170</v>
      </c>
      <c r="N24" s="969"/>
      <c r="O24" s="775" t="s">
        <v>147</v>
      </c>
      <c r="P24" s="775"/>
      <c r="Q24" s="775"/>
      <c r="R24" s="775"/>
      <c r="S24" s="775"/>
      <c r="T24" s="775"/>
      <c r="U24" s="775"/>
      <c r="V24" s="775"/>
      <c r="W24" s="775"/>
      <c r="X24" s="775"/>
      <c r="Y24" s="775"/>
      <c r="Z24" s="775"/>
      <c r="AA24" s="775"/>
      <c r="AB24" s="775"/>
      <c r="AC24" s="775"/>
      <c r="AD24" s="775"/>
      <c r="AE24" s="775"/>
      <c r="AF24" s="775"/>
      <c r="AG24" s="775"/>
      <c r="AH24" s="791"/>
      <c r="AI24" s="775"/>
      <c r="AJ24" s="775"/>
      <c r="AK24" s="775"/>
      <c r="AL24" s="775"/>
      <c r="AM24" s="775"/>
      <c r="AN24" s="775"/>
      <c r="AO24" s="775"/>
      <c r="AP24" s="775"/>
      <c r="AQ24" s="775"/>
      <c r="AR24" s="775"/>
      <c r="AS24" s="775"/>
      <c r="AT24" s="775"/>
      <c r="AU24" s="775"/>
      <c r="AV24" s="775"/>
      <c r="AW24" s="791"/>
      <c r="AX24" s="775"/>
      <c r="AY24" s="775"/>
      <c r="AZ24" s="775"/>
      <c r="BA24" s="775"/>
      <c r="BB24" s="775"/>
      <c r="BC24" s="775"/>
      <c r="BD24" s="775"/>
      <c r="BE24" s="775"/>
      <c r="BF24" s="775"/>
      <c r="BG24" s="775"/>
      <c r="BH24" s="775"/>
      <c r="BI24" s="775"/>
      <c r="BJ24" s="775"/>
      <c r="BK24" s="775"/>
      <c r="BL24" s="775"/>
      <c r="BM24" s="775"/>
      <c r="BN24" s="775"/>
      <c r="BO24" s="775"/>
      <c r="BP24" s="775"/>
      <c r="BQ24" s="775"/>
      <c r="BR24" s="775"/>
      <c r="BS24" s="775"/>
      <c r="BT24" s="19"/>
      <c r="BU24" s="19"/>
      <c r="BV24" s="19"/>
      <c r="BW24" s="19"/>
      <c r="BX24" s="19"/>
      <c r="BY24" s="19"/>
      <c r="BZ24" s="19"/>
      <c r="CA24" s="19"/>
      <c r="CB24" s="775"/>
      <c r="CC24" s="775"/>
      <c r="CD24" s="775"/>
      <c r="CE24" s="775"/>
      <c r="DK24" s="1252"/>
      <c r="DL24" s="971"/>
      <c r="DM24" s="971"/>
      <c r="DN24" s="971"/>
      <c r="DO24" s="971"/>
      <c r="DP24" s="971"/>
      <c r="DQ24" s="1252"/>
      <c r="DR24" s="1252"/>
      <c r="DS24" s="1252"/>
      <c r="DT24" s="1252"/>
      <c r="DU24" s="1252"/>
      <c r="DV24" s="1252"/>
      <c r="DW24" s="1252"/>
      <c r="DX24" s="1252"/>
      <c r="DY24" s="1252"/>
      <c r="DZ24" s="1252"/>
      <c r="EA24" s="1252"/>
      <c r="EB24" s="1252"/>
    </row>
    <row r="25" spans="1:132" ht="15" customHeight="1">
      <c r="N25" s="768"/>
      <c r="O25" s="767" t="s">
        <v>163</v>
      </c>
      <c r="P25" s="770" t="s">
        <v>179</v>
      </c>
      <c r="DK25" s="1252"/>
      <c r="DL25" s="971"/>
      <c r="DM25" s="971"/>
      <c r="DN25" s="971"/>
      <c r="DO25" s="971"/>
      <c r="DP25" s="971"/>
      <c r="DQ25" s="1252"/>
      <c r="DR25" s="1252"/>
      <c r="DS25" s="1252"/>
      <c r="DT25" s="1252"/>
      <c r="DU25" s="1252"/>
      <c r="DV25" s="1252"/>
      <c r="DW25" s="1252"/>
      <c r="DX25" s="1252"/>
      <c r="DY25" s="1252"/>
      <c r="DZ25" s="1252"/>
      <c r="EA25" s="1252"/>
      <c r="EB25" s="1252"/>
    </row>
    <row r="26" spans="1:132" ht="15" customHeight="1">
      <c r="N26" s="768"/>
      <c r="O26" s="767"/>
      <c r="DK26" s="1252"/>
      <c r="DL26" s="971"/>
      <c r="DM26" s="971"/>
      <c r="DN26" s="971"/>
      <c r="DO26" s="971"/>
      <c r="DP26" s="971"/>
      <c r="DQ26" s="959"/>
      <c r="DR26" s="959"/>
      <c r="DS26" s="959"/>
      <c r="DT26" s="959"/>
      <c r="DU26" s="959"/>
      <c r="DV26" s="959"/>
    </row>
    <row r="27" spans="1:132" ht="15" customHeight="1">
      <c r="A27" s="11"/>
      <c r="B27" s="775"/>
      <c r="C27" s="775"/>
      <c r="D27" s="775"/>
      <c r="E27" s="775"/>
      <c r="F27" s="775"/>
      <c r="G27" s="775"/>
      <c r="H27" s="775"/>
      <c r="I27" s="775"/>
      <c r="J27" s="1192" t="s">
        <v>245</v>
      </c>
      <c r="K27" s="1192"/>
      <c r="L27" s="1192"/>
      <c r="M27" s="775" t="s">
        <v>171</v>
      </c>
      <c r="N27" s="775"/>
      <c r="O27" s="775"/>
      <c r="P27" s="775"/>
      <c r="Q27" s="775"/>
      <c r="R27" s="775"/>
      <c r="S27" s="775"/>
      <c r="T27" s="775"/>
      <c r="U27" s="775"/>
      <c r="V27" s="775"/>
      <c r="W27" s="775"/>
      <c r="X27" s="775"/>
      <c r="Y27" s="775"/>
      <c r="Z27" s="775"/>
      <c r="AA27" s="775"/>
      <c r="AB27" s="775"/>
      <c r="AC27" s="775"/>
      <c r="AD27" s="775"/>
      <c r="AE27" s="775"/>
      <c r="AF27" s="775"/>
      <c r="AG27" s="775"/>
      <c r="AH27" s="19"/>
      <c r="AI27" s="19"/>
      <c r="AJ27" s="19"/>
      <c r="AK27" s="19"/>
      <c r="AL27" s="19"/>
      <c r="AM27" s="19"/>
      <c r="AN27" s="19"/>
      <c r="AO27" s="775"/>
      <c r="AP27" s="775"/>
      <c r="AQ27" s="775"/>
      <c r="AR27" s="775"/>
      <c r="AS27" s="775"/>
      <c r="AT27" s="775"/>
      <c r="AU27" s="775"/>
      <c r="AV27" s="775"/>
      <c r="AW27" s="19"/>
      <c r="AX27" s="19"/>
      <c r="AY27" s="19"/>
      <c r="AZ27" s="19"/>
      <c r="BA27" s="19"/>
      <c r="BB27" s="19"/>
      <c r="BC27" s="19"/>
      <c r="BD27" s="19"/>
      <c r="BE27" s="19"/>
      <c r="BF27" s="19"/>
      <c r="BG27" s="19"/>
      <c r="BH27" s="19"/>
      <c r="BI27" s="775"/>
      <c r="BJ27" s="775"/>
      <c r="BK27" s="775"/>
      <c r="BL27" s="775"/>
      <c r="BM27" s="775"/>
      <c r="BN27" s="775"/>
      <c r="BO27" s="775"/>
      <c r="BP27" s="775"/>
      <c r="BQ27" s="775"/>
      <c r="BR27" s="775"/>
      <c r="BS27" s="775"/>
      <c r="BT27" s="19"/>
      <c r="BU27" s="19"/>
      <c r="BV27" s="19"/>
      <c r="BW27" s="19"/>
      <c r="BX27" s="19"/>
      <c r="BY27" s="19"/>
      <c r="BZ27" s="19"/>
      <c r="CA27" s="19"/>
      <c r="CB27" s="775"/>
      <c r="CC27" s="775"/>
      <c r="CD27" s="775"/>
      <c r="CE27" s="775"/>
      <c r="DK27" s="1252"/>
      <c r="DL27" s="971"/>
      <c r="DM27" s="971"/>
      <c r="DN27" s="971"/>
      <c r="DO27" s="971"/>
      <c r="DP27" s="971"/>
      <c r="DQ27" s="959"/>
      <c r="DR27" s="959"/>
      <c r="DS27" s="959"/>
      <c r="DT27" s="959"/>
      <c r="DU27" s="959"/>
      <c r="DV27" s="959"/>
    </row>
    <row r="28" spans="1:132" ht="15" customHeight="1">
      <c r="A28" s="11"/>
      <c r="B28" s="775"/>
      <c r="C28" s="775"/>
      <c r="D28" s="775"/>
      <c r="E28" s="775"/>
      <c r="F28" s="775"/>
      <c r="G28" s="775"/>
      <c r="H28" s="775"/>
      <c r="I28" s="775"/>
      <c r="J28" s="775"/>
      <c r="K28" s="775"/>
      <c r="L28" s="775"/>
      <c r="M28" s="969" t="s">
        <v>164</v>
      </c>
      <c r="N28" s="969"/>
      <c r="O28" s="770" t="s">
        <v>172</v>
      </c>
      <c r="P28" s="775"/>
      <c r="Q28" s="775"/>
      <c r="R28" s="775"/>
      <c r="S28" s="775"/>
      <c r="T28" s="775"/>
      <c r="U28" s="775"/>
      <c r="V28" s="775"/>
      <c r="W28" s="775"/>
      <c r="X28" s="775"/>
      <c r="Y28" s="775"/>
      <c r="Z28" s="775"/>
      <c r="AA28" s="775"/>
      <c r="AB28" s="775"/>
      <c r="AC28" s="775"/>
      <c r="AD28" s="775"/>
      <c r="AE28" s="775"/>
      <c r="AF28" s="775"/>
      <c r="AG28" s="775"/>
      <c r="AH28" s="791"/>
      <c r="AI28" s="775"/>
      <c r="AJ28" s="775"/>
      <c r="AK28" s="775"/>
      <c r="AL28" s="775"/>
      <c r="AM28" s="775"/>
      <c r="AN28" s="775"/>
      <c r="AO28" s="775"/>
      <c r="AP28" s="775"/>
      <c r="AQ28" s="775"/>
      <c r="AR28" s="775"/>
      <c r="AS28" s="775"/>
      <c r="AT28" s="775"/>
      <c r="AU28" s="775"/>
      <c r="AV28" s="775"/>
      <c r="AW28" s="791"/>
      <c r="AX28" s="775"/>
      <c r="AY28" s="775"/>
      <c r="AZ28" s="775"/>
      <c r="BA28" s="775"/>
      <c r="BB28" s="775"/>
      <c r="BC28" s="775"/>
      <c r="BD28" s="775"/>
      <c r="BE28" s="775"/>
      <c r="BF28" s="775"/>
      <c r="BG28" s="775"/>
      <c r="BH28" s="775"/>
      <c r="BI28" s="775"/>
      <c r="BJ28" s="775"/>
      <c r="BK28" s="775"/>
      <c r="BL28" s="775"/>
      <c r="BM28" s="775"/>
      <c r="BN28" s="775"/>
      <c r="BO28" s="775"/>
      <c r="BP28" s="775"/>
      <c r="BQ28" s="775"/>
      <c r="BR28" s="775"/>
      <c r="BS28" s="775"/>
      <c r="BT28" s="19"/>
      <c r="BU28" s="19"/>
      <c r="BV28" s="19"/>
      <c r="BW28" s="19"/>
      <c r="BX28" s="19"/>
      <c r="BY28" s="19"/>
      <c r="BZ28" s="19"/>
      <c r="CA28" s="19"/>
      <c r="CB28" s="775"/>
      <c r="CC28" s="775"/>
      <c r="CD28" s="775"/>
      <c r="CE28" s="775"/>
      <c r="DK28" s="1253"/>
      <c r="DL28" s="971"/>
      <c r="DM28" s="971"/>
      <c r="DN28" s="971"/>
      <c r="DO28" s="971"/>
      <c r="DP28" s="971"/>
      <c r="DQ28" s="1253"/>
      <c r="DR28" s="959"/>
      <c r="DS28" s="959"/>
      <c r="DT28" s="959"/>
      <c r="DU28" s="959"/>
      <c r="DV28" s="959"/>
    </row>
    <row r="29" spans="1:132" ht="15" customHeight="1">
      <c r="M29" s="777"/>
      <c r="N29" s="777"/>
      <c r="O29" s="775"/>
    </row>
    <row r="30" spans="1:132" ht="15" customHeight="1">
      <c r="I30" s="1192" t="s">
        <v>390</v>
      </c>
      <c r="J30" s="969"/>
      <c r="K30" s="775" t="s">
        <v>542</v>
      </c>
      <c r="L30" s="775"/>
      <c r="M30" s="775"/>
      <c r="N30" s="775"/>
      <c r="O30" s="775"/>
      <c r="P30" s="775"/>
      <c r="Q30" s="775"/>
      <c r="R30" s="775"/>
      <c r="S30" s="775"/>
      <c r="T30" s="775"/>
      <c r="U30" s="775"/>
      <c r="V30" s="775"/>
      <c r="W30" s="775"/>
      <c r="X30" s="775"/>
      <c r="Y30" s="775"/>
    </row>
    <row r="31" spans="1:132" ht="15" customHeight="1">
      <c r="I31" s="775"/>
      <c r="J31" s="1192" t="s">
        <v>80</v>
      </c>
      <c r="K31" s="1192"/>
      <c r="L31" s="1192"/>
      <c r="M31" s="770" t="s">
        <v>543</v>
      </c>
      <c r="P31" s="775"/>
      <c r="Q31" s="775"/>
      <c r="R31" s="775"/>
      <c r="S31" s="775"/>
      <c r="T31" s="775"/>
      <c r="U31" s="775"/>
      <c r="V31" s="775"/>
      <c r="W31" s="775"/>
      <c r="X31" s="775"/>
      <c r="Y31" s="775"/>
      <c r="CI31" s="798" t="s">
        <v>650</v>
      </c>
      <c r="CJ31" s="798"/>
      <c r="CK31" s="798"/>
      <c r="CL31" s="798"/>
      <c r="CM31" s="798"/>
      <c r="CN31" s="798"/>
      <c r="CO31" s="798"/>
      <c r="CP31" s="798"/>
      <c r="CQ31" s="798"/>
      <c r="CR31" s="798"/>
      <c r="CS31" s="798"/>
      <c r="CT31" s="798"/>
      <c r="CU31" s="798"/>
      <c r="CV31" s="798"/>
      <c r="CW31" s="798"/>
      <c r="CX31" s="798"/>
    </row>
    <row r="32" spans="1:132" ht="15" customHeight="1">
      <c r="M32" s="969" t="s">
        <v>164</v>
      </c>
      <c r="N32" s="969"/>
      <c r="O32" s="775" t="s">
        <v>602</v>
      </c>
      <c r="CI32" s="1250" t="s">
        <v>488</v>
      </c>
      <c r="CJ32" s="1250"/>
      <c r="CK32" s="1250"/>
      <c r="CL32" s="1250"/>
      <c r="CM32" s="1250" t="s">
        <v>489</v>
      </c>
      <c r="CN32" s="1250"/>
      <c r="CO32" s="1250"/>
      <c r="CP32" s="1250"/>
      <c r="CQ32" s="1250" t="s">
        <v>42</v>
      </c>
      <c r="CR32" s="1250"/>
      <c r="CS32" s="1250"/>
      <c r="CT32" s="1250"/>
      <c r="CU32" s="798"/>
      <c r="CV32" s="798"/>
      <c r="CW32" s="798"/>
      <c r="CX32" s="798"/>
      <c r="CY32" s="798"/>
      <c r="CZ32" s="798"/>
    </row>
    <row r="33" spans="9:133" ht="15" customHeight="1">
      <c r="M33" s="777"/>
      <c r="N33" s="777"/>
      <c r="O33" s="775" t="s">
        <v>676</v>
      </c>
      <c r="CI33" s="1250">
        <v>94064</v>
      </c>
      <c r="CJ33" s="1250"/>
      <c r="CK33" s="1250"/>
      <c r="CL33" s="1250"/>
      <c r="CM33" s="1250">
        <v>107408</v>
      </c>
      <c r="CN33" s="1250"/>
      <c r="CO33" s="1250"/>
      <c r="CP33" s="1250"/>
      <c r="CQ33" s="1250">
        <f>CI33+CM33</f>
        <v>201472</v>
      </c>
      <c r="CR33" s="1250"/>
      <c r="CS33" s="1250"/>
      <c r="CT33" s="1250"/>
      <c r="CU33" s="799"/>
      <c r="CV33" s="799"/>
      <c r="CW33" s="799"/>
      <c r="CX33" s="799"/>
      <c r="CY33" s="798"/>
      <c r="CZ33" s="798"/>
    </row>
    <row r="34" spans="9:133" ht="15" customHeight="1">
      <c r="M34" s="777"/>
      <c r="N34" s="777"/>
      <c r="O34" s="775"/>
      <c r="CY34" s="798"/>
      <c r="CZ34" s="798"/>
    </row>
    <row r="35" spans="9:133" s="827" customFormat="1" ht="15" customHeight="1">
      <c r="M35" s="828"/>
      <c r="N35" s="828"/>
      <c r="O35" s="829"/>
      <c r="CY35" s="798"/>
      <c r="CZ35" s="798"/>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row>
    <row r="36" spans="9:133" s="827" customFormat="1" ht="15" customHeight="1">
      <c r="M36" s="828"/>
      <c r="N36" s="828"/>
      <c r="O36" s="829"/>
      <c r="CY36" s="798"/>
      <c r="CZ36" s="798"/>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row>
    <row r="37" spans="9:133" s="827" customFormat="1" ht="15" customHeight="1">
      <c r="J37" s="1192" t="s">
        <v>138</v>
      </c>
      <c r="K37" s="1192"/>
      <c r="L37" s="1192"/>
      <c r="M37" s="668" t="s">
        <v>669</v>
      </c>
      <c r="N37" s="668"/>
      <c r="O37" s="668"/>
      <c r="P37" s="829"/>
      <c r="Q37" s="829"/>
      <c r="R37" s="829"/>
      <c r="S37" s="829"/>
      <c r="T37" s="829"/>
      <c r="U37" s="829"/>
      <c r="V37" s="829"/>
      <c r="W37" s="829"/>
      <c r="X37" s="829"/>
      <c r="Y37" s="829"/>
      <c r="Z37" s="668"/>
      <c r="AA37" s="668"/>
      <c r="AB37" s="668"/>
      <c r="AC37" s="668"/>
      <c r="AD37" s="668"/>
      <c r="AE37" s="668"/>
      <c r="AF37" s="668"/>
      <c r="AG37" s="668"/>
      <c r="AH37" s="668"/>
      <c r="AI37" s="668"/>
      <c r="AJ37" s="668"/>
      <c r="AK37" s="668"/>
      <c r="AL37" s="668"/>
      <c r="AM37" s="668"/>
      <c r="AN37" s="668"/>
      <c r="AO37" s="668"/>
      <c r="AP37" s="668"/>
      <c r="AQ37" s="668"/>
      <c r="AR37" s="668"/>
      <c r="AS37" s="668"/>
      <c r="AT37" s="668"/>
      <c r="AU37" s="668"/>
      <c r="AV37" s="668"/>
      <c r="AW37" s="668"/>
      <c r="AX37" s="668"/>
      <c r="AY37" s="668"/>
      <c r="AZ37" s="668"/>
      <c r="BA37" s="668"/>
      <c r="BB37" s="668"/>
      <c r="BC37" s="668"/>
      <c r="BD37" s="668"/>
      <c r="BE37" s="668"/>
      <c r="BF37" s="668"/>
      <c r="BG37" s="668"/>
      <c r="BH37" s="668"/>
      <c r="BI37" s="668"/>
      <c r="BJ37" s="668"/>
      <c r="BK37" s="668"/>
      <c r="BL37" s="668"/>
      <c r="BM37" s="668"/>
      <c r="BN37" s="668"/>
      <c r="BO37" s="668"/>
      <c r="BP37" s="668"/>
      <c r="BQ37" s="668"/>
      <c r="BR37" s="668"/>
      <c r="BS37" s="668"/>
      <c r="BT37" s="668"/>
      <c r="BU37" s="668"/>
      <c r="BW37" s="668"/>
      <c r="BX37" s="668"/>
      <c r="CY37" s="798"/>
      <c r="CZ37" s="798"/>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row>
    <row r="38" spans="9:133" s="827" customFormat="1" ht="15" customHeight="1">
      <c r="J38" s="668"/>
      <c r="K38" s="668"/>
      <c r="L38" s="668"/>
      <c r="M38" s="969" t="s">
        <v>164</v>
      </c>
      <c r="N38" s="969"/>
      <c r="O38" s="836" t="s">
        <v>670</v>
      </c>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668"/>
      <c r="AM38" s="668"/>
      <c r="AN38" s="668"/>
      <c r="AO38" s="668"/>
      <c r="AP38" s="668"/>
      <c r="AQ38" s="668"/>
      <c r="AR38" s="668"/>
      <c r="AS38" s="668"/>
      <c r="AT38" s="668"/>
      <c r="AU38" s="668"/>
      <c r="AV38" s="668"/>
      <c r="AW38" s="668"/>
      <c r="AX38" s="668"/>
      <c r="AY38" s="668"/>
      <c r="AZ38" s="668"/>
      <c r="BA38" s="668"/>
      <c r="BB38" s="668"/>
      <c r="BC38" s="668"/>
      <c r="BD38" s="668"/>
      <c r="BE38" s="668"/>
      <c r="BF38" s="668"/>
      <c r="BG38" s="668"/>
      <c r="BH38" s="668"/>
      <c r="BI38" s="668"/>
      <c r="BJ38" s="668"/>
      <c r="BK38" s="668"/>
      <c r="BL38" s="668"/>
      <c r="BM38" s="668"/>
      <c r="BN38" s="668"/>
      <c r="BO38" s="668"/>
      <c r="BP38" s="668"/>
      <c r="BQ38" s="668"/>
      <c r="BR38" s="668"/>
      <c r="BS38" s="668"/>
      <c r="BT38" s="668"/>
      <c r="BU38" s="668"/>
      <c r="BW38" s="668"/>
      <c r="BX38" s="668"/>
      <c r="CY38" s="798"/>
      <c r="CZ38" s="798"/>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row>
    <row r="39" spans="9:133" s="827" customFormat="1" ht="15" customHeight="1">
      <c r="J39" s="668"/>
      <c r="K39" s="668"/>
      <c r="L39" s="668"/>
      <c r="M39" s="837"/>
      <c r="N39" s="837"/>
      <c r="O39" s="836" t="s">
        <v>672</v>
      </c>
      <c r="P39" s="668"/>
      <c r="Q39" s="668"/>
      <c r="R39" s="668"/>
      <c r="S39" s="668"/>
      <c r="T39" s="668"/>
      <c r="U39" s="668"/>
      <c r="V39" s="668"/>
      <c r="W39" s="668"/>
      <c r="X39" s="668"/>
      <c r="Y39" s="668"/>
      <c r="Z39" s="668"/>
      <c r="AA39" s="668"/>
      <c r="AB39" s="668"/>
      <c r="AC39" s="668"/>
      <c r="AD39" s="668"/>
      <c r="AE39" s="668"/>
      <c r="AF39" s="668"/>
      <c r="AG39" s="668"/>
      <c r="AH39" s="668"/>
      <c r="AI39" s="668"/>
      <c r="AJ39" s="668"/>
      <c r="AK39" s="668"/>
      <c r="AL39" s="668"/>
      <c r="AM39" s="668"/>
      <c r="AN39" s="668"/>
      <c r="AO39" s="668"/>
      <c r="AP39" s="668"/>
      <c r="AQ39" s="668"/>
      <c r="AR39" s="668"/>
      <c r="AS39" s="668"/>
      <c r="AT39" s="668"/>
      <c r="AU39" s="668"/>
      <c r="AV39" s="668"/>
      <c r="AW39" s="668"/>
      <c r="AX39" s="668"/>
      <c r="AY39" s="668"/>
      <c r="AZ39" s="668"/>
      <c r="BA39" s="668"/>
      <c r="BB39" s="668"/>
      <c r="BC39" s="668"/>
      <c r="BD39" s="668"/>
      <c r="BE39" s="668"/>
      <c r="BF39" s="668"/>
      <c r="BG39" s="668"/>
      <c r="BH39" s="668"/>
      <c r="BI39" s="668"/>
      <c r="BJ39" s="668"/>
      <c r="BK39" s="668"/>
      <c r="BL39" s="668"/>
      <c r="BM39" s="668"/>
      <c r="BN39" s="668"/>
      <c r="BO39" s="668"/>
      <c r="BP39" s="668"/>
      <c r="BQ39" s="668"/>
      <c r="BR39" s="668"/>
      <c r="BS39" s="668"/>
      <c r="BT39" s="668"/>
      <c r="BU39" s="668"/>
      <c r="BW39" s="668"/>
      <c r="BX39" s="668"/>
      <c r="CY39" s="798"/>
      <c r="CZ39" s="798"/>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row>
    <row r="40" spans="9:133" s="827" customFormat="1" ht="15" customHeight="1">
      <c r="J40" s="668"/>
      <c r="K40" s="668"/>
      <c r="L40" s="668"/>
      <c r="M40" s="837"/>
      <c r="N40" s="837"/>
      <c r="O40" s="836" t="s">
        <v>671</v>
      </c>
      <c r="P40" s="668"/>
      <c r="Q40" s="668"/>
      <c r="R40" s="668"/>
      <c r="S40" s="668"/>
      <c r="T40" s="668"/>
      <c r="U40" s="668"/>
      <c r="V40" s="668"/>
      <c r="W40" s="668"/>
      <c r="X40" s="668"/>
      <c r="Y40" s="668"/>
      <c r="Z40" s="668"/>
      <c r="AA40" s="668"/>
      <c r="AB40" s="668"/>
      <c r="AC40" s="668"/>
      <c r="AD40" s="668"/>
      <c r="AE40" s="668"/>
      <c r="AF40" s="668"/>
      <c r="AG40" s="668"/>
      <c r="AH40" s="668"/>
      <c r="AI40" s="668"/>
      <c r="AJ40" s="668"/>
      <c r="AK40" s="668"/>
      <c r="AL40" s="668"/>
      <c r="AM40" s="668"/>
      <c r="AN40" s="668"/>
      <c r="AO40" s="668"/>
      <c r="AP40" s="668"/>
      <c r="AQ40" s="668"/>
      <c r="AR40" s="668"/>
      <c r="AS40" s="668"/>
      <c r="AT40" s="668"/>
      <c r="AU40" s="668"/>
      <c r="AV40" s="668"/>
      <c r="AW40" s="668"/>
      <c r="AX40" s="668"/>
      <c r="AY40" s="668"/>
      <c r="AZ40" s="668"/>
      <c r="BA40" s="668"/>
      <c r="BB40" s="668"/>
      <c r="BC40" s="668"/>
      <c r="BD40" s="668"/>
      <c r="BE40" s="668"/>
      <c r="BF40" s="668"/>
      <c r="BG40" s="668"/>
      <c r="BH40" s="668"/>
      <c r="BI40" s="668"/>
      <c r="BJ40" s="668"/>
      <c r="BK40" s="668"/>
      <c r="BL40" s="668"/>
      <c r="BM40" s="668"/>
      <c r="BN40" s="668"/>
      <c r="BO40" s="668"/>
      <c r="BP40" s="668"/>
      <c r="BQ40" s="668"/>
      <c r="BR40" s="668"/>
      <c r="BS40" s="668"/>
      <c r="BT40" s="668"/>
      <c r="BU40" s="668"/>
      <c r="BW40" s="668"/>
      <c r="BX40" s="668"/>
      <c r="CY40" s="798"/>
      <c r="CZ40" s="798"/>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row>
    <row r="41" spans="9:133" s="827" customFormat="1" ht="15" customHeight="1">
      <c r="M41" s="828"/>
      <c r="N41" s="828"/>
      <c r="O41" s="829"/>
      <c r="CY41" s="798"/>
      <c r="CZ41" s="798"/>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row>
    <row r="42" spans="9:133" ht="15" customHeight="1">
      <c r="I42" s="1192" t="s">
        <v>394</v>
      </c>
      <c r="J42" s="1192"/>
      <c r="K42" s="775" t="s">
        <v>411</v>
      </c>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c r="AJ42" s="775"/>
      <c r="AK42" s="775"/>
      <c r="AL42" s="775"/>
      <c r="AM42" s="775"/>
      <c r="AN42" s="775"/>
      <c r="AO42" s="775"/>
      <c r="AP42" s="775"/>
      <c r="AQ42" s="775"/>
      <c r="AR42" s="775"/>
      <c r="AS42" s="775"/>
      <c r="AT42" s="775"/>
      <c r="AU42" s="775"/>
      <c r="AV42" s="775"/>
      <c r="AW42" s="775"/>
      <c r="AX42" s="775"/>
      <c r="AY42" s="775"/>
      <c r="AZ42" s="775"/>
      <c r="BA42" s="775"/>
      <c r="BB42" s="775"/>
      <c r="BC42" s="775"/>
      <c r="BD42" s="775"/>
      <c r="BE42" s="19"/>
      <c r="BF42" s="19"/>
      <c r="BG42" s="19"/>
      <c r="BH42" s="19"/>
      <c r="BI42" s="21"/>
      <c r="BJ42" s="21"/>
      <c r="BK42" s="21"/>
      <c r="BL42" s="21"/>
      <c r="BM42" s="21"/>
      <c r="BN42" s="21"/>
      <c r="BO42" s="21"/>
      <c r="BP42" s="21"/>
      <c r="BQ42" s="21"/>
      <c r="BR42" s="775"/>
      <c r="BS42" s="775"/>
      <c r="BT42" s="19"/>
      <c r="BU42" s="19"/>
      <c r="BV42" s="19"/>
      <c r="BW42" s="19"/>
      <c r="BX42" s="19"/>
      <c r="BY42" s="19"/>
      <c r="BZ42" s="19"/>
      <c r="CA42" s="19"/>
      <c r="CB42" s="775"/>
      <c r="CC42" s="775"/>
      <c r="CD42" s="775"/>
      <c r="CE42" s="775"/>
    </row>
    <row r="43" spans="9:133" ht="15" customHeight="1">
      <c r="I43" s="783"/>
      <c r="J43" s="1192" t="s">
        <v>80</v>
      </c>
      <c r="K43" s="1192"/>
      <c r="L43" s="1192"/>
      <c r="M43" s="770" t="s">
        <v>544</v>
      </c>
      <c r="O43" s="775"/>
      <c r="P43" s="775"/>
      <c r="Q43" s="775"/>
      <c r="R43" s="775"/>
      <c r="S43" s="775"/>
      <c r="T43" s="775"/>
      <c r="U43" s="775"/>
      <c r="V43" s="775"/>
      <c r="W43" s="775"/>
      <c r="X43" s="775"/>
      <c r="Y43" s="775"/>
      <c r="Z43" s="775"/>
      <c r="AA43" s="775"/>
      <c r="AB43" s="775"/>
      <c r="AC43" s="775"/>
      <c r="AD43" s="775"/>
      <c r="AE43" s="775"/>
      <c r="AF43" s="775"/>
      <c r="AG43" s="775"/>
      <c r="AH43" s="775"/>
      <c r="AI43" s="775"/>
      <c r="AJ43" s="775"/>
      <c r="AK43" s="775"/>
      <c r="AL43" s="775"/>
      <c r="AM43" s="775"/>
      <c r="AN43" s="775"/>
      <c r="AO43" s="775"/>
      <c r="AP43" s="775"/>
      <c r="AQ43" s="775"/>
      <c r="AR43" s="775"/>
      <c r="AS43" s="775"/>
      <c r="AT43" s="775"/>
      <c r="AU43" s="775"/>
      <c r="AV43" s="775"/>
      <c r="AW43" s="775"/>
      <c r="AX43" s="775"/>
      <c r="AY43" s="775"/>
      <c r="AZ43" s="775"/>
      <c r="BA43" s="775"/>
      <c r="BB43" s="775"/>
      <c r="BC43" s="775"/>
      <c r="BD43" s="775"/>
      <c r="BE43" s="19"/>
      <c r="BF43" s="19"/>
      <c r="BG43" s="19"/>
      <c r="BH43" s="19"/>
      <c r="BI43" s="21"/>
      <c r="BJ43" s="21"/>
      <c r="BK43" s="21"/>
      <c r="BL43" s="21"/>
      <c r="BM43" s="21"/>
      <c r="BN43" s="21"/>
      <c r="BO43" s="21"/>
      <c r="BP43" s="21"/>
      <c r="BQ43" s="21"/>
      <c r="BR43" s="775"/>
      <c r="BS43" s="775"/>
      <c r="BT43" s="19"/>
      <c r="BU43" s="19"/>
      <c r="BV43" s="19"/>
      <c r="BW43" s="19"/>
      <c r="BX43" s="19"/>
      <c r="BY43" s="19"/>
      <c r="BZ43" s="19"/>
      <c r="CA43" s="19"/>
      <c r="CB43" s="775"/>
      <c r="CC43" s="775"/>
      <c r="CD43" s="775"/>
      <c r="CE43" s="775"/>
    </row>
    <row r="44" spans="9:133" ht="15" customHeight="1">
      <c r="I44" s="783"/>
      <c r="J44" s="777"/>
      <c r="K44" s="775"/>
      <c r="L44" s="775"/>
      <c r="M44" s="969" t="s">
        <v>164</v>
      </c>
      <c r="N44" s="969"/>
      <c r="O44" s="775" t="s">
        <v>545</v>
      </c>
      <c r="P44" s="775"/>
      <c r="Q44" s="775"/>
      <c r="R44" s="775"/>
      <c r="S44" s="775"/>
      <c r="T44" s="775"/>
      <c r="U44" s="775"/>
      <c r="V44" s="775"/>
      <c r="W44" s="775"/>
      <c r="X44" s="775"/>
      <c r="Y44" s="775"/>
      <c r="Z44" s="775"/>
      <c r="AA44" s="775"/>
      <c r="AB44" s="775"/>
      <c r="AC44" s="775"/>
      <c r="AD44" s="775"/>
      <c r="AE44" s="775"/>
      <c r="AF44" s="775"/>
      <c r="AG44" s="775"/>
      <c r="AH44" s="775"/>
      <c r="AI44" s="775"/>
      <c r="AJ44" s="775"/>
      <c r="AK44" s="775"/>
      <c r="AL44" s="775"/>
      <c r="AM44" s="775"/>
      <c r="AN44" s="775"/>
      <c r="AO44" s="775"/>
      <c r="AP44" s="775"/>
      <c r="AQ44" s="775"/>
      <c r="AR44" s="775"/>
      <c r="AS44" s="775"/>
      <c r="AT44" s="775"/>
      <c r="AU44" s="775"/>
      <c r="AV44" s="775"/>
      <c r="AW44" s="775"/>
      <c r="AX44" s="775"/>
      <c r="AY44" s="775"/>
      <c r="AZ44" s="775"/>
      <c r="BA44" s="775"/>
      <c r="BB44" s="775"/>
      <c r="BC44" s="775"/>
      <c r="BD44" s="775"/>
      <c r="BE44" s="19"/>
      <c r="BF44" s="19"/>
      <c r="BG44" s="19"/>
      <c r="BH44" s="19"/>
      <c r="BI44" s="21"/>
      <c r="BJ44" s="21"/>
      <c r="BK44" s="21"/>
      <c r="BL44" s="21"/>
      <c r="BM44" s="21"/>
      <c r="BN44" s="21"/>
      <c r="BO44" s="21"/>
      <c r="BP44" s="21"/>
      <c r="BQ44" s="21"/>
      <c r="BR44" s="775"/>
      <c r="BS44" s="775"/>
      <c r="BT44" s="19"/>
      <c r="BU44" s="19"/>
      <c r="BV44" s="19"/>
      <c r="BW44" s="19"/>
      <c r="BX44" s="19"/>
      <c r="BY44" s="19"/>
      <c r="BZ44" s="19"/>
      <c r="CA44" s="19"/>
      <c r="CB44" s="775"/>
      <c r="CC44" s="775"/>
      <c r="CD44" s="775"/>
      <c r="CE44" s="775"/>
    </row>
    <row r="45" spans="9:133" ht="15" customHeight="1">
      <c r="I45" s="783"/>
      <c r="J45" s="777"/>
      <c r="K45" s="775"/>
      <c r="L45" s="775"/>
      <c r="M45" s="777"/>
      <c r="N45" s="777"/>
      <c r="O45" s="775" t="s">
        <v>546</v>
      </c>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5"/>
      <c r="AN45" s="775"/>
      <c r="AO45" s="775"/>
      <c r="AP45" s="775"/>
      <c r="AQ45" s="775"/>
      <c r="AR45" s="775"/>
      <c r="AS45" s="775"/>
      <c r="AT45" s="775"/>
      <c r="AU45" s="775"/>
      <c r="AV45" s="775"/>
      <c r="AW45" s="775"/>
      <c r="AX45" s="775"/>
      <c r="AY45" s="775"/>
      <c r="AZ45" s="775"/>
      <c r="BA45" s="775"/>
      <c r="BB45" s="775"/>
      <c r="BC45" s="775"/>
      <c r="BD45" s="775"/>
      <c r="BE45" s="19"/>
      <c r="BF45" s="19"/>
      <c r="BG45" s="19"/>
      <c r="BH45" s="19"/>
      <c r="BI45" s="21"/>
      <c r="BJ45" s="21"/>
      <c r="BK45" s="21"/>
      <c r="BL45" s="21"/>
      <c r="BM45" s="21"/>
      <c r="BN45" s="21"/>
      <c r="BO45" s="21"/>
      <c r="BP45" s="21"/>
      <c r="BQ45" s="21"/>
      <c r="BR45" s="775"/>
      <c r="BS45" s="775"/>
      <c r="BT45" s="19"/>
      <c r="BU45" s="19"/>
      <c r="BV45" s="19"/>
      <c r="BW45" s="19"/>
      <c r="BX45" s="19"/>
      <c r="BY45" s="19"/>
      <c r="BZ45" s="19"/>
      <c r="CA45" s="19"/>
      <c r="CB45" s="775"/>
      <c r="CC45" s="775"/>
      <c r="CD45" s="775"/>
      <c r="CE45" s="775"/>
    </row>
    <row r="46" spans="9:133" ht="15" customHeight="1">
      <c r="I46" s="783"/>
      <c r="J46" s="777"/>
      <c r="K46" s="775"/>
      <c r="L46" s="775"/>
      <c r="M46" s="775"/>
      <c r="N46" s="775"/>
      <c r="O46" s="775" t="s">
        <v>663</v>
      </c>
      <c r="P46" s="775"/>
      <c r="Q46" s="775"/>
      <c r="R46" s="775"/>
      <c r="S46" s="775"/>
      <c r="T46" s="775"/>
      <c r="U46" s="775"/>
      <c r="V46" s="775"/>
      <c r="W46" s="775"/>
      <c r="X46" s="775"/>
      <c r="Y46" s="775"/>
      <c r="Z46" s="775"/>
      <c r="AA46" s="775"/>
      <c r="AB46" s="775"/>
      <c r="AC46" s="775"/>
      <c r="AD46" s="775"/>
      <c r="AE46" s="775"/>
      <c r="AF46" s="775"/>
      <c r="AG46" s="775"/>
      <c r="AH46" s="775"/>
      <c r="AI46" s="775"/>
      <c r="AJ46" s="775"/>
      <c r="AK46" s="775"/>
      <c r="AL46" s="775"/>
      <c r="AM46" s="775"/>
      <c r="AN46" s="775"/>
      <c r="AO46" s="775"/>
      <c r="AP46" s="775"/>
      <c r="AQ46" s="775"/>
      <c r="AR46" s="775"/>
      <c r="AS46" s="775"/>
      <c r="AT46" s="775"/>
      <c r="AU46" s="775"/>
      <c r="AV46" s="775"/>
      <c r="AW46" s="775"/>
      <c r="AX46" s="775"/>
      <c r="AY46" s="775"/>
      <c r="AZ46" s="775"/>
      <c r="BA46" s="775"/>
      <c r="BB46" s="775"/>
      <c r="BC46" s="775"/>
      <c r="BD46" s="775"/>
      <c r="BE46" s="19"/>
      <c r="BF46" s="19"/>
      <c r="BG46" s="19"/>
      <c r="BH46" s="19"/>
      <c r="BI46" s="21"/>
      <c r="BJ46" s="21"/>
      <c r="BK46" s="21"/>
      <c r="BL46" s="21"/>
      <c r="BM46" s="21"/>
      <c r="BN46" s="21"/>
      <c r="BO46" s="21"/>
      <c r="BP46" s="21"/>
      <c r="BQ46" s="21"/>
      <c r="BR46" s="775"/>
      <c r="BS46" s="775"/>
      <c r="BT46" s="19"/>
      <c r="BU46" s="19"/>
      <c r="BV46" s="19"/>
      <c r="BW46" s="19"/>
      <c r="BX46" s="19"/>
      <c r="BY46" s="19"/>
      <c r="BZ46" s="19"/>
      <c r="CA46" s="19"/>
      <c r="CB46" s="775"/>
      <c r="CC46" s="775"/>
      <c r="CD46" s="775"/>
      <c r="CE46" s="775"/>
    </row>
    <row r="47" spans="9:133" ht="15" customHeight="1">
      <c r="I47" s="783"/>
      <c r="J47" s="777"/>
      <c r="K47" s="775"/>
      <c r="L47" s="775"/>
      <c r="M47" s="1224" t="s">
        <v>547</v>
      </c>
      <c r="N47" s="1225"/>
      <c r="O47" s="1225"/>
      <c r="P47" s="1225"/>
      <c r="Q47" s="1225"/>
      <c r="R47" s="1225"/>
      <c r="S47" s="1225"/>
      <c r="T47" s="1225"/>
      <c r="U47" s="1225"/>
      <c r="V47" s="1225"/>
      <c r="W47" s="1225"/>
      <c r="X47" s="1225"/>
      <c r="Y47" s="1225"/>
      <c r="Z47" s="1225"/>
      <c r="AA47" s="1225"/>
      <c r="AB47" s="1226"/>
      <c r="AC47" s="1224" t="s">
        <v>548</v>
      </c>
      <c r="AD47" s="1225"/>
      <c r="AE47" s="1225"/>
      <c r="AF47" s="1225"/>
      <c r="AG47" s="1225"/>
      <c r="AH47" s="1225"/>
      <c r="AI47" s="1225"/>
      <c r="AJ47" s="1225"/>
      <c r="AK47" s="1225"/>
      <c r="AL47" s="1225"/>
      <c r="AM47" s="1225"/>
      <c r="AN47" s="1225"/>
      <c r="AO47" s="1225"/>
      <c r="AP47" s="1225"/>
      <c r="AQ47" s="1225"/>
      <c r="AR47" s="1225"/>
      <c r="AS47" s="1225"/>
      <c r="AT47" s="1225"/>
      <c r="AU47" s="1225"/>
      <c r="AV47" s="1225"/>
      <c r="AW47" s="1225"/>
      <c r="AX47" s="1225"/>
      <c r="AY47" s="1225"/>
      <c r="AZ47" s="1225"/>
      <c r="BA47" s="1225"/>
      <c r="BB47" s="1225"/>
      <c r="BC47" s="1225"/>
      <c r="BD47" s="1225"/>
      <c r="BE47" s="1225"/>
      <c r="BF47" s="1225"/>
      <c r="BG47" s="1225"/>
      <c r="BH47" s="1225"/>
      <c r="BI47" s="1225"/>
      <c r="BJ47" s="1225"/>
      <c r="BK47" s="1225"/>
      <c r="BL47" s="1225"/>
      <c r="BM47" s="1225"/>
      <c r="BN47" s="1225"/>
      <c r="BO47" s="1225"/>
      <c r="BP47" s="1225"/>
      <c r="BQ47" s="1225"/>
      <c r="BR47" s="1225"/>
      <c r="BS47" s="1225"/>
      <c r="BT47" s="1225"/>
      <c r="BU47" s="1226"/>
      <c r="BV47" s="19"/>
      <c r="BW47" s="19"/>
      <c r="BX47" s="19"/>
      <c r="BY47" s="19"/>
      <c r="BZ47" s="19"/>
      <c r="CA47" s="19"/>
      <c r="CB47" s="775"/>
      <c r="CC47" s="775"/>
      <c r="CD47" s="775"/>
      <c r="CE47" s="775"/>
    </row>
    <row r="48" spans="9:133" ht="15" customHeight="1">
      <c r="I48" s="783"/>
      <c r="J48" s="777"/>
      <c r="K48" s="775"/>
      <c r="L48" s="775"/>
      <c r="M48" s="1227" t="s">
        <v>549</v>
      </c>
      <c r="N48" s="1228"/>
      <c r="O48" s="1228"/>
      <c r="P48" s="1228"/>
      <c r="Q48" s="1228"/>
      <c r="R48" s="1228"/>
      <c r="S48" s="1228"/>
      <c r="T48" s="1228"/>
      <c r="U48" s="1228"/>
      <c r="V48" s="1228"/>
      <c r="W48" s="1228"/>
      <c r="X48" s="1228"/>
      <c r="Y48" s="1228"/>
      <c r="Z48" s="1228"/>
      <c r="AA48" s="1228"/>
      <c r="AB48" s="1229"/>
      <c r="AC48" s="1227" t="s">
        <v>583</v>
      </c>
      <c r="AD48" s="1228"/>
      <c r="AE48" s="1228"/>
      <c r="AF48" s="1228"/>
      <c r="AG48" s="1228"/>
      <c r="AH48" s="1228"/>
      <c r="AI48" s="1228"/>
      <c r="AJ48" s="1228"/>
      <c r="AK48" s="1228"/>
      <c r="AL48" s="1228"/>
      <c r="AM48" s="1228"/>
      <c r="AN48" s="1228"/>
      <c r="AO48" s="1228"/>
      <c r="AP48" s="1228"/>
      <c r="AQ48" s="1228"/>
      <c r="AR48" s="1228"/>
      <c r="AS48" s="1228"/>
      <c r="AT48" s="1228"/>
      <c r="AU48" s="1228"/>
      <c r="AV48" s="1228"/>
      <c r="AW48" s="1228"/>
      <c r="AX48" s="1228"/>
      <c r="AY48" s="1228"/>
      <c r="AZ48" s="1228"/>
      <c r="BA48" s="1228"/>
      <c r="BB48" s="1228"/>
      <c r="BC48" s="1228"/>
      <c r="BD48" s="1228"/>
      <c r="BE48" s="1228"/>
      <c r="BF48" s="1228"/>
      <c r="BG48" s="1228"/>
      <c r="BH48" s="1228"/>
      <c r="BI48" s="1228"/>
      <c r="BJ48" s="1228"/>
      <c r="BK48" s="1228"/>
      <c r="BL48" s="1228"/>
      <c r="BM48" s="1228"/>
      <c r="BN48" s="1228"/>
      <c r="BO48" s="1228"/>
      <c r="BP48" s="1228"/>
      <c r="BQ48" s="1228"/>
      <c r="BR48" s="1228"/>
      <c r="BS48" s="1228"/>
      <c r="BT48" s="1228"/>
      <c r="BU48" s="1229"/>
      <c r="BV48" s="19"/>
      <c r="BW48" s="19"/>
      <c r="BX48" s="19"/>
      <c r="BY48" s="19"/>
      <c r="BZ48" s="19"/>
      <c r="CA48" s="19"/>
      <c r="CB48" s="775"/>
      <c r="CC48" s="775"/>
      <c r="CD48" s="775"/>
      <c r="CE48" s="775"/>
    </row>
    <row r="49" spans="9:131" ht="15" customHeight="1">
      <c r="I49" s="783"/>
      <c r="J49" s="777"/>
      <c r="K49" s="775"/>
      <c r="L49" s="775"/>
      <c r="M49" s="1230"/>
      <c r="N49" s="1231"/>
      <c r="O49" s="1231"/>
      <c r="P49" s="1231"/>
      <c r="Q49" s="1231"/>
      <c r="R49" s="1231"/>
      <c r="S49" s="1231"/>
      <c r="T49" s="1231"/>
      <c r="U49" s="1231"/>
      <c r="V49" s="1231"/>
      <c r="W49" s="1231"/>
      <c r="X49" s="1231"/>
      <c r="Y49" s="1231"/>
      <c r="Z49" s="1231"/>
      <c r="AA49" s="1231"/>
      <c r="AB49" s="1232"/>
      <c r="AC49" s="1230"/>
      <c r="AD49" s="1231"/>
      <c r="AE49" s="1231"/>
      <c r="AF49" s="1231"/>
      <c r="AG49" s="1231"/>
      <c r="AH49" s="1231"/>
      <c r="AI49" s="1231"/>
      <c r="AJ49" s="1231"/>
      <c r="AK49" s="1231"/>
      <c r="AL49" s="1231"/>
      <c r="AM49" s="1231"/>
      <c r="AN49" s="1231"/>
      <c r="AO49" s="1231"/>
      <c r="AP49" s="1231"/>
      <c r="AQ49" s="1231"/>
      <c r="AR49" s="1231"/>
      <c r="AS49" s="1231"/>
      <c r="AT49" s="1231"/>
      <c r="AU49" s="1231"/>
      <c r="AV49" s="1231"/>
      <c r="AW49" s="1231"/>
      <c r="AX49" s="1231"/>
      <c r="AY49" s="1231"/>
      <c r="AZ49" s="1231"/>
      <c r="BA49" s="1231"/>
      <c r="BB49" s="1231"/>
      <c r="BC49" s="1231"/>
      <c r="BD49" s="1231"/>
      <c r="BE49" s="1231"/>
      <c r="BF49" s="1231"/>
      <c r="BG49" s="1231"/>
      <c r="BH49" s="1231"/>
      <c r="BI49" s="1231"/>
      <c r="BJ49" s="1231"/>
      <c r="BK49" s="1231"/>
      <c r="BL49" s="1231"/>
      <c r="BM49" s="1231"/>
      <c r="BN49" s="1231"/>
      <c r="BO49" s="1231"/>
      <c r="BP49" s="1231"/>
      <c r="BQ49" s="1231"/>
      <c r="BR49" s="1231"/>
      <c r="BS49" s="1231"/>
      <c r="BT49" s="1231"/>
      <c r="BU49" s="1232"/>
      <c r="BV49" s="19"/>
      <c r="BW49" s="19"/>
      <c r="BX49" s="19"/>
      <c r="BY49" s="19"/>
      <c r="BZ49" s="19"/>
      <c r="CA49" s="19"/>
      <c r="CB49" s="775"/>
      <c r="CC49" s="775"/>
      <c r="CD49" s="775"/>
      <c r="CE49" s="775"/>
    </row>
    <row r="50" spans="9:131" ht="15" customHeight="1">
      <c r="I50" s="783"/>
      <c r="J50" s="777"/>
      <c r="K50" s="775"/>
      <c r="L50" s="775"/>
      <c r="M50" s="1227" t="s">
        <v>550</v>
      </c>
      <c r="N50" s="1228"/>
      <c r="O50" s="1228"/>
      <c r="P50" s="1228"/>
      <c r="Q50" s="1228"/>
      <c r="R50" s="1228"/>
      <c r="S50" s="1228"/>
      <c r="T50" s="1228"/>
      <c r="U50" s="1228"/>
      <c r="V50" s="1228"/>
      <c r="W50" s="1228"/>
      <c r="X50" s="1228"/>
      <c r="Y50" s="1228"/>
      <c r="Z50" s="1228"/>
      <c r="AA50" s="1228"/>
      <c r="AB50" s="1229"/>
      <c r="AC50" s="1227" t="s">
        <v>551</v>
      </c>
      <c r="AD50" s="1228"/>
      <c r="AE50" s="1228"/>
      <c r="AF50" s="1228"/>
      <c r="AG50" s="1228"/>
      <c r="AH50" s="1228"/>
      <c r="AI50" s="1228"/>
      <c r="AJ50" s="1228"/>
      <c r="AK50" s="1228"/>
      <c r="AL50" s="1228"/>
      <c r="AM50" s="1228"/>
      <c r="AN50" s="1228"/>
      <c r="AO50" s="1228"/>
      <c r="AP50" s="1228"/>
      <c r="AQ50" s="1228"/>
      <c r="AR50" s="1228"/>
      <c r="AS50" s="1228"/>
      <c r="AT50" s="1228"/>
      <c r="AU50" s="1228"/>
      <c r="AV50" s="1228"/>
      <c r="AW50" s="1228"/>
      <c r="AX50" s="1228"/>
      <c r="AY50" s="1228"/>
      <c r="AZ50" s="1228"/>
      <c r="BA50" s="1228"/>
      <c r="BB50" s="1228"/>
      <c r="BC50" s="1228"/>
      <c r="BD50" s="1228"/>
      <c r="BE50" s="1228"/>
      <c r="BF50" s="1228"/>
      <c r="BG50" s="1228"/>
      <c r="BH50" s="1228"/>
      <c r="BI50" s="1228"/>
      <c r="BJ50" s="1228"/>
      <c r="BK50" s="1228"/>
      <c r="BL50" s="1228"/>
      <c r="BM50" s="1228"/>
      <c r="BN50" s="1228"/>
      <c r="BO50" s="1228"/>
      <c r="BP50" s="1228"/>
      <c r="BQ50" s="1228"/>
      <c r="BR50" s="1228"/>
      <c r="BS50" s="1228"/>
      <c r="BT50" s="1228"/>
      <c r="BU50" s="1229"/>
      <c r="BV50" s="19"/>
      <c r="BW50" s="19"/>
      <c r="BX50" s="19"/>
      <c r="BY50" s="19"/>
      <c r="BZ50" s="19"/>
      <c r="CA50" s="19"/>
      <c r="CB50" s="775"/>
      <c r="CC50" s="775"/>
      <c r="CD50" s="775"/>
      <c r="CE50" s="775"/>
    </row>
    <row r="51" spans="9:131" ht="15" customHeight="1">
      <c r="I51" s="783"/>
      <c r="J51" s="777"/>
      <c r="K51" s="775"/>
      <c r="L51" s="775"/>
      <c r="M51" s="1230"/>
      <c r="N51" s="1231"/>
      <c r="O51" s="1231"/>
      <c r="P51" s="1231"/>
      <c r="Q51" s="1231"/>
      <c r="R51" s="1231"/>
      <c r="S51" s="1231"/>
      <c r="T51" s="1231"/>
      <c r="U51" s="1231"/>
      <c r="V51" s="1231"/>
      <c r="W51" s="1231"/>
      <c r="X51" s="1231"/>
      <c r="Y51" s="1231"/>
      <c r="Z51" s="1231"/>
      <c r="AA51" s="1231"/>
      <c r="AB51" s="1232"/>
      <c r="AC51" s="1230"/>
      <c r="AD51" s="1231"/>
      <c r="AE51" s="1231"/>
      <c r="AF51" s="1231"/>
      <c r="AG51" s="1231"/>
      <c r="AH51" s="1231"/>
      <c r="AI51" s="1231"/>
      <c r="AJ51" s="1231"/>
      <c r="AK51" s="1231"/>
      <c r="AL51" s="1231"/>
      <c r="AM51" s="1231"/>
      <c r="AN51" s="1231"/>
      <c r="AO51" s="1231"/>
      <c r="AP51" s="1231"/>
      <c r="AQ51" s="1231"/>
      <c r="AR51" s="1231"/>
      <c r="AS51" s="1231"/>
      <c r="AT51" s="1231"/>
      <c r="AU51" s="1231"/>
      <c r="AV51" s="1231"/>
      <c r="AW51" s="1231"/>
      <c r="AX51" s="1231"/>
      <c r="AY51" s="1231"/>
      <c r="AZ51" s="1231"/>
      <c r="BA51" s="1231"/>
      <c r="BB51" s="1231"/>
      <c r="BC51" s="1231"/>
      <c r="BD51" s="1231"/>
      <c r="BE51" s="1231"/>
      <c r="BF51" s="1231"/>
      <c r="BG51" s="1231"/>
      <c r="BH51" s="1231"/>
      <c r="BI51" s="1231"/>
      <c r="BJ51" s="1231"/>
      <c r="BK51" s="1231"/>
      <c r="BL51" s="1231"/>
      <c r="BM51" s="1231"/>
      <c r="BN51" s="1231"/>
      <c r="BO51" s="1231"/>
      <c r="BP51" s="1231"/>
      <c r="BQ51" s="1231"/>
      <c r="BR51" s="1231"/>
      <c r="BS51" s="1231"/>
      <c r="BT51" s="1231"/>
      <c r="BU51" s="1232"/>
      <c r="BV51" s="19"/>
      <c r="BW51" s="19"/>
      <c r="BX51" s="19"/>
      <c r="BY51" s="19"/>
      <c r="BZ51" s="19"/>
      <c r="CA51" s="19"/>
      <c r="CB51" s="775"/>
      <c r="CC51" s="775"/>
      <c r="CD51" s="775"/>
      <c r="CE51" s="775"/>
    </row>
    <row r="52" spans="9:131" ht="15" customHeight="1">
      <c r="I52" s="783"/>
      <c r="J52" s="777"/>
      <c r="K52" s="775"/>
      <c r="L52" s="775"/>
      <c r="M52" s="775"/>
      <c r="N52" s="775"/>
      <c r="O52" s="775"/>
      <c r="P52" s="775"/>
      <c r="Q52" s="775"/>
      <c r="R52" s="775"/>
      <c r="S52" s="775"/>
      <c r="T52" s="775"/>
      <c r="U52" s="775"/>
      <c r="V52" s="775"/>
      <c r="W52" s="775"/>
      <c r="X52" s="775"/>
      <c r="Y52" s="775"/>
      <c r="Z52" s="775"/>
      <c r="AA52" s="775"/>
      <c r="AB52" s="775"/>
      <c r="AC52" s="775"/>
      <c r="AD52" s="775"/>
      <c r="AE52" s="775"/>
      <c r="AF52" s="775"/>
      <c r="AG52" s="775"/>
      <c r="AH52" s="775"/>
      <c r="AI52" s="775"/>
      <c r="AJ52" s="775"/>
      <c r="AK52" s="775"/>
      <c r="AL52" s="775"/>
      <c r="AM52" s="775"/>
      <c r="AN52" s="775"/>
      <c r="AO52" s="775"/>
      <c r="AP52" s="775"/>
      <c r="AQ52" s="775"/>
      <c r="AR52" s="775"/>
      <c r="AS52" s="775"/>
      <c r="AT52" s="775"/>
      <c r="AU52" s="775"/>
      <c r="AV52" s="775"/>
      <c r="AW52" s="775"/>
      <c r="AX52" s="775"/>
      <c r="AY52" s="775"/>
      <c r="AZ52" s="775"/>
      <c r="BA52" s="775"/>
      <c r="BB52" s="775"/>
      <c r="BC52" s="775"/>
      <c r="BD52" s="775"/>
      <c r="BE52" s="19"/>
      <c r="BF52" s="19"/>
      <c r="BG52" s="19"/>
      <c r="BH52" s="19"/>
      <c r="BI52" s="21"/>
      <c r="BJ52" s="21"/>
      <c r="BK52" s="21"/>
      <c r="BL52" s="21"/>
      <c r="BM52" s="21"/>
      <c r="BN52" s="21"/>
      <c r="BO52" s="21"/>
      <c r="BP52" s="21"/>
      <c r="BQ52" s="21"/>
      <c r="BR52" s="775"/>
      <c r="BS52" s="775"/>
      <c r="BT52" s="19"/>
      <c r="BU52" s="19"/>
      <c r="BV52" s="19"/>
      <c r="BW52" s="19"/>
      <c r="BX52" s="19"/>
      <c r="BY52" s="19"/>
      <c r="BZ52" s="19"/>
      <c r="CA52" s="19"/>
      <c r="CB52" s="775"/>
      <c r="CC52" s="775"/>
      <c r="CD52" s="775"/>
      <c r="CE52" s="775"/>
    </row>
    <row r="53" spans="9:131" ht="15" customHeight="1">
      <c r="I53" s="783"/>
      <c r="J53" s="1192" t="s">
        <v>138</v>
      </c>
      <c r="K53" s="1192"/>
      <c r="L53" s="1192"/>
      <c r="M53" s="770" t="s">
        <v>552</v>
      </c>
      <c r="O53" s="775"/>
      <c r="P53" s="775"/>
      <c r="Q53" s="775"/>
      <c r="R53" s="775"/>
      <c r="S53" s="775"/>
      <c r="T53" s="775"/>
      <c r="U53" s="775"/>
      <c r="V53" s="775"/>
      <c r="W53" s="775"/>
      <c r="X53" s="775"/>
      <c r="Y53" s="775"/>
      <c r="Z53" s="775"/>
      <c r="AA53" s="775"/>
      <c r="AB53" s="775"/>
      <c r="AC53" s="775"/>
      <c r="AD53" s="775"/>
      <c r="AE53" s="775"/>
      <c r="AF53" s="775"/>
      <c r="AG53" s="775"/>
      <c r="AH53" s="775"/>
      <c r="AI53" s="775"/>
      <c r="AJ53" s="775"/>
      <c r="AK53" s="775"/>
      <c r="AL53" s="775"/>
      <c r="AM53" s="775"/>
      <c r="AN53" s="775"/>
      <c r="AO53" s="775"/>
      <c r="AP53" s="775"/>
      <c r="AQ53" s="775"/>
      <c r="AR53" s="775"/>
      <c r="AS53" s="775"/>
      <c r="AT53" s="775"/>
      <c r="AU53" s="775"/>
      <c r="AV53" s="775"/>
      <c r="AW53" s="775"/>
      <c r="AX53" s="775"/>
      <c r="AY53" s="775"/>
      <c r="AZ53" s="775"/>
      <c r="BA53" s="775"/>
      <c r="BB53" s="775"/>
      <c r="BC53" s="775"/>
      <c r="BD53" s="775"/>
      <c r="BE53" s="19"/>
      <c r="BF53" s="19"/>
      <c r="BG53" s="19"/>
      <c r="BH53" s="19"/>
      <c r="BI53" s="21"/>
      <c r="BJ53" s="21"/>
      <c r="BK53" s="21"/>
      <c r="BL53" s="21"/>
      <c r="BM53" s="21"/>
      <c r="BN53" s="21"/>
      <c r="BO53" s="21"/>
      <c r="BP53" s="21"/>
      <c r="BQ53" s="21"/>
      <c r="BR53" s="775"/>
      <c r="BS53" s="775"/>
      <c r="BT53" s="19"/>
      <c r="BU53" s="19"/>
      <c r="BV53" s="19"/>
      <c r="BW53" s="19"/>
      <c r="BX53" s="19"/>
      <c r="BY53" s="19"/>
      <c r="BZ53" s="19"/>
      <c r="CA53" s="19"/>
      <c r="CB53" s="775"/>
      <c r="CC53" s="775"/>
      <c r="CD53" s="775"/>
      <c r="CE53" s="775"/>
      <c r="CG53" s="800"/>
      <c r="CH53" s="800"/>
      <c r="CI53" s="800"/>
      <c r="CJ53" s="800"/>
      <c r="CK53" s="798"/>
      <c r="CL53" s="798"/>
      <c r="CM53" s="1248"/>
      <c r="CN53" s="1248"/>
      <c r="CO53" s="1248"/>
      <c r="CP53" s="1248"/>
      <c r="CQ53" s="1248"/>
      <c r="CR53" s="1248"/>
      <c r="CS53" s="1248"/>
      <c r="CT53" s="1248"/>
      <c r="CU53" s="1248"/>
      <c r="CV53" s="1248"/>
      <c r="CW53" s="1248"/>
      <c r="CX53" s="1248"/>
      <c r="CY53" s="1248"/>
      <c r="CZ53" s="1248"/>
      <c r="DA53" s="1248"/>
      <c r="DB53" s="1248"/>
      <c r="DC53" s="1248"/>
      <c r="DD53" s="1248"/>
      <c r="DE53" s="1248"/>
      <c r="DF53" s="1248"/>
      <c r="DG53" s="1248"/>
      <c r="DH53" s="1248"/>
      <c r="DI53" s="1248"/>
      <c r="DJ53" s="1248"/>
      <c r="DK53" s="1248"/>
      <c r="DL53" s="1248"/>
      <c r="DM53" s="1248"/>
      <c r="DN53" s="1248"/>
      <c r="DO53" s="801"/>
      <c r="DP53" s="801"/>
      <c r="DQ53" s="801"/>
      <c r="DR53" s="801"/>
      <c r="DS53" s="801"/>
    </row>
    <row r="54" spans="9:131" ht="15" customHeight="1">
      <c r="I54" s="783"/>
      <c r="J54" s="777"/>
      <c r="K54" s="775"/>
      <c r="L54" s="775"/>
      <c r="M54" s="775" t="s">
        <v>653</v>
      </c>
      <c r="N54" s="775"/>
      <c r="O54" s="775"/>
      <c r="P54" s="775"/>
      <c r="Q54" s="775"/>
      <c r="R54" s="775"/>
      <c r="S54" s="775"/>
      <c r="T54" s="775"/>
      <c r="U54" s="775"/>
      <c r="V54" s="775"/>
      <c r="W54" s="775"/>
      <c r="X54" s="775"/>
      <c r="Y54" s="775"/>
      <c r="Z54" s="775"/>
      <c r="AA54" s="775"/>
      <c r="AB54" s="775"/>
      <c r="AC54" s="775"/>
      <c r="AD54" s="775"/>
      <c r="AE54" s="775"/>
      <c r="AF54" s="775"/>
      <c r="AG54" s="775"/>
      <c r="AH54" s="775"/>
      <c r="AI54" s="775"/>
      <c r="AJ54" s="775"/>
      <c r="AK54" s="775"/>
      <c r="AL54" s="775"/>
      <c r="AM54" s="775"/>
      <c r="AN54" s="775"/>
      <c r="AO54" s="775"/>
      <c r="AP54" s="775"/>
      <c r="AQ54" s="775"/>
      <c r="AR54" s="775"/>
      <c r="AS54" s="775"/>
      <c r="AT54" s="775"/>
      <c r="AU54" s="775"/>
      <c r="AV54" s="775"/>
      <c r="AW54" s="775"/>
      <c r="AX54" s="775"/>
      <c r="AY54" s="775"/>
      <c r="AZ54" s="775"/>
      <c r="BA54" s="775"/>
      <c r="BB54" s="775"/>
      <c r="BC54" s="775"/>
      <c r="BD54" s="775"/>
      <c r="BE54" s="19"/>
      <c r="BF54" s="19"/>
      <c r="BG54" s="19"/>
      <c r="BH54" s="19"/>
      <c r="BI54" s="21"/>
      <c r="BJ54" s="21"/>
      <c r="BK54" s="21"/>
      <c r="BL54" s="21"/>
      <c r="BM54" s="21"/>
      <c r="BN54" s="21"/>
      <c r="BO54" s="21"/>
      <c r="BP54" s="21"/>
      <c r="BQ54" s="21"/>
      <c r="BR54" s="775"/>
      <c r="BS54" s="775"/>
      <c r="BT54" s="19"/>
      <c r="BU54" s="19"/>
      <c r="BV54" s="19"/>
      <c r="BW54" s="19"/>
      <c r="BX54" s="19"/>
      <c r="BY54" s="19"/>
      <c r="BZ54" s="19"/>
      <c r="CA54" s="19"/>
      <c r="CB54" s="775"/>
      <c r="CC54" s="775"/>
      <c r="CD54" s="775"/>
      <c r="CE54" s="775"/>
      <c r="CG54" s="800"/>
      <c r="CH54" s="800"/>
      <c r="CI54" s="800"/>
      <c r="CJ54" s="800"/>
      <c r="CK54" s="798"/>
      <c r="CL54" s="798"/>
      <c r="CM54" s="1248"/>
      <c r="CN54" s="1248"/>
      <c r="CO54" s="1248"/>
      <c r="CP54" s="1248"/>
      <c r="CQ54" s="1248"/>
      <c r="CR54" s="1248"/>
      <c r="CS54" s="1248"/>
      <c r="CT54" s="1242"/>
      <c r="CU54" s="1243"/>
      <c r="CV54" s="1243"/>
      <c r="CW54" s="1243"/>
      <c r="CX54" s="1243"/>
      <c r="CY54" s="1243"/>
      <c r="CZ54" s="1243"/>
      <c r="DA54" s="1242"/>
      <c r="DB54" s="1243"/>
      <c r="DC54" s="1243"/>
      <c r="DD54" s="1243"/>
      <c r="DE54" s="1243"/>
      <c r="DF54" s="1243"/>
      <c r="DG54" s="1243"/>
      <c r="DH54" s="1242"/>
      <c r="DI54" s="1243"/>
      <c r="DJ54" s="1243"/>
      <c r="DK54" s="1243"/>
      <c r="DL54" s="1243"/>
      <c r="DM54" s="1243"/>
      <c r="DN54" s="1243"/>
      <c r="DO54" s="801"/>
      <c r="DP54" s="801"/>
      <c r="DQ54" s="801"/>
      <c r="DR54" s="801"/>
      <c r="DS54" s="801"/>
    </row>
    <row r="55" spans="9:131" ht="15" customHeight="1">
      <c r="I55" s="783"/>
      <c r="J55" s="777"/>
      <c r="K55" s="775"/>
      <c r="L55" s="775"/>
      <c r="M55" s="775"/>
      <c r="N55" s="775"/>
      <c r="O55" s="775"/>
      <c r="P55" s="775"/>
      <c r="Q55" s="775"/>
      <c r="R55" s="775"/>
      <c r="S55" s="775"/>
      <c r="T55" s="775"/>
      <c r="U55" s="775"/>
      <c r="V55" s="775"/>
      <c r="W55" s="775"/>
      <c r="X55" s="775"/>
      <c r="Y55" s="775"/>
      <c r="Z55" s="775"/>
      <c r="AA55" s="775"/>
      <c r="AB55" s="775"/>
      <c r="AC55" s="775"/>
      <c r="AD55" s="775"/>
      <c r="AE55" s="775"/>
      <c r="AF55" s="775"/>
      <c r="AG55" s="775"/>
      <c r="AH55" s="775"/>
      <c r="AI55" s="775"/>
      <c r="AJ55" s="775"/>
      <c r="AK55" s="775"/>
      <c r="AL55" s="775"/>
      <c r="AM55" s="775"/>
      <c r="AN55" s="775"/>
      <c r="AO55" s="775"/>
      <c r="AP55" s="775"/>
      <c r="AQ55" s="775"/>
      <c r="AR55" s="775"/>
      <c r="AS55" s="775"/>
      <c r="AT55" s="775"/>
      <c r="AU55" s="775"/>
      <c r="AV55" s="775"/>
      <c r="AW55" s="775"/>
      <c r="AX55" s="775"/>
      <c r="AY55" s="775"/>
      <c r="AZ55" s="775"/>
      <c r="BA55" s="775"/>
      <c r="BB55" s="775"/>
      <c r="BC55" s="775"/>
      <c r="BD55" s="775"/>
      <c r="BE55" s="19"/>
      <c r="BF55" s="19"/>
      <c r="BG55" s="19"/>
      <c r="BH55" s="19"/>
      <c r="BI55" s="21"/>
      <c r="BJ55" s="21"/>
      <c r="BK55" s="21"/>
      <c r="BL55" s="21"/>
      <c r="BM55" s="21"/>
      <c r="BN55" s="21"/>
      <c r="BO55" s="21"/>
      <c r="BP55" s="21"/>
      <c r="BQ55" s="21"/>
      <c r="BR55" s="775"/>
      <c r="BS55" s="775"/>
      <c r="BT55" s="19"/>
      <c r="BU55" s="128" t="s">
        <v>556</v>
      </c>
      <c r="BV55" s="19"/>
      <c r="BW55" s="19"/>
      <c r="BX55" s="19"/>
      <c r="BY55" s="19"/>
      <c r="BZ55" s="19"/>
      <c r="CA55" s="19"/>
      <c r="CB55" s="775"/>
      <c r="CC55" s="775"/>
      <c r="CD55" s="775"/>
      <c r="CE55" s="775"/>
      <c r="CG55" s="800"/>
      <c r="CH55" s="800"/>
      <c r="CI55" s="800"/>
      <c r="CJ55" s="800"/>
      <c r="CK55" s="798"/>
      <c r="CL55" s="798"/>
      <c r="CM55" s="1248"/>
      <c r="CN55" s="1248"/>
      <c r="CO55" s="1248"/>
      <c r="CP55" s="1248"/>
      <c r="CQ55" s="1248"/>
      <c r="CR55" s="1248"/>
      <c r="CS55" s="1248"/>
      <c r="CT55" s="1242"/>
      <c r="CU55" s="1243"/>
      <c r="CV55" s="1243"/>
      <c r="CW55" s="1243"/>
      <c r="CX55" s="1243"/>
      <c r="CY55" s="1243"/>
      <c r="CZ55" s="1243"/>
      <c r="DA55" s="1242"/>
      <c r="DB55" s="1243"/>
      <c r="DC55" s="1243"/>
      <c r="DD55" s="1243"/>
      <c r="DE55" s="1243"/>
      <c r="DF55" s="1243"/>
      <c r="DG55" s="1243"/>
      <c r="DH55" s="1242"/>
      <c r="DI55" s="1243"/>
      <c r="DJ55" s="1243"/>
      <c r="DK55" s="1243"/>
      <c r="DL55" s="1243"/>
      <c r="DM55" s="1243"/>
      <c r="DN55" s="1243"/>
      <c r="DO55" s="801"/>
      <c r="DP55" s="801"/>
      <c r="DQ55" s="801"/>
      <c r="DR55" s="801"/>
      <c r="DS55" s="801"/>
    </row>
    <row r="56" spans="9:131" ht="15" customHeight="1">
      <c r="I56" s="783"/>
      <c r="J56" s="777"/>
      <c r="K56" s="775"/>
      <c r="L56" s="775"/>
      <c r="M56" s="864"/>
      <c r="N56" s="864"/>
      <c r="O56" s="864"/>
      <c r="P56" s="864"/>
      <c r="Q56" s="864"/>
      <c r="R56" s="864"/>
      <c r="S56" s="864"/>
      <c r="T56" s="864"/>
      <c r="U56" s="864"/>
      <c r="V56" s="864"/>
      <c r="W56" s="864"/>
      <c r="X56" s="864"/>
      <c r="Y56" s="864"/>
      <c r="Z56" s="864"/>
      <c r="AA56" s="864"/>
      <c r="AB56" s="864"/>
      <c r="AC56" s="1224" t="s">
        <v>554</v>
      </c>
      <c r="AD56" s="1225"/>
      <c r="AE56" s="1225"/>
      <c r="AF56" s="1225"/>
      <c r="AG56" s="1225"/>
      <c r="AH56" s="1225"/>
      <c r="AI56" s="1225"/>
      <c r="AJ56" s="1225"/>
      <c r="AK56" s="1225"/>
      <c r="AL56" s="1225"/>
      <c r="AM56" s="1225"/>
      <c r="AN56" s="1225"/>
      <c r="AO56" s="1225"/>
      <c r="AP56" s="1225"/>
      <c r="AQ56" s="1226"/>
      <c r="AR56" s="1225" t="s">
        <v>550</v>
      </c>
      <c r="AS56" s="1225"/>
      <c r="AT56" s="1225"/>
      <c r="AU56" s="1225"/>
      <c r="AV56" s="1225"/>
      <c r="AW56" s="1225"/>
      <c r="AX56" s="1225"/>
      <c r="AY56" s="1225"/>
      <c r="AZ56" s="1225"/>
      <c r="BA56" s="1225"/>
      <c r="BB56" s="1225"/>
      <c r="BC56" s="1225"/>
      <c r="BD56" s="1225"/>
      <c r="BE56" s="1225"/>
      <c r="BF56" s="1226"/>
      <c r="BG56" s="1224" t="s">
        <v>555</v>
      </c>
      <c r="BH56" s="1225"/>
      <c r="BI56" s="1225"/>
      <c r="BJ56" s="1225"/>
      <c r="BK56" s="1225"/>
      <c r="BL56" s="1225"/>
      <c r="BM56" s="1225"/>
      <c r="BN56" s="1225"/>
      <c r="BO56" s="1225"/>
      <c r="BP56" s="1225"/>
      <c r="BQ56" s="1225"/>
      <c r="BR56" s="1225"/>
      <c r="BS56" s="1225"/>
      <c r="BT56" s="1225"/>
      <c r="BU56" s="1226"/>
      <c r="BV56" s="19"/>
      <c r="BW56" s="19"/>
      <c r="BX56" s="19"/>
      <c r="BY56" s="19"/>
      <c r="BZ56" s="19"/>
      <c r="CA56" s="19"/>
      <c r="CB56" s="775"/>
      <c r="CC56" s="775"/>
      <c r="CD56" s="775"/>
      <c r="CE56" s="775"/>
      <c r="CG56" s="800"/>
      <c r="CH56" s="800"/>
      <c r="CI56" s="800"/>
      <c r="CJ56" s="800"/>
      <c r="CK56" s="798"/>
      <c r="CL56" s="798"/>
      <c r="CM56" s="1248"/>
      <c r="CN56" s="1248"/>
      <c r="CO56" s="1248"/>
      <c r="CP56" s="1248"/>
      <c r="CQ56" s="1248"/>
      <c r="CR56" s="1248"/>
      <c r="CS56" s="1248"/>
      <c r="CT56" s="1242"/>
      <c r="CU56" s="1243"/>
      <c r="CV56" s="1243"/>
      <c r="CW56" s="1243"/>
      <c r="CX56" s="1243"/>
      <c r="CY56" s="1243"/>
      <c r="CZ56" s="1243"/>
      <c r="DA56" s="1242"/>
      <c r="DB56" s="1243"/>
      <c r="DC56" s="1243"/>
      <c r="DD56" s="1243"/>
      <c r="DE56" s="1243"/>
      <c r="DF56" s="1243"/>
      <c r="DG56" s="1243"/>
      <c r="DH56" s="1242"/>
      <c r="DI56" s="1243"/>
      <c r="DJ56" s="1243"/>
      <c r="DK56" s="1243"/>
      <c r="DL56" s="1243"/>
      <c r="DM56" s="1243"/>
      <c r="DN56" s="1243"/>
      <c r="DO56" s="801"/>
      <c r="DP56" s="801"/>
      <c r="DQ56" s="801"/>
      <c r="DR56" s="801"/>
      <c r="DS56" s="801"/>
      <c r="DT56" s="809"/>
      <c r="DU56" s="809"/>
      <c r="DV56" s="809"/>
      <c r="DW56" s="809"/>
      <c r="DX56" s="809"/>
      <c r="DY56" s="809"/>
      <c r="DZ56" s="809"/>
      <c r="EA56" s="809"/>
    </row>
    <row r="57" spans="9:131" ht="15" customHeight="1">
      <c r="I57" s="783"/>
      <c r="J57" s="777"/>
      <c r="K57" s="775"/>
      <c r="L57" s="775"/>
      <c r="M57" s="310" t="s">
        <v>557</v>
      </c>
      <c r="N57" s="316"/>
      <c r="O57" s="316"/>
      <c r="P57" s="316"/>
      <c r="Q57" s="316"/>
      <c r="R57" s="316"/>
      <c r="S57" s="316"/>
      <c r="T57" s="316"/>
      <c r="U57" s="316"/>
      <c r="V57" s="316"/>
      <c r="W57" s="316"/>
      <c r="X57" s="316"/>
      <c r="Y57" s="316"/>
      <c r="Z57" s="316"/>
      <c r="AA57" s="316"/>
      <c r="AB57" s="311"/>
      <c r="AC57" s="1214">
        <v>147428</v>
      </c>
      <c r="AD57" s="1215"/>
      <c r="AE57" s="1215"/>
      <c r="AF57" s="1215"/>
      <c r="AG57" s="1215"/>
      <c r="AH57" s="1215"/>
      <c r="AI57" s="1215"/>
      <c r="AJ57" s="1215"/>
      <c r="AK57" s="1215"/>
      <c r="AL57" s="1215"/>
      <c r="AM57" s="1215"/>
      <c r="AN57" s="1215"/>
      <c r="AO57" s="1215"/>
      <c r="AP57" s="1215"/>
      <c r="AQ57" s="1216"/>
      <c r="AR57" s="1214">
        <v>189170</v>
      </c>
      <c r="AS57" s="1215"/>
      <c r="AT57" s="1215"/>
      <c r="AU57" s="1215"/>
      <c r="AV57" s="1215"/>
      <c r="AW57" s="1215"/>
      <c r="AX57" s="1215"/>
      <c r="AY57" s="1215"/>
      <c r="AZ57" s="1215"/>
      <c r="BA57" s="1215"/>
      <c r="BB57" s="1215"/>
      <c r="BC57" s="1215"/>
      <c r="BD57" s="1215"/>
      <c r="BE57" s="1215"/>
      <c r="BF57" s="1216"/>
      <c r="BG57" s="1214">
        <f>SUM(AC57:BF57)</f>
        <v>336598</v>
      </c>
      <c r="BH57" s="1215"/>
      <c r="BI57" s="1215"/>
      <c r="BJ57" s="1215"/>
      <c r="BK57" s="1215"/>
      <c r="BL57" s="1215"/>
      <c r="BM57" s="1215"/>
      <c r="BN57" s="1215"/>
      <c r="BO57" s="1215"/>
      <c r="BP57" s="1215"/>
      <c r="BQ57" s="1215"/>
      <c r="BR57" s="1215"/>
      <c r="BS57" s="1215"/>
      <c r="BT57" s="1215"/>
      <c r="BU57" s="1216"/>
      <c r="BV57" s="19"/>
      <c r="BW57" s="19"/>
      <c r="BX57" s="19"/>
      <c r="BY57" s="19"/>
      <c r="BZ57" s="19"/>
      <c r="CA57" s="19"/>
      <c r="CB57" s="775"/>
      <c r="CC57" s="775"/>
      <c r="CD57" s="775"/>
      <c r="CE57" s="775"/>
      <c r="CG57" s="800"/>
      <c r="CH57" s="800"/>
      <c r="CI57" s="800"/>
      <c r="CJ57" s="800"/>
      <c r="CK57" s="798"/>
      <c r="CL57" s="798"/>
      <c r="CM57" s="1244" t="s">
        <v>662</v>
      </c>
      <c r="CN57" s="1244"/>
      <c r="CO57" s="1244"/>
      <c r="CP57" s="1244"/>
      <c r="CQ57" s="1244"/>
      <c r="CR57" s="1244"/>
      <c r="CS57" s="1244"/>
      <c r="CT57" s="1249">
        <f>説明書!F102</f>
        <v>200184</v>
      </c>
      <c r="CU57" s="1249"/>
      <c r="CV57" s="1249"/>
      <c r="CW57" s="1249"/>
      <c r="CX57" s="1249"/>
      <c r="CY57" s="1249"/>
      <c r="CZ57" s="1249"/>
      <c r="DA57" s="1242"/>
      <c r="DB57" s="1243"/>
      <c r="DC57" s="1243"/>
      <c r="DD57" s="1243"/>
      <c r="DE57" s="1243"/>
      <c r="DF57" s="1243"/>
      <c r="DG57" s="1243"/>
      <c r="DH57" s="1242"/>
      <c r="DI57" s="1243"/>
      <c r="DJ57" s="1243"/>
      <c r="DK57" s="1243"/>
      <c r="DL57" s="1243"/>
      <c r="DM57" s="1243"/>
      <c r="DN57" s="1243"/>
      <c r="DO57" s="1248"/>
      <c r="DP57" s="1248"/>
      <c r="DQ57" s="1248"/>
      <c r="DR57" s="1248"/>
      <c r="DS57" s="1248"/>
      <c r="DT57" s="809"/>
      <c r="DU57" s="809"/>
      <c r="DV57" s="809"/>
      <c r="DW57" s="809"/>
      <c r="DX57" s="809"/>
      <c r="DY57" s="809"/>
      <c r="DZ57" s="809"/>
      <c r="EA57" s="809"/>
    </row>
    <row r="58" spans="9:131" ht="15" customHeight="1">
      <c r="I58" s="783"/>
      <c r="J58" s="777"/>
      <c r="K58" s="775"/>
      <c r="L58" s="775"/>
      <c r="M58" s="5" t="s">
        <v>558</v>
      </c>
      <c r="N58" s="385"/>
      <c r="O58" s="385"/>
      <c r="P58" s="385"/>
      <c r="Q58" s="385"/>
      <c r="R58" s="385"/>
      <c r="S58" s="385"/>
      <c r="T58" s="385"/>
      <c r="U58" s="385"/>
      <c r="V58" s="385"/>
      <c r="W58" s="385"/>
      <c r="X58" s="385"/>
      <c r="Y58" s="385"/>
      <c r="Z58" s="385"/>
      <c r="AA58" s="385"/>
      <c r="AB58" s="309"/>
      <c r="AC58" s="1197">
        <v>207270</v>
      </c>
      <c r="AD58" s="1198"/>
      <c r="AE58" s="1198"/>
      <c r="AF58" s="1198"/>
      <c r="AG58" s="1198"/>
      <c r="AH58" s="1198"/>
      <c r="AI58" s="1198"/>
      <c r="AJ58" s="1198"/>
      <c r="AK58" s="1198"/>
      <c r="AL58" s="1198"/>
      <c r="AM58" s="1198"/>
      <c r="AN58" s="1198"/>
      <c r="AO58" s="1198"/>
      <c r="AP58" s="1198"/>
      <c r="AQ58" s="1199"/>
      <c r="AR58" s="1197">
        <v>282203</v>
      </c>
      <c r="AS58" s="1198"/>
      <c r="AT58" s="1198"/>
      <c r="AU58" s="1198"/>
      <c r="AV58" s="1198"/>
      <c r="AW58" s="1198"/>
      <c r="AX58" s="1198"/>
      <c r="AY58" s="1198"/>
      <c r="AZ58" s="1198"/>
      <c r="BA58" s="1198"/>
      <c r="BB58" s="1198"/>
      <c r="BC58" s="1198"/>
      <c r="BD58" s="1198"/>
      <c r="BE58" s="1198"/>
      <c r="BF58" s="1199"/>
      <c r="BG58" s="1197">
        <f>SUM(AC58:BF58)</f>
        <v>489473</v>
      </c>
      <c r="BH58" s="1198"/>
      <c r="BI58" s="1198"/>
      <c r="BJ58" s="1198"/>
      <c r="BK58" s="1198"/>
      <c r="BL58" s="1198"/>
      <c r="BM58" s="1198"/>
      <c r="BN58" s="1198"/>
      <c r="BO58" s="1198"/>
      <c r="BP58" s="1198"/>
      <c r="BQ58" s="1198"/>
      <c r="BR58" s="1198"/>
      <c r="BS58" s="1198"/>
      <c r="BT58" s="1198"/>
      <c r="BU58" s="1199"/>
      <c r="BV58" s="19"/>
      <c r="BW58" s="19"/>
      <c r="BX58" s="19"/>
      <c r="BY58" s="19"/>
      <c r="BZ58" s="19"/>
      <c r="CA58" s="19"/>
      <c r="CB58" s="775"/>
      <c r="CC58" s="775"/>
      <c r="CD58" s="775"/>
      <c r="CE58" s="775"/>
      <c r="CG58" s="800"/>
      <c r="CH58" s="800"/>
      <c r="CI58" s="800"/>
      <c r="CJ58" s="800"/>
      <c r="CK58" s="798"/>
      <c r="CL58" s="798"/>
      <c r="CM58" s="798"/>
      <c r="CN58" s="798"/>
      <c r="CO58" s="798"/>
      <c r="CP58" s="798"/>
      <c r="CQ58" s="798"/>
      <c r="CR58" s="798"/>
      <c r="CS58" s="798"/>
      <c r="CT58" s="798"/>
      <c r="CU58" s="798"/>
      <c r="CV58" s="798"/>
      <c r="CW58" s="798"/>
      <c r="CX58" s="798"/>
      <c r="CY58" s="798"/>
      <c r="CZ58" s="798"/>
      <c r="DA58" s="798"/>
      <c r="DB58" s="798"/>
      <c r="DC58" s="798"/>
      <c r="DD58" s="798"/>
      <c r="DE58" s="798"/>
      <c r="DF58" s="798"/>
      <c r="DG58" s="798"/>
      <c r="DH58" s="798"/>
      <c r="DI58" s="798"/>
      <c r="DJ58" s="1245"/>
      <c r="DK58" s="1245"/>
      <c r="DL58" s="1245"/>
      <c r="DM58" s="1245"/>
      <c r="DN58" s="1245"/>
      <c r="DO58" s="1245"/>
      <c r="DP58" s="1245"/>
      <c r="DQ58" s="1245"/>
      <c r="DR58" s="1245"/>
      <c r="DS58" s="1245"/>
      <c r="DT58" s="809"/>
      <c r="DU58" s="809"/>
      <c r="DV58" s="809"/>
      <c r="DW58" s="809"/>
      <c r="DX58" s="809"/>
      <c r="DY58" s="809"/>
      <c r="DZ58" s="809"/>
      <c r="EA58" s="809"/>
    </row>
    <row r="59" spans="9:131" ht="15" customHeight="1">
      <c r="I59" s="783"/>
      <c r="J59" s="777"/>
      <c r="K59" s="775"/>
      <c r="L59" s="775"/>
      <c r="M59" s="310" t="s">
        <v>559</v>
      </c>
      <c r="N59" s="316"/>
      <c r="O59" s="316"/>
      <c r="P59" s="316"/>
      <c r="Q59" s="316"/>
      <c r="R59" s="316"/>
      <c r="S59" s="316"/>
      <c r="T59" s="316"/>
      <c r="U59" s="316"/>
      <c r="V59" s="316"/>
      <c r="W59" s="316"/>
      <c r="X59" s="316"/>
      <c r="Y59" s="316"/>
      <c r="Z59" s="316"/>
      <c r="AA59" s="316"/>
      <c r="AB59" s="311"/>
      <c r="AC59" s="1214">
        <f>AC57-AC58</f>
        <v>-59842</v>
      </c>
      <c r="AD59" s="1215"/>
      <c r="AE59" s="1215"/>
      <c r="AF59" s="1215"/>
      <c r="AG59" s="1215"/>
      <c r="AH59" s="1215"/>
      <c r="AI59" s="1215"/>
      <c r="AJ59" s="1215"/>
      <c r="AK59" s="1215"/>
      <c r="AL59" s="1215"/>
      <c r="AM59" s="1215"/>
      <c r="AN59" s="1215"/>
      <c r="AO59" s="1215"/>
      <c r="AP59" s="1215"/>
      <c r="AQ59" s="1216"/>
      <c r="AR59" s="1214">
        <f t="shared" ref="AR59" si="0">AR57-AR58</f>
        <v>-93033</v>
      </c>
      <c r="AS59" s="1215"/>
      <c r="AT59" s="1215"/>
      <c r="AU59" s="1215"/>
      <c r="AV59" s="1215"/>
      <c r="AW59" s="1215"/>
      <c r="AX59" s="1215"/>
      <c r="AY59" s="1215"/>
      <c r="AZ59" s="1215"/>
      <c r="BA59" s="1215"/>
      <c r="BB59" s="1215"/>
      <c r="BC59" s="1215"/>
      <c r="BD59" s="1215"/>
      <c r="BE59" s="1215"/>
      <c r="BF59" s="1216"/>
      <c r="BG59" s="1214">
        <f t="shared" ref="BG59" si="1">BG57-BG58</f>
        <v>-152875</v>
      </c>
      <c r="BH59" s="1215"/>
      <c r="BI59" s="1215"/>
      <c r="BJ59" s="1215"/>
      <c r="BK59" s="1215"/>
      <c r="BL59" s="1215"/>
      <c r="BM59" s="1215"/>
      <c r="BN59" s="1215"/>
      <c r="BO59" s="1215"/>
      <c r="BP59" s="1215"/>
      <c r="BQ59" s="1215"/>
      <c r="BR59" s="1215"/>
      <c r="BS59" s="1215"/>
      <c r="BT59" s="1215"/>
      <c r="BU59" s="1216"/>
      <c r="BV59" s="19"/>
      <c r="BW59" s="19"/>
      <c r="BX59" s="19"/>
      <c r="BY59" s="19"/>
      <c r="BZ59" s="19"/>
      <c r="CA59" s="19"/>
      <c r="CB59" s="775"/>
      <c r="CC59" s="775"/>
      <c r="CD59" s="775"/>
      <c r="CE59" s="775"/>
      <c r="CG59" s="800"/>
      <c r="CH59" s="800"/>
      <c r="CI59" s="800"/>
      <c r="CJ59" s="800"/>
      <c r="CK59" s="798"/>
      <c r="CL59" s="798"/>
      <c r="CM59" s="798" t="s">
        <v>590</v>
      </c>
      <c r="CN59" s="798"/>
      <c r="CO59" s="798"/>
      <c r="CP59" s="798"/>
      <c r="CQ59" s="798"/>
      <c r="CR59" s="798"/>
      <c r="CS59" s="798"/>
      <c r="CT59" s="798"/>
      <c r="CU59" s="798"/>
      <c r="CV59" s="798"/>
      <c r="CW59" s="798"/>
      <c r="CX59" s="798"/>
      <c r="CY59" s="798"/>
      <c r="CZ59" s="798"/>
      <c r="DA59" s="798"/>
      <c r="DB59" s="798"/>
      <c r="DC59" s="798"/>
      <c r="DD59" s="798"/>
      <c r="DE59" s="798"/>
      <c r="DF59" s="798"/>
      <c r="DG59" s="798"/>
      <c r="DH59" s="798"/>
      <c r="DI59" s="798"/>
      <c r="DJ59" s="1245"/>
      <c r="DK59" s="1245"/>
      <c r="DL59" s="1245"/>
      <c r="DM59" s="1245"/>
      <c r="DN59" s="1245"/>
      <c r="DO59" s="1245"/>
      <c r="DP59" s="1245"/>
      <c r="DQ59" s="1245"/>
      <c r="DR59" s="1245"/>
      <c r="DS59" s="1245"/>
      <c r="DT59" s="809"/>
      <c r="DU59" s="809"/>
      <c r="DV59" s="809"/>
      <c r="DW59" s="809"/>
      <c r="DX59" s="809"/>
      <c r="DY59" s="809"/>
      <c r="DZ59" s="809"/>
      <c r="EA59" s="809"/>
    </row>
    <row r="60" spans="9:131" ht="15" customHeight="1">
      <c r="I60" s="783"/>
      <c r="J60" s="777"/>
      <c r="K60" s="775"/>
      <c r="L60" s="775"/>
      <c r="M60" s="5" t="s">
        <v>560</v>
      </c>
      <c r="N60" s="385"/>
      <c r="O60" s="385"/>
      <c r="P60" s="385"/>
      <c r="Q60" s="385"/>
      <c r="R60" s="385"/>
      <c r="S60" s="385"/>
      <c r="T60" s="385"/>
      <c r="U60" s="385"/>
      <c r="V60" s="385"/>
      <c r="W60" s="385"/>
      <c r="X60" s="385"/>
      <c r="Y60" s="385"/>
      <c r="Z60" s="385"/>
      <c r="AA60" s="385"/>
      <c r="AB60" s="309"/>
      <c r="AC60" s="1197">
        <v>9777</v>
      </c>
      <c r="AD60" s="1198"/>
      <c r="AE60" s="1198"/>
      <c r="AF60" s="1198"/>
      <c r="AG60" s="1198"/>
      <c r="AH60" s="1198"/>
      <c r="AI60" s="1198"/>
      <c r="AJ60" s="1198"/>
      <c r="AK60" s="1198"/>
      <c r="AL60" s="1198"/>
      <c r="AM60" s="1198"/>
      <c r="AN60" s="1198"/>
      <c r="AO60" s="1198"/>
      <c r="AP60" s="1198"/>
      <c r="AQ60" s="1199"/>
      <c r="AR60" s="1197">
        <v>6538</v>
      </c>
      <c r="AS60" s="1198"/>
      <c r="AT60" s="1198"/>
      <c r="AU60" s="1198"/>
      <c r="AV60" s="1198"/>
      <c r="AW60" s="1198"/>
      <c r="AX60" s="1198"/>
      <c r="AY60" s="1198"/>
      <c r="AZ60" s="1198"/>
      <c r="BA60" s="1198"/>
      <c r="BB60" s="1198"/>
      <c r="BC60" s="1198"/>
      <c r="BD60" s="1198"/>
      <c r="BE60" s="1198"/>
      <c r="BF60" s="1199"/>
      <c r="BG60" s="1197">
        <f>SUM(AC60:BF60)</f>
        <v>16315</v>
      </c>
      <c r="BH60" s="1198"/>
      <c r="BI60" s="1198"/>
      <c r="BJ60" s="1198"/>
      <c r="BK60" s="1198"/>
      <c r="BL60" s="1198"/>
      <c r="BM60" s="1198"/>
      <c r="BN60" s="1198"/>
      <c r="BO60" s="1198"/>
      <c r="BP60" s="1198"/>
      <c r="BQ60" s="1198"/>
      <c r="BR60" s="1198"/>
      <c r="BS60" s="1198"/>
      <c r="BT60" s="1198"/>
      <c r="BU60" s="1199"/>
      <c r="BV60" s="19"/>
      <c r="BW60" s="19"/>
      <c r="BX60" s="19"/>
      <c r="BY60" s="19"/>
      <c r="BZ60" s="19"/>
      <c r="CA60" s="19"/>
      <c r="CB60" s="775"/>
      <c r="CC60" s="775"/>
      <c r="CD60" s="775"/>
      <c r="CE60" s="775"/>
      <c r="CG60" s="800"/>
      <c r="CH60" s="800"/>
      <c r="CI60" s="800"/>
      <c r="CJ60" s="800"/>
      <c r="CK60" s="798"/>
      <c r="CL60" s="798"/>
      <c r="CM60" s="1244" t="s">
        <v>488</v>
      </c>
      <c r="CN60" s="1244"/>
      <c r="CO60" s="1244"/>
      <c r="CP60" s="1244"/>
      <c r="CQ60" s="1244"/>
      <c r="CR60" s="1244"/>
      <c r="CS60" s="1244"/>
      <c r="CT60" s="1244" t="s">
        <v>489</v>
      </c>
      <c r="CU60" s="1244"/>
      <c r="CV60" s="1244"/>
      <c r="CW60" s="1244"/>
      <c r="CX60" s="1244"/>
      <c r="CY60" s="1244"/>
      <c r="CZ60" s="1244"/>
      <c r="DA60" s="1244" t="s">
        <v>42</v>
      </c>
      <c r="DB60" s="1244"/>
      <c r="DC60" s="1244"/>
      <c r="DD60" s="1244"/>
      <c r="DE60" s="1244"/>
      <c r="DF60" s="1244"/>
      <c r="DG60" s="1244"/>
      <c r="DH60" s="798"/>
      <c r="DI60" s="798"/>
      <c r="DJ60" s="1245"/>
      <c r="DK60" s="1245"/>
      <c r="DL60" s="1245"/>
      <c r="DM60" s="1245"/>
      <c r="DN60" s="1245"/>
      <c r="DO60" s="1245"/>
      <c r="DP60" s="1245"/>
      <c r="DQ60" s="1245"/>
      <c r="DR60" s="1245"/>
      <c r="DS60" s="1245"/>
      <c r="DT60" s="809"/>
      <c r="DU60" s="809"/>
      <c r="DV60" s="809"/>
      <c r="DW60" s="809"/>
      <c r="DX60" s="809"/>
      <c r="DY60" s="809"/>
      <c r="DZ60" s="809"/>
      <c r="EA60" s="809"/>
    </row>
    <row r="61" spans="9:131" ht="15" customHeight="1">
      <c r="I61" s="783"/>
      <c r="J61" s="777"/>
      <c r="K61" s="775"/>
      <c r="L61" s="775"/>
      <c r="M61" s="5" t="s">
        <v>561</v>
      </c>
      <c r="N61" s="385"/>
      <c r="O61" s="385"/>
      <c r="P61" s="385"/>
      <c r="Q61" s="385"/>
      <c r="R61" s="385"/>
      <c r="S61" s="385"/>
      <c r="T61" s="385"/>
      <c r="U61" s="385"/>
      <c r="V61" s="385"/>
      <c r="W61" s="385"/>
      <c r="X61" s="385"/>
      <c r="Y61" s="385"/>
      <c r="Z61" s="385"/>
      <c r="AA61" s="385"/>
      <c r="AB61" s="309"/>
      <c r="AC61" s="1214">
        <v>2444743</v>
      </c>
      <c r="AD61" s="1215"/>
      <c r="AE61" s="1215"/>
      <c r="AF61" s="1215"/>
      <c r="AG61" s="1215"/>
      <c r="AH61" s="1215"/>
      <c r="AI61" s="1215"/>
      <c r="AJ61" s="1215"/>
      <c r="AK61" s="1215"/>
      <c r="AL61" s="1215"/>
      <c r="AM61" s="1215"/>
      <c r="AN61" s="1215"/>
      <c r="AO61" s="1215"/>
      <c r="AP61" s="1215"/>
      <c r="AQ61" s="1216"/>
      <c r="AR61" s="1214">
        <v>2103552</v>
      </c>
      <c r="AS61" s="1215"/>
      <c r="AT61" s="1215"/>
      <c r="AU61" s="1215"/>
      <c r="AV61" s="1215"/>
      <c r="AW61" s="1215"/>
      <c r="AX61" s="1215"/>
      <c r="AY61" s="1215"/>
      <c r="AZ61" s="1215"/>
      <c r="BA61" s="1215"/>
      <c r="BB61" s="1215"/>
      <c r="BC61" s="1215"/>
      <c r="BD61" s="1215"/>
      <c r="BE61" s="1215"/>
      <c r="BF61" s="1216"/>
      <c r="BG61" s="1214">
        <f>SUM(AC61:BF61)</f>
        <v>4548295</v>
      </c>
      <c r="BH61" s="1215"/>
      <c r="BI61" s="1215"/>
      <c r="BJ61" s="1215"/>
      <c r="BK61" s="1215"/>
      <c r="BL61" s="1215"/>
      <c r="BM61" s="1215"/>
      <c r="BN61" s="1215"/>
      <c r="BO61" s="1215"/>
      <c r="BP61" s="1215"/>
      <c r="BQ61" s="1215"/>
      <c r="BR61" s="1215"/>
      <c r="BS61" s="1215"/>
      <c r="BT61" s="1215"/>
      <c r="BU61" s="1216"/>
      <c r="BV61" s="19"/>
      <c r="BW61" s="19"/>
      <c r="BX61" s="19"/>
      <c r="BY61" s="19"/>
      <c r="BZ61" s="19"/>
      <c r="CA61" s="19"/>
      <c r="CB61" s="775"/>
      <c r="CC61" s="775"/>
      <c r="CD61" s="775"/>
      <c r="CE61" s="775"/>
      <c r="CG61" s="800"/>
      <c r="CH61" s="800"/>
      <c r="CI61" s="800"/>
      <c r="CJ61" s="800"/>
      <c r="CK61" s="798"/>
      <c r="CL61" s="798"/>
      <c r="CM61" s="1246">
        <f>AC61-AC62</f>
        <v>540292</v>
      </c>
      <c r="CN61" s="1247"/>
      <c r="CO61" s="1247"/>
      <c r="CP61" s="1247"/>
      <c r="CQ61" s="1247"/>
      <c r="CR61" s="1247"/>
      <c r="CS61" s="1247"/>
      <c r="CT61" s="1246">
        <f>AR61-AR62</f>
        <v>-40066</v>
      </c>
      <c r="CU61" s="1247"/>
      <c r="CV61" s="1247"/>
      <c r="CW61" s="1247"/>
      <c r="CX61" s="1247"/>
      <c r="CY61" s="1247"/>
      <c r="CZ61" s="1247"/>
      <c r="DA61" s="1246">
        <f>SUM(CM61:CZ61)</f>
        <v>500226</v>
      </c>
      <c r="DB61" s="1247"/>
      <c r="DC61" s="1247"/>
      <c r="DD61" s="1247"/>
      <c r="DE61" s="1247"/>
      <c r="DF61" s="1247"/>
      <c r="DG61" s="1247"/>
      <c r="DH61" s="798"/>
      <c r="DI61" s="798"/>
      <c r="DJ61" s="1245"/>
      <c r="DK61" s="1245"/>
      <c r="DL61" s="1245"/>
      <c r="DM61" s="1245"/>
      <c r="DN61" s="1245"/>
      <c r="DO61" s="1245"/>
      <c r="DP61" s="1245"/>
      <c r="DQ61" s="1245"/>
      <c r="DR61" s="1245"/>
      <c r="DS61" s="1245"/>
      <c r="DT61" s="809"/>
      <c r="DU61" s="809"/>
      <c r="DV61" s="809"/>
      <c r="DW61" s="809"/>
      <c r="DX61" s="809"/>
      <c r="DY61" s="809"/>
      <c r="DZ61" s="809"/>
      <c r="EA61" s="809"/>
    </row>
    <row r="62" spans="9:131" ht="15" customHeight="1">
      <c r="I62" s="783"/>
      <c r="J62" s="777"/>
      <c r="K62" s="775"/>
      <c r="L62" s="775"/>
      <c r="M62" s="5" t="s">
        <v>562</v>
      </c>
      <c r="N62" s="385"/>
      <c r="O62" s="385"/>
      <c r="P62" s="385"/>
      <c r="Q62" s="385"/>
      <c r="R62" s="385"/>
      <c r="S62" s="385"/>
      <c r="T62" s="385"/>
      <c r="U62" s="385"/>
      <c r="V62" s="385"/>
      <c r="W62" s="385"/>
      <c r="X62" s="385"/>
      <c r="Y62" s="385"/>
      <c r="Z62" s="385"/>
      <c r="AA62" s="385"/>
      <c r="AB62" s="309"/>
      <c r="AC62" s="1211">
        <v>1904451</v>
      </c>
      <c r="AD62" s="1212"/>
      <c r="AE62" s="1212"/>
      <c r="AF62" s="1212"/>
      <c r="AG62" s="1212"/>
      <c r="AH62" s="1212"/>
      <c r="AI62" s="1212"/>
      <c r="AJ62" s="1212"/>
      <c r="AK62" s="1212"/>
      <c r="AL62" s="1212"/>
      <c r="AM62" s="1212"/>
      <c r="AN62" s="1212"/>
      <c r="AO62" s="1212"/>
      <c r="AP62" s="1212"/>
      <c r="AQ62" s="1213"/>
      <c r="AR62" s="1211">
        <v>2143618</v>
      </c>
      <c r="AS62" s="1212"/>
      <c r="AT62" s="1212"/>
      <c r="AU62" s="1212"/>
      <c r="AV62" s="1212"/>
      <c r="AW62" s="1212"/>
      <c r="AX62" s="1212"/>
      <c r="AY62" s="1212"/>
      <c r="AZ62" s="1212"/>
      <c r="BA62" s="1212"/>
      <c r="BB62" s="1212"/>
      <c r="BC62" s="1212"/>
      <c r="BD62" s="1212"/>
      <c r="BE62" s="1212"/>
      <c r="BF62" s="1213"/>
      <c r="BG62" s="1211">
        <f>SUM(AC62:BF62)</f>
        <v>4048069</v>
      </c>
      <c r="BH62" s="1212"/>
      <c r="BI62" s="1212"/>
      <c r="BJ62" s="1212"/>
      <c r="BK62" s="1212"/>
      <c r="BL62" s="1212"/>
      <c r="BM62" s="1212"/>
      <c r="BN62" s="1212"/>
      <c r="BO62" s="1212"/>
      <c r="BP62" s="1212"/>
      <c r="BQ62" s="1212"/>
      <c r="BR62" s="1212"/>
      <c r="BS62" s="1212"/>
      <c r="BT62" s="1212"/>
      <c r="BU62" s="1213"/>
      <c r="BV62" s="19"/>
      <c r="BW62" s="19"/>
      <c r="BX62" s="19"/>
      <c r="BY62" s="19"/>
      <c r="BZ62" s="19"/>
      <c r="CA62" s="19"/>
      <c r="CB62" s="775"/>
      <c r="CC62" s="775"/>
      <c r="CD62" s="775"/>
      <c r="CE62" s="775"/>
      <c r="CG62" s="800"/>
      <c r="CH62" s="800"/>
      <c r="CI62" s="800"/>
      <c r="CJ62" s="800"/>
      <c r="CK62" s="798"/>
      <c r="CL62" s="798"/>
      <c r="CM62" s="798"/>
      <c r="CN62" s="798"/>
      <c r="CO62" s="798"/>
      <c r="CP62" s="798"/>
      <c r="CQ62" s="798"/>
      <c r="CR62" s="798"/>
      <c r="CS62" s="798"/>
      <c r="CT62" s="798"/>
      <c r="CU62" s="798"/>
      <c r="CV62" s="798"/>
      <c r="CW62" s="798"/>
      <c r="CX62" s="798"/>
      <c r="CY62" s="798"/>
      <c r="CZ62" s="798"/>
      <c r="DA62" s="798"/>
      <c r="DB62" s="798"/>
      <c r="DC62" s="798"/>
      <c r="DD62" s="798"/>
      <c r="DE62" s="798"/>
      <c r="DF62" s="798"/>
      <c r="DG62" s="798"/>
      <c r="DH62" s="798"/>
      <c r="DI62" s="798"/>
      <c r="DJ62" s="1245"/>
      <c r="DK62" s="1245"/>
      <c r="DL62" s="1245"/>
      <c r="DM62" s="1245"/>
      <c r="DN62" s="1245"/>
      <c r="DO62" s="1245"/>
      <c r="DP62" s="1245"/>
      <c r="DQ62" s="1245"/>
      <c r="DR62" s="1245"/>
      <c r="DS62" s="1245"/>
      <c r="DT62" s="809"/>
      <c r="DU62" s="809"/>
      <c r="DV62" s="809"/>
      <c r="DW62" s="809"/>
      <c r="DX62" s="809"/>
      <c r="DY62" s="809"/>
      <c r="DZ62" s="809"/>
      <c r="EA62" s="809"/>
    </row>
    <row r="63" spans="9:131" ht="15" customHeight="1">
      <c r="I63" s="783"/>
      <c r="J63" s="777"/>
      <c r="K63" s="775"/>
      <c r="L63" s="775"/>
      <c r="M63" s="310" t="s">
        <v>563</v>
      </c>
      <c r="N63" s="316"/>
      <c r="O63" s="316"/>
      <c r="P63" s="316"/>
      <c r="Q63" s="316"/>
      <c r="R63" s="316"/>
      <c r="S63" s="316"/>
      <c r="T63" s="316"/>
      <c r="U63" s="316"/>
      <c r="V63" s="316"/>
      <c r="W63" s="316"/>
      <c r="X63" s="316"/>
      <c r="Y63" s="316"/>
      <c r="Z63" s="316"/>
      <c r="AA63" s="316"/>
      <c r="AB63" s="311"/>
      <c r="AC63" s="1214"/>
      <c r="AD63" s="1215"/>
      <c r="AE63" s="1215"/>
      <c r="AF63" s="1215"/>
      <c r="AG63" s="1215"/>
      <c r="AH63" s="1215"/>
      <c r="AI63" s="1215"/>
      <c r="AJ63" s="1215"/>
      <c r="AK63" s="1215"/>
      <c r="AL63" s="1215"/>
      <c r="AM63" s="1215"/>
      <c r="AN63" s="1215"/>
      <c r="AO63" s="1215"/>
      <c r="AP63" s="1215"/>
      <c r="AQ63" s="1216"/>
      <c r="AR63" s="1214"/>
      <c r="AS63" s="1215"/>
      <c r="AT63" s="1215"/>
      <c r="AU63" s="1215"/>
      <c r="AV63" s="1215"/>
      <c r="AW63" s="1215"/>
      <c r="AX63" s="1215"/>
      <c r="AY63" s="1215"/>
      <c r="AZ63" s="1215"/>
      <c r="BA63" s="1215"/>
      <c r="BB63" s="1215"/>
      <c r="BC63" s="1215"/>
      <c r="BD63" s="1215"/>
      <c r="BE63" s="1215"/>
      <c r="BF63" s="1216"/>
      <c r="BG63" s="1214"/>
      <c r="BH63" s="1215"/>
      <c r="BI63" s="1215"/>
      <c r="BJ63" s="1215"/>
      <c r="BK63" s="1215"/>
      <c r="BL63" s="1215"/>
      <c r="BM63" s="1215"/>
      <c r="BN63" s="1215"/>
      <c r="BO63" s="1215"/>
      <c r="BP63" s="1215"/>
      <c r="BQ63" s="1215"/>
      <c r="BR63" s="1215"/>
      <c r="BS63" s="1215"/>
      <c r="BT63" s="1215"/>
      <c r="BU63" s="1216"/>
      <c r="BV63" s="19"/>
      <c r="BW63" s="19"/>
      <c r="BX63" s="19"/>
      <c r="BY63" s="19"/>
      <c r="BZ63" s="19"/>
      <c r="CA63" s="19"/>
      <c r="CB63" s="775"/>
      <c r="CC63" s="775"/>
      <c r="CD63" s="775"/>
      <c r="CE63" s="775"/>
      <c r="CG63" s="800"/>
      <c r="CH63" s="800"/>
      <c r="CI63" s="800"/>
      <c r="CJ63" s="800"/>
      <c r="CK63" s="801"/>
      <c r="CL63" s="801"/>
      <c r="CM63" s="802" t="s">
        <v>652</v>
      </c>
      <c r="CN63" s="803"/>
      <c r="CO63" s="803"/>
      <c r="CP63" s="803"/>
      <c r="CQ63" s="803"/>
      <c r="CR63" s="803"/>
      <c r="CS63" s="803"/>
      <c r="CT63" s="804"/>
      <c r="CU63" s="803"/>
      <c r="CV63" s="803"/>
      <c r="CW63" s="803"/>
      <c r="CX63" s="803"/>
      <c r="CY63" s="803"/>
      <c r="CZ63" s="803"/>
      <c r="DA63" s="804"/>
      <c r="DB63" s="803"/>
      <c r="DC63" s="803"/>
      <c r="DD63" s="803"/>
      <c r="DE63" s="803"/>
      <c r="DF63" s="803"/>
      <c r="DG63" s="803"/>
      <c r="DH63" s="801"/>
      <c r="DI63" s="801"/>
      <c r="DJ63" s="805"/>
      <c r="DK63" s="805"/>
      <c r="DL63" s="805"/>
      <c r="DM63" s="805"/>
      <c r="DN63" s="805"/>
      <c r="DO63" s="805"/>
      <c r="DP63" s="805"/>
      <c r="DQ63" s="805"/>
      <c r="DR63" s="805"/>
      <c r="DS63" s="805"/>
      <c r="DT63" s="809"/>
      <c r="DU63" s="809"/>
      <c r="DV63" s="809"/>
      <c r="DW63" s="809"/>
      <c r="DX63" s="809"/>
      <c r="DY63" s="809"/>
      <c r="DZ63" s="809"/>
      <c r="EA63" s="809"/>
    </row>
    <row r="64" spans="9:131" ht="15" customHeight="1">
      <c r="I64" s="783"/>
      <c r="J64" s="777"/>
      <c r="K64" s="775"/>
      <c r="L64" s="775"/>
      <c r="M64" s="314"/>
      <c r="N64" s="775" t="s">
        <v>564</v>
      </c>
      <c r="O64" s="775"/>
      <c r="P64" s="775"/>
      <c r="Q64" s="775"/>
      <c r="R64" s="775"/>
      <c r="S64" s="775"/>
      <c r="T64" s="775"/>
      <c r="U64" s="775"/>
      <c r="V64" s="775"/>
      <c r="W64" s="775"/>
      <c r="X64" s="775"/>
      <c r="Y64" s="775"/>
      <c r="Z64" s="775"/>
      <c r="AA64" s="775"/>
      <c r="AB64" s="315"/>
      <c r="AC64" s="1197">
        <f>CM65</f>
        <v>130899</v>
      </c>
      <c r="AD64" s="1198"/>
      <c r="AE64" s="1198"/>
      <c r="AF64" s="1198"/>
      <c r="AG64" s="1198"/>
      <c r="AH64" s="1198"/>
      <c r="AI64" s="1198"/>
      <c r="AJ64" s="1198"/>
      <c r="AK64" s="1198"/>
      <c r="AL64" s="1198"/>
      <c r="AM64" s="1198"/>
      <c r="AN64" s="1198"/>
      <c r="AO64" s="1198"/>
      <c r="AP64" s="1198"/>
      <c r="AQ64" s="1199"/>
      <c r="AR64" s="1197">
        <f>CT65</f>
        <v>164494</v>
      </c>
      <c r="AS64" s="1198"/>
      <c r="AT64" s="1198"/>
      <c r="AU64" s="1198"/>
      <c r="AV64" s="1198"/>
      <c r="AW64" s="1198"/>
      <c r="AX64" s="1198"/>
      <c r="AY64" s="1198"/>
      <c r="AZ64" s="1198"/>
      <c r="BA64" s="1198"/>
      <c r="BB64" s="1198"/>
      <c r="BC64" s="1198"/>
      <c r="BD64" s="1198"/>
      <c r="BE64" s="1198"/>
      <c r="BF64" s="1199"/>
      <c r="BG64" s="1197">
        <f>SUM(AC64:BF64)</f>
        <v>295393</v>
      </c>
      <c r="BH64" s="1198"/>
      <c r="BI64" s="1198"/>
      <c r="BJ64" s="1198"/>
      <c r="BK64" s="1198"/>
      <c r="BL64" s="1198"/>
      <c r="BM64" s="1198"/>
      <c r="BN64" s="1198"/>
      <c r="BO64" s="1198"/>
      <c r="BP64" s="1198"/>
      <c r="BQ64" s="1198"/>
      <c r="BR64" s="1198"/>
      <c r="BS64" s="1198"/>
      <c r="BT64" s="1198"/>
      <c r="BU64" s="1199"/>
      <c r="BV64" s="19"/>
      <c r="BW64" s="19"/>
      <c r="BX64" s="19"/>
      <c r="BY64" s="19"/>
      <c r="BZ64" s="19"/>
      <c r="CA64" s="19"/>
      <c r="CB64" s="775"/>
      <c r="CC64" s="775"/>
      <c r="CD64" s="775"/>
      <c r="CE64" s="775"/>
      <c r="CG64" s="800"/>
      <c r="CH64" s="800"/>
      <c r="CI64" s="800"/>
      <c r="CJ64" s="800"/>
      <c r="CK64" s="798"/>
      <c r="CL64" s="798"/>
      <c r="CM64" s="1244" t="s">
        <v>488</v>
      </c>
      <c r="CN64" s="1244"/>
      <c r="CO64" s="1244"/>
      <c r="CP64" s="1244"/>
      <c r="CQ64" s="1244"/>
      <c r="CR64" s="1244"/>
      <c r="CS64" s="1244"/>
      <c r="CT64" s="1244" t="s">
        <v>489</v>
      </c>
      <c r="CU64" s="1244"/>
      <c r="CV64" s="1244"/>
      <c r="CW64" s="1244"/>
      <c r="CX64" s="1244"/>
      <c r="CY64" s="1244"/>
      <c r="CZ64" s="1244"/>
      <c r="DA64" s="1244" t="s">
        <v>42</v>
      </c>
      <c r="DB64" s="1244"/>
      <c r="DC64" s="1244"/>
      <c r="DD64" s="1244"/>
      <c r="DE64" s="1244"/>
      <c r="DF64" s="1244"/>
      <c r="DG64" s="1244"/>
      <c r="DH64" s="798"/>
      <c r="DI64" s="798"/>
      <c r="DJ64" s="1245"/>
      <c r="DK64" s="1245"/>
      <c r="DL64" s="1245"/>
      <c r="DM64" s="1245"/>
      <c r="DN64" s="1245"/>
      <c r="DO64" s="1245"/>
      <c r="DP64" s="1245"/>
      <c r="DQ64" s="1245"/>
      <c r="DR64" s="1245"/>
      <c r="DS64" s="1245"/>
      <c r="DT64" s="809"/>
      <c r="DU64" s="809"/>
      <c r="DV64" s="809"/>
      <c r="DW64" s="809"/>
      <c r="DX64" s="809"/>
      <c r="DY64" s="809"/>
      <c r="DZ64" s="809"/>
      <c r="EA64" s="809"/>
    </row>
    <row r="65" spans="9:131" ht="15" customHeight="1">
      <c r="I65" s="783"/>
      <c r="J65" s="777"/>
      <c r="K65" s="775"/>
      <c r="L65" s="775"/>
      <c r="M65" s="314"/>
      <c r="N65" s="775" t="s">
        <v>565</v>
      </c>
      <c r="O65" s="775"/>
      <c r="P65" s="775"/>
      <c r="Q65" s="775"/>
      <c r="R65" s="775"/>
      <c r="S65" s="775"/>
      <c r="T65" s="775"/>
      <c r="U65" s="775"/>
      <c r="V65" s="775"/>
      <c r="W65" s="775"/>
      <c r="X65" s="775"/>
      <c r="Y65" s="775"/>
      <c r="Z65" s="775"/>
      <c r="AA65" s="775"/>
      <c r="AB65" s="315"/>
      <c r="AC65" s="1197">
        <v>79659</v>
      </c>
      <c r="AD65" s="1198"/>
      <c r="AE65" s="1198"/>
      <c r="AF65" s="1198"/>
      <c r="AG65" s="1198"/>
      <c r="AH65" s="1198"/>
      <c r="AI65" s="1198"/>
      <c r="AJ65" s="1198"/>
      <c r="AK65" s="1198"/>
      <c r="AL65" s="1198"/>
      <c r="AM65" s="1198"/>
      <c r="AN65" s="1198"/>
      <c r="AO65" s="1198"/>
      <c r="AP65" s="1198"/>
      <c r="AQ65" s="1199"/>
      <c r="AR65" s="1197">
        <f>120525</f>
        <v>120525</v>
      </c>
      <c r="AS65" s="1198"/>
      <c r="AT65" s="1198"/>
      <c r="AU65" s="1198"/>
      <c r="AV65" s="1198"/>
      <c r="AW65" s="1198"/>
      <c r="AX65" s="1198"/>
      <c r="AY65" s="1198"/>
      <c r="AZ65" s="1198"/>
      <c r="BA65" s="1198"/>
      <c r="BB65" s="1198"/>
      <c r="BC65" s="1198"/>
      <c r="BD65" s="1198"/>
      <c r="BE65" s="1198"/>
      <c r="BF65" s="1199"/>
      <c r="BG65" s="1197">
        <f>SUM(AC65:BF65)</f>
        <v>200184</v>
      </c>
      <c r="BH65" s="1198"/>
      <c r="BI65" s="1198"/>
      <c r="BJ65" s="1198"/>
      <c r="BK65" s="1198"/>
      <c r="BL65" s="1198"/>
      <c r="BM65" s="1198"/>
      <c r="BN65" s="1198"/>
      <c r="BO65" s="1198"/>
      <c r="BP65" s="1198"/>
      <c r="BQ65" s="1198"/>
      <c r="BR65" s="1198"/>
      <c r="BS65" s="1198"/>
      <c r="BT65" s="1198"/>
      <c r="BU65" s="1199"/>
      <c r="BV65" s="19"/>
      <c r="BW65" s="19"/>
      <c r="BX65" s="19"/>
      <c r="BY65" s="19"/>
      <c r="BZ65" s="19"/>
      <c r="CA65" s="19"/>
      <c r="CB65" s="775"/>
      <c r="CC65" s="775"/>
      <c r="CD65" s="775"/>
      <c r="CE65" s="775"/>
      <c r="CG65" s="800"/>
      <c r="CH65" s="800"/>
      <c r="CI65" s="800"/>
      <c r="CJ65" s="800"/>
      <c r="CK65" s="798"/>
      <c r="CL65" s="798"/>
      <c r="CM65" s="1246">
        <v>130899</v>
      </c>
      <c r="CN65" s="1247"/>
      <c r="CO65" s="1247"/>
      <c r="CP65" s="1247"/>
      <c r="CQ65" s="1247"/>
      <c r="CR65" s="1247"/>
      <c r="CS65" s="1247"/>
      <c r="CT65" s="1246">
        <v>164494</v>
      </c>
      <c r="CU65" s="1247"/>
      <c r="CV65" s="1247"/>
      <c r="CW65" s="1247"/>
      <c r="CX65" s="1247"/>
      <c r="CY65" s="1247"/>
      <c r="CZ65" s="1247"/>
      <c r="DA65" s="1246">
        <f>SUM(CM65:CZ65)</f>
        <v>295393</v>
      </c>
      <c r="DB65" s="1247"/>
      <c r="DC65" s="1247"/>
      <c r="DD65" s="1247"/>
      <c r="DE65" s="1247"/>
      <c r="DF65" s="1247"/>
      <c r="DG65" s="1247"/>
      <c r="DH65" s="798"/>
      <c r="DI65" s="798"/>
      <c r="DJ65" s="801"/>
      <c r="DK65" s="801"/>
      <c r="DL65" s="801"/>
      <c r="DM65" s="801"/>
      <c r="DN65" s="801"/>
      <c r="DO65" s="801"/>
      <c r="DP65" s="801"/>
      <c r="DQ65" s="801"/>
      <c r="DR65" s="801"/>
      <c r="DS65" s="801"/>
      <c r="DT65" s="809"/>
      <c r="DU65" s="809"/>
      <c r="DV65" s="809"/>
      <c r="DW65" s="809"/>
      <c r="DX65" s="809"/>
      <c r="DY65" s="809"/>
      <c r="DZ65" s="809"/>
      <c r="EA65" s="809"/>
    </row>
    <row r="66" spans="9:131" ht="15" customHeight="1">
      <c r="I66" s="783"/>
      <c r="J66" s="777"/>
      <c r="K66" s="775"/>
      <c r="L66" s="775"/>
      <c r="M66" s="810"/>
      <c r="N66" s="11" t="s">
        <v>567</v>
      </c>
      <c r="O66" s="11"/>
      <c r="P66" s="775"/>
      <c r="Q66" s="775"/>
      <c r="R66" s="775"/>
      <c r="S66" s="775"/>
      <c r="T66" s="775"/>
      <c r="U66" s="775"/>
      <c r="V66" s="775"/>
      <c r="W66" s="775"/>
      <c r="X66" s="775"/>
      <c r="Y66" s="775"/>
      <c r="Z66" s="775"/>
      <c r="AA66" s="775"/>
      <c r="AB66" s="315"/>
      <c r="AC66" s="1197">
        <f>CM69</f>
        <v>17637</v>
      </c>
      <c r="AD66" s="1198"/>
      <c r="AE66" s="1198"/>
      <c r="AF66" s="1198"/>
      <c r="AG66" s="1198"/>
      <c r="AH66" s="1198"/>
      <c r="AI66" s="1198"/>
      <c r="AJ66" s="1198"/>
      <c r="AK66" s="1198"/>
      <c r="AL66" s="1198"/>
      <c r="AM66" s="1198"/>
      <c r="AN66" s="1198"/>
      <c r="AO66" s="1198"/>
      <c r="AP66" s="1198"/>
      <c r="AQ66" s="1199"/>
      <c r="AR66" s="1197">
        <f>CT69</f>
        <v>49458</v>
      </c>
      <c r="AS66" s="1198"/>
      <c r="AT66" s="1198"/>
      <c r="AU66" s="1198"/>
      <c r="AV66" s="1198"/>
      <c r="AW66" s="1198"/>
      <c r="AX66" s="1198"/>
      <c r="AY66" s="1198"/>
      <c r="AZ66" s="1198"/>
      <c r="BA66" s="1198"/>
      <c r="BB66" s="1198"/>
      <c r="BC66" s="1198"/>
      <c r="BD66" s="1198"/>
      <c r="BE66" s="1198"/>
      <c r="BF66" s="1199"/>
      <c r="BG66" s="1197">
        <f>SUM(AC66:BF66)</f>
        <v>67095</v>
      </c>
      <c r="BH66" s="1198"/>
      <c r="BI66" s="1198"/>
      <c r="BJ66" s="1198"/>
      <c r="BK66" s="1198"/>
      <c r="BL66" s="1198"/>
      <c r="BM66" s="1198"/>
      <c r="BN66" s="1198"/>
      <c r="BO66" s="1198"/>
      <c r="BP66" s="1198"/>
      <c r="BQ66" s="1198"/>
      <c r="BR66" s="1198"/>
      <c r="BS66" s="1198"/>
      <c r="BT66" s="1198"/>
      <c r="BU66" s="1199"/>
      <c r="BV66" s="19"/>
      <c r="BW66" s="19"/>
      <c r="BX66" s="19"/>
      <c r="BY66" s="19"/>
      <c r="BZ66" s="19"/>
      <c r="CA66" s="19"/>
      <c r="CB66" s="775"/>
      <c r="CC66" s="775"/>
      <c r="CD66" s="775"/>
      <c r="CE66" s="775"/>
      <c r="CG66" s="800"/>
      <c r="CH66" s="800"/>
      <c r="CI66" s="800"/>
      <c r="CJ66" s="800"/>
      <c r="CK66" s="798"/>
      <c r="CL66" s="798"/>
      <c r="CM66" s="798"/>
      <c r="CN66" s="798"/>
      <c r="CO66" s="798"/>
      <c r="CP66" s="798"/>
      <c r="CQ66" s="798"/>
      <c r="CR66" s="798"/>
      <c r="CS66" s="798"/>
      <c r="CT66" s="798"/>
      <c r="CU66" s="798"/>
      <c r="CV66" s="798"/>
      <c r="CW66" s="798"/>
      <c r="CX66" s="798"/>
      <c r="CY66" s="798"/>
      <c r="CZ66" s="798"/>
      <c r="DA66" s="798"/>
      <c r="DB66" s="798"/>
      <c r="DC66" s="798"/>
      <c r="DD66" s="798"/>
      <c r="DE66" s="798"/>
      <c r="DF66" s="798"/>
      <c r="DG66" s="798"/>
      <c r="DH66" s="798"/>
      <c r="DI66" s="798"/>
      <c r="DJ66" s="801"/>
      <c r="DK66" s="801"/>
      <c r="DL66" s="801"/>
      <c r="DM66" s="801"/>
      <c r="DN66" s="801"/>
      <c r="DO66" s="801"/>
      <c r="DP66" s="801"/>
      <c r="DQ66" s="801"/>
      <c r="DR66" s="801"/>
      <c r="DS66" s="801"/>
      <c r="DT66" s="1254"/>
      <c r="DU66" s="1254"/>
      <c r="DV66" s="1254"/>
      <c r="DW66" s="1254"/>
      <c r="DX66" s="1254"/>
      <c r="DY66" s="809"/>
      <c r="DZ66" s="809"/>
      <c r="EA66" s="809"/>
    </row>
    <row r="67" spans="9:131" ht="15" customHeight="1">
      <c r="I67" s="775"/>
      <c r="J67" s="781"/>
      <c r="K67" s="781"/>
      <c r="L67" s="781"/>
      <c r="M67" s="811"/>
      <c r="N67" s="812" t="s">
        <v>568</v>
      </c>
      <c r="O67" s="812"/>
      <c r="P67" s="385"/>
      <c r="Q67" s="385"/>
      <c r="R67" s="385"/>
      <c r="S67" s="385"/>
      <c r="T67" s="385"/>
      <c r="U67" s="385"/>
      <c r="V67" s="385"/>
      <c r="W67" s="385"/>
      <c r="X67" s="385"/>
      <c r="Y67" s="385"/>
      <c r="Z67" s="385"/>
      <c r="AA67" s="385"/>
      <c r="AB67" s="309"/>
      <c r="AC67" s="1200"/>
      <c r="AD67" s="1201"/>
      <c r="AE67" s="1201"/>
      <c r="AF67" s="1201"/>
      <c r="AG67" s="1201"/>
      <c r="AH67" s="1201"/>
      <c r="AI67" s="1201"/>
      <c r="AJ67" s="1201"/>
      <c r="AK67" s="1201"/>
      <c r="AL67" s="1201"/>
      <c r="AM67" s="1201"/>
      <c r="AN67" s="1201"/>
      <c r="AO67" s="1201"/>
      <c r="AP67" s="1201"/>
      <c r="AQ67" s="1251"/>
      <c r="AR67" s="1200"/>
      <c r="AS67" s="1201"/>
      <c r="AT67" s="1201"/>
      <c r="AU67" s="1201"/>
      <c r="AV67" s="1201"/>
      <c r="AW67" s="1201"/>
      <c r="AX67" s="1201"/>
      <c r="AY67" s="1201"/>
      <c r="AZ67" s="1201"/>
      <c r="BA67" s="1201"/>
      <c r="BB67" s="1201"/>
      <c r="BC67" s="1201"/>
      <c r="BD67" s="1201"/>
      <c r="BE67" s="1201"/>
      <c r="BF67" s="1251"/>
      <c r="BG67" s="1200"/>
      <c r="BH67" s="1201"/>
      <c r="BI67" s="1201"/>
      <c r="BJ67" s="1201"/>
      <c r="BK67" s="1201"/>
      <c r="BL67" s="1201"/>
      <c r="BM67" s="1201"/>
      <c r="BN67" s="1201"/>
      <c r="BO67" s="1201"/>
      <c r="BP67" s="1201"/>
      <c r="BQ67" s="1201"/>
      <c r="BR67" s="1201"/>
      <c r="BS67" s="1201"/>
      <c r="BT67" s="1201"/>
      <c r="BU67" s="1251"/>
      <c r="BV67" s="19"/>
      <c r="BW67" s="19"/>
      <c r="BX67" s="19"/>
      <c r="BY67" s="19"/>
      <c r="BZ67" s="19"/>
      <c r="CA67" s="19"/>
      <c r="CB67" s="775"/>
      <c r="CC67" s="775"/>
      <c r="CD67" s="775"/>
      <c r="CE67" s="775"/>
      <c r="CG67" s="800"/>
      <c r="CH67" s="800"/>
      <c r="CI67" s="800"/>
      <c r="CJ67" s="800"/>
      <c r="CK67" s="798"/>
      <c r="CL67" s="798"/>
      <c r="CM67" s="802" t="s">
        <v>651</v>
      </c>
      <c r="CN67" s="803"/>
      <c r="CO67" s="803"/>
      <c r="CP67" s="803"/>
      <c r="CQ67" s="803"/>
      <c r="CR67" s="803"/>
      <c r="CS67" s="803"/>
      <c r="CT67" s="804"/>
      <c r="CU67" s="803"/>
      <c r="CV67" s="803"/>
      <c r="CW67" s="803"/>
      <c r="CX67" s="803"/>
      <c r="CY67" s="803"/>
      <c r="CZ67" s="803"/>
      <c r="DA67" s="804"/>
      <c r="DB67" s="803"/>
      <c r="DC67" s="803"/>
      <c r="DD67" s="803"/>
      <c r="DE67" s="803"/>
      <c r="DF67" s="803"/>
      <c r="DG67" s="803"/>
      <c r="DH67" s="798"/>
      <c r="DI67" s="798"/>
      <c r="DJ67" s="800"/>
      <c r="DK67" s="800"/>
      <c r="DL67" s="800"/>
      <c r="DM67" s="800"/>
      <c r="DN67" s="800"/>
      <c r="DO67" s="806"/>
      <c r="DP67" s="806"/>
      <c r="DQ67" s="806"/>
      <c r="DR67" s="806"/>
      <c r="DS67" s="806"/>
      <c r="DT67" s="1254"/>
      <c r="DU67" s="1254"/>
      <c r="DV67" s="1254"/>
      <c r="DW67" s="1254"/>
      <c r="DX67" s="1254"/>
      <c r="DY67" s="809"/>
      <c r="DZ67" s="809"/>
      <c r="EA67" s="809"/>
    </row>
    <row r="68" spans="9:131" ht="15" customHeight="1">
      <c r="I68" s="775"/>
      <c r="J68" s="781"/>
      <c r="K68" s="781"/>
      <c r="L68" s="781"/>
      <c r="BV68" s="19"/>
      <c r="BW68" s="19"/>
      <c r="BX68" s="19"/>
      <c r="BY68" s="19"/>
      <c r="BZ68" s="19"/>
      <c r="CA68" s="19"/>
      <c r="CB68" s="775"/>
      <c r="CC68" s="775"/>
      <c r="CD68" s="775"/>
      <c r="CE68" s="775"/>
      <c r="CG68" s="800"/>
      <c r="CH68" s="800"/>
      <c r="CI68" s="800"/>
      <c r="CJ68" s="800"/>
      <c r="CK68" s="798"/>
      <c r="CL68" s="798"/>
      <c r="CM68" s="1244" t="s">
        <v>488</v>
      </c>
      <c r="CN68" s="1244"/>
      <c r="CO68" s="1244"/>
      <c r="CP68" s="1244"/>
      <c r="CQ68" s="1244"/>
      <c r="CR68" s="1244"/>
      <c r="CS68" s="1244"/>
      <c r="CT68" s="1244" t="s">
        <v>489</v>
      </c>
      <c r="CU68" s="1244"/>
      <c r="CV68" s="1244"/>
      <c r="CW68" s="1244"/>
      <c r="CX68" s="1244"/>
      <c r="CY68" s="1244"/>
      <c r="CZ68" s="1244"/>
      <c r="DA68" s="1244" t="s">
        <v>42</v>
      </c>
      <c r="DB68" s="1244"/>
      <c r="DC68" s="1244"/>
      <c r="DD68" s="1244"/>
      <c r="DE68" s="1244"/>
      <c r="DF68" s="1244"/>
      <c r="DG68" s="1244"/>
      <c r="DH68" s="798"/>
      <c r="DI68" s="798"/>
      <c r="DJ68" s="1248"/>
      <c r="DK68" s="1248"/>
      <c r="DL68" s="1248"/>
      <c r="DM68" s="1248"/>
      <c r="DN68" s="1248"/>
      <c r="DO68" s="1245"/>
      <c r="DP68" s="1245"/>
      <c r="DQ68" s="1245"/>
      <c r="DR68" s="1245"/>
      <c r="DS68" s="1245"/>
      <c r="DT68" s="1254"/>
      <c r="DU68" s="1254"/>
      <c r="DV68" s="1254"/>
      <c r="DW68" s="1254"/>
      <c r="DX68" s="1254"/>
    </row>
    <row r="69" spans="9:131" ht="15" customHeight="1">
      <c r="CG69" s="800"/>
      <c r="CH69" s="800"/>
      <c r="CI69" s="800"/>
      <c r="CJ69" s="800"/>
      <c r="CK69" s="798"/>
      <c r="CL69" s="807" t="s">
        <v>654</v>
      </c>
      <c r="CM69" s="1246">
        <v>17637</v>
      </c>
      <c r="CN69" s="1247"/>
      <c r="CO69" s="1247"/>
      <c r="CP69" s="1247"/>
      <c r="CQ69" s="1247"/>
      <c r="CR69" s="1247"/>
      <c r="CS69" s="1247"/>
      <c r="CT69" s="1246">
        <v>49458</v>
      </c>
      <c r="CU69" s="1247"/>
      <c r="CV69" s="1247"/>
      <c r="CW69" s="1247"/>
      <c r="CX69" s="1247"/>
      <c r="CY69" s="1247"/>
      <c r="CZ69" s="1247"/>
      <c r="DA69" s="1246">
        <f t="shared" ref="DA69" si="2">SUM(CM69:CZ69)</f>
        <v>67095</v>
      </c>
      <c r="DB69" s="1247"/>
      <c r="DC69" s="1247"/>
      <c r="DD69" s="1247"/>
      <c r="DE69" s="1247"/>
      <c r="DF69" s="1247"/>
      <c r="DG69" s="1247"/>
      <c r="DH69" s="798"/>
      <c r="DI69" s="798"/>
      <c r="DJ69" s="1248"/>
      <c r="DK69" s="1248"/>
      <c r="DL69" s="1248"/>
      <c r="DM69" s="1248"/>
      <c r="DN69" s="1248"/>
      <c r="DO69" s="1245"/>
      <c r="DP69" s="1245"/>
      <c r="DQ69" s="1245"/>
      <c r="DR69" s="1245"/>
      <c r="DS69" s="1245"/>
    </row>
    <row r="70" spans="9:131" ht="13.5" customHeight="1">
      <c r="CG70" s="798"/>
      <c r="CH70" s="798"/>
      <c r="CI70" s="798"/>
      <c r="CJ70" s="798"/>
      <c r="CK70" s="798"/>
      <c r="CL70" s="807"/>
      <c r="CM70" s="1242"/>
      <c r="CN70" s="1243"/>
      <c r="CO70" s="1243"/>
      <c r="CP70" s="1243"/>
      <c r="CQ70" s="1243"/>
      <c r="CR70" s="1243"/>
      <c r="CS70" s="1243"/>
      <c r="CT70" s="1242"/>
      <c r="CU70" s="1243"/>
      <c r="CV70" s="1243"/>
      <c r="CW70" s="1243"/>
      <c r="CX70" s="1243"/>
      <c r="CY70" s="1243"/>
      <c r="CZ70" s="1243"/>
      <c r="DA70" s="1242"/>
      <c r="DB70" s="1243"/>
      <c r="DC70" s="1243"/>
      <c r="DD70" s="1243"/>
      <c r="DE70" s="1243"/>
      <c r="DF70" s="1243"/>
      <c r="DG70" s="1243"/>
      <c r="DH70" s="801"/>
      <c r="DI70" s="801"/>
      <c r="DJ70" s="801"/>
      <c r="DK70" s="801"/>
      <c r="DL70" s="801"/>
      <c r="DM70" s="801"/>
      <c r="DN70" s="801"/>
      <c r="DO70" s="801"/>
      <c r="DP70" s="801"/>
      <c r="DQ70" s="801"/>
      <c r="DR70" s="801"/>
      <c r="DS70" s="801"/>
    </row>
    <row r="71" spans="9:131">
      <c r="CG71" s="798"/>
      <c r="CH71" s="798"/>
      <c r="CI71" s="798"/>
      <c r="CJ71" s="798"/>
      <c r="CK71" s="798"/>
      <c r="CL71" s="807"/>
      <c r="CM71" s="1242"/>
      <c r="CN71" s="1243"/>
      <c r="CO71" s="1243"/>
      <c r="CP71" s="1243"/>
      <c r="CQ71" s="1243"/>
      <c r="CR71" s="1243"/>
      <c r="CS71" s="1243"/>
      <c r="CT71" s="1242"/>
      <c r="CU71" s="1243"/>
      <c r="CV71" s="1243"/>
      <c r="CW71" s="1243"/>
      <c r="CX71" s="1243"/>
      <c r="CY71" s="1243"/>
      <c r="CZ71" s="1243"/>
      <c r="DA71" s="1242"/>
      <c r="DB71" s="1243"/>
      <c r="DC71" s="1243"/>
      <c r="DD71" s="1243"/>
      <c r="DE71" s="1243"/>
      <c r="DF71" s="1243"/>
      <c r="DG71" s="1243"/>
      <c r="DH71" s="801"/>
      <c r="DI71" s="801"/>
      <c r="DJ71" s="801"/>
      <c r="DK71" s="801"/>
      <c r="DL71" s="801"/>
      <c r="DM71" s="801"/>
      <c r="DN71" s="801"/>
      <c r="DO71" s="801"/>
      <c r="DP71" s="801"/>
      <c r="DQ71" s="801"/>
      <c r="DR71" s="801"/>
      <c r="DS71" s="801"/>
    </row>
    <row r="72" spans="9:131">
      <c r="CG72" s="800"/>
      <c r="CH72" s="800"/>
      <c r="CI72" s="800"/>
      <c r="CJ72" s="800"/>
      <c r="CK72" s="798"/>
      <c r="CL72" s="807"/>
      <c r="CM72" s="1242"/>
      <c r="CN72" s="1243"/>
      <c r="CO72" s="1243"/>
      <c r="CP72" s="1243"/>
      <c r="CQ72" s="1243"/>
      <c r="CR72" s="1243"/>
      <c r="CS72" s="1243"/>
      <c r="CT72" s="1242"/>
      <c r="CU72" s="1243"/>
      <c r="CV72" s="1243"/>
      <c r="CW72" s="1243"/>
      <c r="CX72" s="1243"/>
      <c r="CY72" s="1243"/>
      <c r="CZ72" s="1243"/>
      <c r="DA72" s="1242"/>
      <c r="DB72" s="1243"/>
      <c r="DC72" s="1243"/>
      <c r="DD72" s="1243"/>
      <c r="DE72" s="1243"/>
      <c r="DF72" s="1243"/>
      <c r="DG72" s="1243"/>
      <c r="DH72" s="801"/>
      <c r="DI72" s="801"/>
      <c r="DJ72" s="801"/>
      <c r="DK72" s="801"/>
      <c r="DL72" s="801"/>
      <c r="DM72" s="801"/>
      <c r="DN72" s="801"/>
      <c r="DO72" s="801"/>
      <c r="DP72" s="801"/>
      <c r="DQ72" s="801"/>
      <c r="DR72" s="801"/>
      <c r="DS72" s="801"/>
    </row>
    <row r="73" spans="9:131">
      <c r="CG73" s="800"/>
      <c r="CH73" s="800"/>
      <c r="CI73" s="800"/>
      <c r="CJ73" s="800"/>
      <c r="CK73" s="798"/>
      <c r="CL73" s="807"/>
      <c r="CM73" s="1242"/>
      <c r="CN73" s="1243"/>
      <c r="CO73" s="1243"/>
      <c r="CP73" s="1243"/>
      <c r="CQ73" s="1243"/>
      <c r="CR73" s="1243"/>
      <c r="CS73" s="1243"/>
      <c r="CT73" s="1242"/>
      <c r="CU73" s="1243"/>
      <c r="CV73" s="1243"/>
      <c r="CW73" s="1243"/>
      <c r="CX73" s="1243"/>
      <c r="CY73" s="1243"/>
      <c r="CZ73" s="1243"/>
      <c r="DA73" s="1242"/>
      <c r="DB73" s="1243"/>
      <c r="DC73" s="1243"/>
      <c r="DD73" s="1243"/>
      <c r="DE73" s="1243"/>
      <c r="DF73" s="1243"/>
      <c r="DG73" s="1243"/>
      <c r="DH73" s="801"/>
      <c r="DI73" s="801"/>
      <c r="DJ73" s="801"/>
      <c r="DK73" s="801"/>
      <c r="DL73" s="801"/>
      <c r="DM73" s="801"/>
      <c r="DN73" s="801"/>
      <c r="DO73" s="801"/>
      <c r="DP73" s="801"/>
      <c r="DQ73" s="801"/>
      <c r="DR73" s="801"/>
      <c r="DS73" s="801"/>
    </row>
    <row r="74" spans="9:131">
      <c r="CG74" s="800"/>
      <c r="CH74" s="800"/>
      <c r="CI74" s="800"/>
      <c r="CJ74" s="800"/>
      <c r="CK74" s="798"/>
      <c r="CL74" s="807"/>
      <c r="CM74" s="1242"/>
      <c r="CN74" s="1243"/>
      <c r="CO74" s="1243"/>
      <c r="CP74" s="1243"/>
      <c r="CQ74" s="1243"/>
      <c r="CR74" s="1243"/>
      <c r="CS74" s="1243"/>
      <c r="CT74" s="1242"/>
      <c r="CU74" s="1243"/>
      <c r="CV74" s="1243"/>
      <c r="CW74" s="1243"/>
      <c r="CX74" s="1243"/>
      <c r="CY74" s="1243"/>
      <c r="CZ74" s="1243"/>
      <c r="DA74" s="1242"/>
      <c r="DB74" s="1243"/>
      <c r="DC74" s="1243"/>
      <c r="DD74" s="1243"/>
      <c r="DE74" s="1243"/>
      <c r="DF74" s="1243"/>
      <c r="DG74" s="1243"/>
      <c r="DH74" s="801"/>
      <c r="DI74" s="801"/>
      <c r="DJ74" s="801"/>
      <c r="DK74" s="801"/>
      <c r="DL74" s="801"/>
      <c r="DM74" s="801"/>
      <c r="DN74" s="801"/>
      <c r="DO74" s="801"/>
      <c r="DP74" s="801"/>
      <c r="DQ74" s="801"/>
      <c r="DR74" s="801"/>
      <c r="DS74" s="801"/>
    </row>
    <row r="75" spans="9:131">
      <c r="CG75" s="800"/>
      <c r="CH75" s="800"/>
      <c r="CI75" s="800"/>
      <c r="CJ75" s="800"/>
      <c r="CK75" s="798"/>
      <c r="CL75" s="807"/>
      <c r="CM75" s="1242"/>
      <c r="CN75" s="1243"/>
      <c r="CO75" s="1243"/>
      <c r="CP75" s="1243"/>
      <c r="CQ75" s="1243"/>
      <c r="CR75" s="1243"/>
      <c r="CS75" s="1243"/>
      <c r="CT75" s="1242"/>
      <c r="CU75" s="1243"/>
      <c r="CV75" s="1243"/>
      <c r="CW75" s="1243"/>
      <c r="CX75" s="1243"/>
      <c r="CY75" s="1243"/>
      <c r="CZ75" s="1243"/>
      <c r="DA75" s="1242"/>
      <c r="DB75" s="1243"/>
      <c r="DC75" s="1243"/>
      <c r="DD75" s="1243"/>
      <c r="DE75" s="1243"/>
      <c r="DF75" s="1243"/>
      <c r="DG75" s="1243"/>
      <c r="DH75" s="801"/>
      <c r="DI75" s="801"/>
      <c r="DJ75" s="801"/>
      <c r="DK75" s="801"/>
      <c r="DL75" s="801"/>
      <c r="DM75" s="801"/>
      <c r="DN75" s="801"/>
      <c r="DO75" s="801"/>
      <c r="DP75" s="801"/>
      <c r="DQ75" s="801"/>
      <c r="DR75" s="801"/>
      <c r="DS75" s="801"/>
    </row>
    <row r="76" spans="9:131">
      <c r="CM76" s="11"/>
      <c r="CN76" s="11"/>
      <c r="CO76" s="11"/>
      <c r="CP76" s="11"/>
      <c r="CQ76" s="11"/>
      <c r="CR76" s="11"/>
      <c r="CS76" s="11"/>
      <c r="CT76" s="11"/>
      <c r="CU76" s="11"/>
      <c r="CV76" s="11"/>
      <c r="CW76" s="11"/>
      <c r="CX76" s="11"/>
      <c r="CY76" s="11"/>
      <c r="CZ76" s="11"/>
      <c r="DA76" s="11"/>
      <c r="DB76" s="11"/>
      <c r="DC76" s="11"/>
      <c r="DD76" s="11"/>
    </row>
  </sheetData>
  <mergeCells count="174">
    <mergeCell ref="DT68:DX68"/>
    <mergeCell ref="DT66:DX66"/>
    <mergeCell ref="DT67:DX67"/>
    <mergeCell ref="DA68:DG68"/>
    <mergeCell ref="DJ68:DN68"/>
    <mergeCell ref="DO68:DS68"/>
    <mergeCell ref="CM68:CS68"/>
    <mergeCell ref="CT68:CZ68"/>
    <mergeCell ref="DO57:DS57"/>
    <mergeCell ref="DJ61:DN61"/>
    <mergeCell ref="DO61:DS61"/>
    <mergeCell ref="DJ58:DN58"/>
    <mergeCell ref="DO58:DS58"/>
    <mergeCell ref="DJ59:DN59"/>
    <mergeCell ref="DO59:DS59"/>
    <mergeCell ref="DJ62:DN62"/>
    <mergeCell ref="DO62:DS62"/>
    <mergeCell ref="DJ60:DN60"/>
    <mergeCell ref="DO60:DS60"/>
    <mergeCell ref="CM61:CS61"/>
    <mergeCell ref="CT61:CZ61"/>
    <mergeCell ref="DA61:DG61"/>
    <mergeCell ref="CM64:CS64"/>
    <mergeCell ref="CT64:CZ64"/>
    <mergeCell ref="AH15:AI15"/>
    <mergeCell ref="AJ15:AK15"/>
    <mergeCell ref="DQ26:DV26"/>
    <mergeCell ref="DQ25:DV25"/>
    <mergeCell ref="DW23:EB23"/>
    <mergeCell ref="DW24:EB24"/>
    <mergeCell ref="DW25:EB25"/>
    <mergeCell ref="DK24:DP24"/>
    <mergeCell ref="DK25:DP25"/>
    <mergeCell ref="DK26:DP26"/>
    <mergeCell ref="DK27:DP27"/>
    <mergeCell ref="A3:CE3"/>
    <mergeCell ref="I5:J5"/>
    <mergeCell ref="J6:L6"/>
    <mergeCell ref="DQ28:DV28"/>
    <mergeCell ref="AD13:AE13"/>
    <mergeCell ref="AF13:AG13"/>
    <mergeCell ref="AH13:AI13"/>
    <mergeCell ref="AJ13:AK13"/>
    <mergeCell ref="M7:N7"/>
    <mergeCell ref="AD11:AE11"/>
    <mergeCell ref="AJ11:AK11"/>
    <mergeCell ref="AD12:AE12"/>
    <mergeCell ref="AF12:AG12"/>
    <mergeCell ref="AH12:AI12"/>
    <mergeCell ref="AJ12:AK12"/>
    <mergeCell ref="AF11:AG11"/>
    <mergeCell ref="DK28:DP28"/>
    <mergeCell ref="DQ27:DV27"/>
    <mergeCell ref="DQ24:DV24"/>
    <mergeCell ref="DK23:DP23"/>
    <mergeCell ref="AH11:AI11"/>
    <mergeCell ref="AH14:AI14"/>
    <mergeCell ref="AJ14:AK14"/>
    <mergeCell ref="I42:J42"/>
    <mergeCell ref="J43:L43"/>
    <mergeCell ref="M47:AB47"/>
    <mergeCell ref="AC47:BU47"/>
    <mergeCell ref="M48:AB49"/>
    <mergeCell ref="M50:AB51"/>
    <mergeCell ref="AC48:BU49"/>
    <mergeCell ref="AC50:BU51"/>
    <mergeCell ref="J17:L17"/>
    <mergeCell ref="M18:N18"/>
    <mergeCell ref="M21:N21"/>
    <mergeCell ref="M24:N24"/>
    <mergeCell ref="J27:L27"/>
    <mergeCell ref="J31:L31"/>
    <mergeCell ref="M44:N44"/>
    <mergeCell ref="M28:N28"/>
    <mergeCell ref="I30:J30"/>
    <mergeCell ref="M32:N32"/>
    <mergeCell ref="J37:L37"/>
    <mergeCell ref="M38:N38"/>
    <mergeCell ref="AC57:AQ57"/>
    <mergeCell ref="AR57:BF57"/>
    <mergeCell ref="BG57:BU57"/>
    <mergeCell ref="AC58:AQ58"/>
    <mergeCell ref="AR58:BF58"/>
    <mergeCell ref="BG58:BU58"/>
    <mergeCell ref="J53:L53"/>
    <mergeCell ref="M56:AB56"/>
    <mergeCell ref="AC56:AQ56"/>
    <mergeCell ref="AR56:BF56"/>
    <mergeCell ref="BG56:BU56"/>
    <mergeCell ref="AC62:AQ62"/>
    <mergeCell ref="AR62:BF62"/>
    <mergeCell ref="BG62:BU62"/>
    <mergeCell ref="AC59:AQ59"/>
    <mergeCell ref="AR59:BF59"/>
    <mergeCell ref="BG59:BU59"/>
    <mergeCell ref="AC60:AQ60"/>
    <mergeCell ref="AR60:BF60"/>
    <mergeCell ref="BG60:BU60"/>
    <mergeCell ref="CI33:CL33"/>
    <mergeCell ref="CM33:CP33"/>
    <mergeCell ref="CQ33:CT33"/>
    <mergeCell ref="CI32:CL32"/>
    <mergeCell ref="CM32:CP32"/>
    <mergeCell ref="CQ32:CT32"/>
    <mergeCell ref="AC67:AQ67"/>
    <mergeCell ref="AR67:BF67"/>
    <mergeCell ref="BG67:BU67"/>
    <mergeCell ref="AC66:AQ66"/>
    <mergeCell ref="AR66:BF66"/>
    <mergeCell ref="BG66:BU66"/>
    <mergeCell ref="AC65:AQ65"/>
    <mergeCell ref="AR65:BF65"/>
    <mergeCell ref="BG65:BU65"/>
    <mergeCell ref="AC63:AQ63"/>
    <mergeCell ref="AR63:BF63"/>
    <mergeCell ref="BG63:BU63"/>
    <mergeCell ref="AC64:AQ64"/>
    <mergeCell ref="AR64:BF64"/>
    <mergeCell ref="BG64:BU64"/>
    <mergeCell ref="AC61:AQ61"/>
    <mergeCell ref="AR61:BF61"/>
    <mergeCell ref="BG61:BU61"/>
    <mergeCell ref="CM53:CS53"/>
    <mergeCell ref="CT53:CZ53"/>
    <mergeCell ref="DA53:DG53"/>
    <mergeCell ref="DH53:DN53"/>
    <mergeCell ref="CM54:CS54"/>
    <mergeCell ref="CT54:CZ54"/>
    <mergeCell ref="DA54:DG54"/>
    <mergeCell ref="DH54:DN54"/>
    <mergeCell ref="CM55:CS55"/>
    <mergeCell ref="CT55:CZ55"/>
    <mergeCell ref="DA55:DG55"/>
    <mergeCell ref="DH55:DN55"/>
    <mergeCell ref="CM56:CS56"/>
    <mergeCell ref="CT56:CZ56"/>
    <mergeCell ref="DA56:DG56"/>
    <mergeCell ref="DH56:DN56"/>
    <mergeCell ref="CM57:CS57"/>
    <mergeCell ref="CT57:CZ57"/>
    <mergeCell ref="DA57:DG57"/>
    <mergeCell ref="DH57:DN57"/>
    <mergeCell ref="CM60:CS60"/>
    <mergeCell ref="CT60:CZ60"/>
    <mergeCell ref="DA60:DG60"/>
    <mergeCell ref="DA64:DG64"/>
    <mergeCell ref="DJ64:DN64"/>
    <mergeCell ref="DO64:DS64"/>
    <mergeCell ref="CM65:CS65"/>
    <mergeCell ref="CT65:CZ65"/>
    <mergeCell ref="DA65:DG65"/>
    <mergeCell ref="CM69:CS69"/>
    <mergeCell ref="CT69:CZ69"/>
    <mergeCell ref="DA69:DG69"/>
    <mergeCell ref="DJ69:DN69"/>
    <mergeCell ref="DO69:DS69"/>
    <mergeCell ref="CM70:CS70"/>
    <mergeCell ref="CT70:CZ70"/>
    <mergeCell ref="DA70:DG70"/>
    <mergeCell ref="CM71:CS71"/>
    <mergeCell ref="CT71:CZ71"/>
    <mergeCell ref="DA71:DG71"/>
    <mergeCell ref="CM75:CS75"/>
    <mergeCell ref="CT75:CZ75"/>
    <mergeCell ref="DA75:DG75"/>
    <mergeCell ref="CM72:CS72"/>
    <mergeCell ref="CT72:CZ72"/>
    <mergeCell ref="DA72:DG72"/>
    <mergeCell ref="CM73:CS73"/>
    <mergeCell ref="CT73:CZ73"/>
    <mergeCell ref="DA73:DG73"/>
    <mergeCell ref="CM74:CS74"/>
    <mergeCell ref="CT74:CZ74"/>
    <mergeCell ref="DA74:DG74"/>
  </mergeCells>
  <phoneticPr fontId="2"/>
  <printOptions horizontalCentered="1"/>
  <pageMargins left="0.55118110236220474" right="0.55118110236220474" top="0.78740157480314965" bottom="0.78740157480314965" header="0.51181102362204722" footer="0.51181102362204722"/>
  <pageSetup paperSize="9" firstPageNumber="21"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G163"/>
  <sheetViews>
    <sheetView showGridLines="0" view="pageBreakPreview" zoomScaleNormal="100" zoomScaleSheetLayoutView="100" workbookViewId="0"/>
  </sheetViews>
  <sheetFormatPr defaultRowHeight="15" customHeight="1"/>
  <cols>
    <col min="1" max="1" width="3.125" style="11" customWidth="1"/>
    <col min="2" max="2" width="1.25" style="11" customWidth="1"/>
    <col min="3" max="3" width="13.75" style="11" customWidth="1"/>
    <col min="4" max="4" width="3.125" style="11" customWidth="1"/>
    <col min="5" max="5" width="15" style="11" customWidth="1"/>
    <col min="6" max="8" width="11.25" style="11" customWidth="1"/>
    <col min="9" max="9" width="4.125" style="11" customWidth="1"/>
    <col min="10" max="10" width="15" style="11" customWidth="1"/>
    <col min="11" max="11" width="11.25" style="11" customWidth="1"/>
    <col min="12" max="12" width="0.625" style="11" customWidth="1"/>
    <col min="13" max="13" width="28.75" style="11" customWidth="1"/>
    <col min="14" max="14" width="9.125" style="584" customWidth="1"/>
    <col min="15" max="15" width="0.625" style="11" customWidth="1"/>
    <col min="16" max="16" width="3.5" style="11" hidden="1" customWidth="1"/>
    <col min="17" max="58" width="9" style="11"/>
    <col min="59" max="59" width="10.5" style="11" bestFit="1" customWidth="1"/>
    <col min="60" max="16384" width="9" style="11"/>
  </cols>
  <sheetData>
    <row r="1" spans="1:59" ht="22.5" customHeight="1">
      <c r="A1" s="1266" t="s">
        <v>610</v>
      </c>
      <c r="B1" s="1266"/>
      <c r="C1" s="1266"/>
      <c r="D1" s="1266"/>
      <c r="E1" s="1266"/>
      <c r="F1" s="1266"/>
      <c r="G1" s="1266"/>
      <c r="H1" s="1266"/>
      <c r="I1" s="1266"/>
      <c r="J1" s="1266"/>
      <c r="K1" s="1266"/>
      <c r="L1" s="1266"/>
      <c r="M1" s="1266"/>
      <c r="N1" s="1266"/>
      <c r="O1" s="1266"/>
      <c r="P1" s="419"/>
    </row>
    <row r="2" spans="1:59" ht="17.25" customHeight="1">
      <c r="A2" s="420"/>
      <c r="B2" s="420"/>
      <c r="C2" s="420"/>
      <c r="D2" s="420"/>
      <c r="E2" s="420"/>
      <c r="F2" s="420"/>
      <c r="G2" s="420"/>
      <c r="H2" s="421"/>
      <c r="I2" s="421"/>
      <c r="J2" s="420"/>
      <c r="K2" s="420"/>
      <c r="L2" s="420"/>
      <c r="M2" s="420"/>
      <c r="N2" s="422"/>
      <c r="O2" s="420"/>
    </row>
    <row r="3" spans="1:59" ht="22.5" customHeight="1">
      <c r="A3" s="1266" t="s">
        <v>301</v>
      </c>
      <c r="B3" s="1266"/>
      <c r="C3" s="1266"/>
      <c r="D3" s="1266"/>
      <c r="E3" s="1266"/>
      <c r="F3" s="1266"/>
      <c r="G3" s="1266"/>
      <c r="H3" s="1266"/>
      <c r="I3" s="1266"/>
      <c r="J3" s="1266"/>
      <c r="K3" s="1266"/>
      <c r="L3" s="1266"/>
      <c r="M3" s="1266"/>
      <c r="N3" s="1266"/>
      <c r="O3" s="1266"/>
    </row>
    <row r="4" spans="1:59" ht="22.5" customHeight="1">
      <c r="A4" s="420"/>
      <c r="B4" s="420"/>
      <c r="C4" s="420" t="s">
        <v>302</v>
      </c>
      <c r="D4" s="420"/>
      <c r="E4" s="420"/>
      <c r="F4" s="420"/>
      <c r="G4" s="420"/>
      <c r="H4" s="421"/>
      <c r="I4" s="421"/>
      <c r="J4" s="420"/>
      <c r="K4" s="420"/>
      <c r="L4" s="420"/>
      <c r="M4" s="1280" t="s">
        <v>303</v>
      </c>
      <c r="N4" s="1281"/>
      <c r="O4" s="1281"/>
    </row>
    <row r="5" spans="1:59" ht="15.75" customHeight="1">
      <c r="A5" s="1282" t="s">
        <v>304</v>
      </c>
      <c r="B5" s="1283"/>
      <c r="C5" s="1283"/>
      <c r="D5" s="1286" t="s">
        <v>305</v>
      </c>
      <c r="E5" s="1287"/>
      <c r="F5" s="1290" t="s">
        <v>306</v>
      </c>
      <c r="G5" s="1290" t="s">
        <v>307</v>
      </c>
      <c r="H5" s="1292" t="s">
        <v>308</v>
      </c>
      <c r="I5" s="1294" t="s">
        <v>309</v>
      </c>
      <c r="J5" s="1295"/>
      <c r="K5" s="1296"/>
      <c r="L5" s="1297" t="s">
        <v>310</v>
      </c>
      <c r="M5" s="1298"/>
      <c r="N5" s="1298"/>
      <c r="O5" s="1299"/>
    </row>
    <row r="6" spans="1:59" ht="15.75" customHeight="1">
      <c r="A6" s="1284"/>
      <c r="B6" s="1285"/>
      <c r="C6" s="1285"/>
      <c r="D6" s="1288"/>
      <c r="E6" s="1289"/>
      <c r="F6" s="1291"/>
      <c r="G6" s="1291"/>
      <c r="H6" s="1293"/>
      <c r="I6" s="1302" t="s">
        <v>311</v>
      </c>
      <c r="J6" s="1303"/>
      <c r="K6" s="423" t="s">
        <v>312</v>
      </c>
      <c r="L6" s="1300"/>
      <c r="M6" s="1300"/>
      <c r="N6" s="1300"/>
      <c r="O6" s="1301"/>
    </row>
    <row r="7" spans="1:59" ht="15.75" customHeight="1">
      <c r="A7" s="424">
        <v>1</v>
      </c>
      <c r="B7" s="1259" t="s">
        <v>5</v>
      </c>
      <c r="C7" s="1260"/>
      <c r="D7" s="425"/>
      <c r="E7" s="426"/>
      <c r="F7" s="427">
        <f>F8+F16</f>
        <v>552733</v>
      </c>
      <c r="G7" s="427">
        <f>G8+G16</f>
        <v>581380</v>
      </c>
      <c r="H7" s="427">
        <f>H8+H16</f>
        <v>-28647</v>
      </c>
      <c r="I7" s="425"/>
      <c r="J7" s="426"/>
      <c r="K7" s="428"/>
      <c r="L7" s="429"/>
      <c r="M7" s="430"/>
      <c r="N7" s="431"/>
      <c r="O7" s="432"/>
    </row>
    <row r="8" spans="1:59" ht="15.75" customHeight="1">
      <c r="A8" s="1257">
        <v>1</v>
      </c>
      <c r="B8" s="1258"/>
      <c r="C8" s="433" t="s">
        <v>313</v>
      </c>
      <c r="D8" s="425"/>
      <c r="E8" s="426"/>
      <c r="F8" s="427">
        <f>F9+F11</f>
        <v>370210</v>
      </c>
      <c r="G8" s="427">
        <f>G9+G11</f>
        <v>378283</v>
      </c>
      <c r="H8" s="427">
        <f>H9+H11</f>
        <v>-8073</v>
      </c>
      <c r="I8" s="425"/>
      <c r="J8" s="426"/>
      <c r="K8" s="428"/>
      <c r="L8" s="429"/>
      <c r="M8" s="430"/>
      <c r="N8" s="431"/>
      <c r="O8" s="432"/>
    </row>
    <row r="9" spans="1:59" ht="15.75" customHeight="1">
      <c r="A9" s="659"/>
      <c r="B9" s="853"/>
      <c r="C9" s="179"/>
      <c r="D9" s="435">
        <v>1</v>
      </c>
      <c r="E9" s="436" t="s">
        <v>314</v>
      </c>
      <c r="F9" s="437">
        <f>K10</f>
        <v>370000</v>
      </c>
      <c r="G9" s="437">
        <v>378000</v>
      </c>
      <c r="H9" s="437">
        <f>F9-G9</f>
        <v>-8000</v>
      </c>
      <c r="I9" s="425"/>
      <c r="J9" s="426"/>
      <c r="K9" s="428"/>
      <c r="L9" s="429"/>
      <c r="M9" s="430"/>
      <c r="N9" s="431"/>
      <c r="O9" s="432"/>
      <c r="BG9" s="11">
        <v>-95000</v>
      </c>
    </row>
    <row r="10" spans="1:59" ht="15.75" customHeight="1">
      <c r="A10" s="659"/>
      <c r="B10" s="853"/>
      <c r="C10" s="179"/>
      <c r="D10" s="438"/>
      <c r="E10" s="439"/>
      <c r="F10" s="440"/>
      <c r="G10" s="440"/>
      <c r="H10" s="440"/>
      <c r="I10" s="425">
        <v>1</v>
      </c>
      <c r="J10" s="441" t="s">
        <v>27</v>
      </c>
      <c r="K10" s="428">
        <v>370000</v>
      </c>
      <c r="L10" s="429"/>
      <c r="M10" s="442"/>
      <c r="N10" s="431"/>
      <c r="O10" s="432"/>
      <c r="BG10" s="11">
        <v>92504000</v>
      </c>
    </row>
    <row r="11" spans="1:59" ht="15.75" customHeight="1">
      <c r="A11" s="659"/>
      <c r="B11" s="853"/>
      <c r="C11" s="179"/>
      <c r="D11" s="435">
        <v>2</v>
      </c>
      <c r="E11" s="443" t="s">
        <v>315</v>
      </c>
      <c r="F11" s="437">
        <f>K12</f>
        <v>210</v>
      </c>
      <c r="G11" s="437">
        <v>283</v>
      </c>
      <c r="H11" s="437">
        <f>F11-G11</f>
        <v>-73</v>
      </c>
      <c r="I11" s="425"/>
      <c r="J11" s="426"/>
      <c r="K11" s="428"/>
      <c r="L11" s="429"/>
      <c r="M11" s="442"/>
      <c r="N11" s="444"/>
      <c r="O11" s="445"/>
      <c r="BG11" s="11">
        <v>0</v>
      </c>
    </row>
    <row r="12" spans="1:59" ht="15.75" customHeight="1">
      <c r="A12" s="659"/>
      <c r="B12" s="853"/>
      <c r="C12" s="179"/>
      <c r="D12" s="446"/>
      <c r="E12" s="447"/>
      <c r="F12" s="448"/>
      <c r="G12" s="448"/>
      <c r="H12" s="448"/>
      <c r="I12" s="435">
        <v>1</v>
      </c>
      <c r="J12" s="436" t="s">
        <v>122</v>
      </c>
      <c r="K12" s="449">
        <f>SUM(N12:N15)</f>
        <v>210</v>
      </c>
      <c r="L12" s="450"/>
      <c r="M12" s="451" t="s">
        <v>367</v>
      </c>
      <c r="N12" s="452">
        <v>126</v>
      </c>
      <c r="O12" s="453"/>
      <c r="BG12" s="11">
        <v>0</v>
      </c>
    </row>
    <row r="13" spans="1:59" ht="15.75" customHeight="1">
      <c r="A13" s="659"/>
      <c r="B13" s="853"/>
      <c r="C13" s="179"/>
      <c r="D13" s="446"/>
      <c r="E13" s="447"/>
      <c r="F13" s="448"/>
      <c r="G13" s="448"/>
      <c r="H13" s="448"/>
      <c r="I13" s="446"/>
      <c r="J13" s="454"/>
      <c r="K13" s="455"/>
      <c r="L13" s="851"/>
      <c r="M13" s="179" t="s">
        <v>366</v>
      </c>
      <c r="N13" s="852">
        <v>30</v>
      </c>
      <c r="O13" s="456"/>
      <c r="BG13" s="11">
        <v>21000</v>
      </c>
    </row>
    <row r="14" spans="1:59" ht="15.75" customHeight="1">
      <c r="A14" s="659"/>
      <c r="B14" s="853"/>
      <c r="C14" s="179"/>
      <c r="D14" s="446"/>
      <c r="E14" s="447"/>
      <c r="F14" s="448"/>
      <c r="G14" s="448"/>
      <c r="H14" s="448"/>
      <c r="I14" s="446"/>
      <c r="J14" s="454"/>
      <c r="K14" s="455"/>
      <c r="L14" s="851"/>
      <c r="M14" s="179" t="s">
        <v>611</v>
      </c>
      <c r="N14" s="457">
        <v>4</v>
      </c>
      <c r="O14" s="456"/>
      <c r="BG14" s="11">
        <v>-21738000</v>
      </c>
    </row>
    <row r="15" spans="1:59" ht="15.75" customHeight="1">
      <c r="A15" s="659"/>
      <c r="B15" s="853"/>
      <c r="C15" s="179"/>
      <c r="D15" s="446"/>
      <c r="E15" s="447"/>
      <c r="F15" s="448"/>
      <c r="G15" s="448"/>
      <c r="H15" s="448"/>
      <c r="I15" s="438"/>
      <c r="J15" s="439"/>
      <c r="K15" s="458"/>
      <c r="L15" s="459"/>
      <c r="M15" s="460" t="s">
        <v>368</v>
      </c>
      <c r="N15" s="461">
        <v>50</v>
      </c>
      <c r="O15" s="462"/>
      <c r="BG15" s="11">
        <v>42875000</v>
      </c>
    </row>
    <row r="16" spans="1:59" ht="15.75" customHeight="1">
      <c r="A16" s="1257">
        <v>2</v>
      </c>
      <c r="B16" s="1258"/>
      <c r="C16" s="433" t="s">
        <v>318</v>
      </c>
      <c r="D16" s="425"/>
      <c r="E16" s="426"/>
      <c r="F16" s="427">
        <f>SUM(F17:F26)</f>
        <v>182523</v>
      </c>
      <c r="G16" s="427">
        <f>SUM(G17:G26)</f>
        <v>203097</v>
      </c>
      <c r="H16" s="427">
        <f>SUM(H17:H26)</f>
        <v>-20574</v>
      </c>
      <c r="I16" s="425"/>
      <c r="J16" s="426"/>
      <c r="K16" s="428"/>
      <c r="L16" s="429"/>
      <c r="M16" s="442"/>
      <c r="N16" s="444"/>
      <c r="O16" s="445"/>
      <c r="BG16" s="11">
        <v>1888000</v>
      </c>
    </row>
    <row r="17" spans="1:59" ht="15.75" customHeight="1">
      <c r="A17" s="659"/>
      <c r="B17" s="853"/>
      <c r="C17" s="179"/>
      <c r="D17" s="435">
        <v>1</v>
      </c>
      <c r="E17" s="464" t="s">
        <v>499</v>
      </c>
      <c r="F17" s="437">
        <f>K18</f>
        <v>1</v>
      </c>
      <c r="G17" s="437">
        <v>1</v>
      </c>
      <c r="H17" s="437">
        <f>F17-G17</f>
        <v>0</v>
      </c>
      <c r="I17" s="425"/>
      <c r="J17" s="426"/>
      <c r="K17" s="428"/>
      <c r="L17" s="429"/>
      <c r="M17" s="442"/>
      <c r="N17" s="444"/>
      <c r="O17" s="445"/>
      <c r="BG17" s="11">
        <v>891973</v>
      </c>
    </row>
    <row r="18" spans="1:59" ht="15.75" customHeight="1">
      <c r="A18" s="659"/>
      <c r="B18" s="853"/>
      <c r="C18" s="179"/>
      <c r="D18" s="438"/>
      <c r="E18" s="465" t="s">
        <v>500</v>
      </c>
      <c r="F18" s="440"/>
      <c r="G18" s="440"/>
      <c r="H18" s="440"/>
      <c r="I18" s="425">
        <v>1</v>
      </c>
      <c r="J18" s="441" t="s">
        <v>501</v>
      </c>
      <c r="K18" s="428">
        <v>1</v>
      </c>
      <c r="L18" s="429"/>
      <c r="M18" s="442" t="s">
        <v>502</v>
      </c>
      <c r="N18" s="444"/>
      <c r="O18" s="445"/>
      <c r="BG18" s="11">
        <v>-131000</v>
      </c>
    </row>
    <row r="19" spans="1:59" ht="15.75" customHeight="1">
      <c r="A19" s="659"/>
      <c r="B19" s="853"/>
      <c r="C19" s="179"/>
      <c r="D19" s="435">
        <v>2</v>
      </c>
      <c r="E19" s="436" t="s">
        <v>319</v>
      </c>
      <c r="F19" s="437">
        <f>K20</f>
        <v>73238</v>
      </c>
      <c r="G19" s="437">
        <v>114768</v>
      </c>
      <c r="H19" s="437">
        <f>F19-G19</f>
        <v>-41530</v>
      </c>
      <c r="I19" s="425"/>
      <c r="J19" s="426"/>
      <c r="K19" s="428"/>
      <c r="L19" s="429"/>
      <c r="M19" s="442"/>
      <c r="N19" s="444"/>
      <c r="O19" s="445"/>
      <c r="BG19" s="11">
        <v>891973</v>
      </c>
    </row>
    <row r="20" spans="1:59" ht="15.75" customHeight="1">
      <c r="A20" s="659"/>
      <c r="B20" s="853"/>
      <c r="C20" s="179"/>
      <c r="D20" s="438"/>
      <c r="E20" s="439"/>
      <c r="F20" s="440"/>
      <c r="G20" s="440"/>
      <c r="H20" s="440"/>
      <c r="I20" s="425">
        <v>1</v>
      </c>
      <c r="J20" s="441" t="s">
        <v>319</v>
      </c>
      <c r="K20" s="428">
        <v>73238</v>
      </c>
      <c r="L20" s="429"/>
      <c r="M20" s="442" t="s">
        <v>450</v>
      </c>
      <c r="N20" s="444"/>
      <c r="O20" s="445"/>
      <c r="BG20" s="11">
        <v>-131000</v>
      </c>
    </row>
    <row r="21" spans="1:59" ht="15.75" customHeight="1">
      <c r="A21" s="659"/>
      <c r="B21" s="853"/>
      <c r="C21" s="179"/>
      <c r="D21" s="435">
        <v>3</v>
      </c>
      <c r="E21" s="436" t="s">
        <v>369</v>
      </c>
      <c r="F21" s="437">
        <f>K22</f>
        <v>99954</v>
      </c>
      <c r="G21" s="437">
        <v>85578</v>
      </c>
      <c r="H21" s="437">
        <f>F21-G21</f>
        <v>14376</v>
      </c>
      <c r="I21" s="425"/>
      <c r="J21" s="426"/>
      <c r="K21" s="428"/>
      <c r="L21" s="429"/>
      <c r="M21" s="442"/>
      <c r="N21" s="444"/>
      <c r="O21" s="445"/>
      <c r="BG21" s="11">
        <f>SUM(BG9:BR20)</f>
        <v>116976946</v>
      </c>
    </row>
    <row r="22" spans="1:59" ht="15.75" customHeight="1">
      <c r="A22" s="659"/>
      <c r="B22" s="853"/>
      <c r="C22" s="179"/>
      <c r="D22" s="438"/>
      <c r="E22" s="439"/>
      <c r="F22" s="440"/>
      <c r="G22" s="440"/>
      <c r="H22" s="440"/>
      <c r="I22" s="425">
        <v>1</v>
      </c>
      <c r="J22" s="441" t="s">
        <v>369</v>
      </c>
      <c r="K22" s="428">
        <v>99954</v>
      </c>
      <c r="L22" s="429"/>
      <c r="M22" s="442" t="s">
        <v>492</v>
      </c>
      <c r="N22" s="444"/>
      <c r="O22" s="445"/>
    </row>
    <row r="23" spans="1:59" ht="15.75" customHeight="1">
      <c r="A23" s="659"/>
      <c r="B23" s="853"/>
      <c r="C23" s="179"/>
      <c r="D23" s="435">
        <v>4</v>
      </c>
      <c r="E23" s="436" t="s">
        <v>493</v>
      </c>
      <c r="F23" s="437">
        <f>K24</f>
        <v>9306</v>
      </c>
      <c r="G23" s="437">
        <v>2750</v>
      </c>
      <c r="H23" s="437">
        <f>F23-G23</f>
        <v>6556</v>
      </c>
      <c r="I23" s="425"/>
      <c r="J23" s="426"/>
      <c r="K23" s="428"/>
      <c r="L23" s="429"/>
      <c r="M23" s="442"/>
      <c r="N23" s="444"/>
      <c r="O23" s="445"/>
    </row>
    <row r="24" spans="1:59" ht="15.75" customHeight="1">
      <c r="A24" s="659"/>
      <c r="B24" s="853"/>
      <c r="C24" s="179"/>
      <c r="D24" s="446"/>
      <c r="E24" s="454"/>
      <c r="F24" s="448"/>
      <c r="G24" s="448"/>
      <c r="H24" s="448"/>
      <c r="I24" s="435">
        <v>1</v>
      </c>
      <c r="J24" s="436" t="s">
        <v>503</v>
      </c>
      <c r="K24" s="449">
        <v>9306</v>
      </c>
      <c r="L24" s="450"/>
      <c r="M24" s="451" t="s">
        <v>496</v>
      </c>
      <c r="N24" s="452"/>
      <c r="O24" s="453"/>
    </row>
    <row r="25" spans="1:59" ht="15.75" customHeight="1">
      <c r="A25" s="659"/>
      <c r="B25" s="853"/>
      <c r="C25" s="454"/>
      <c r="D25" s="438"/>
      <c r="E25" s="632"/>
      <c r="F25" s="440"/>
      <c r="G25" s="440"/>
      <c r="H25" s="440"/>
      <c r="I25" s="438"/>
      <c r="J25" s="632" t="s">
        <v>382</v>
      </c>
      <c r="K25" s="458"/>
      <c r="L25" s="459"/>
      <c r="M25" s="460"/>
      <c r="N25" s="461"/>
      <c r="O25" s="462"/>
    </row>
    <row r="26" spans="1:59" ht="15.75" customHeight="1">
      <c r="A26" s="659"/>
      <c r="B26" s="853"/>
      <c r="C26" s="179"/>
      <c r="D26" s="435">
        <v>5</v>
      </c>
      <c r="E26" s="436" t="s">
        <v>317</v>
      </c>
      <c r="F26" s="448">
        <f>K27</f>
        <v>24</v>
      </c>
      <c r="G26" s="448">
        <v>0</v>
      </c>
      <c r="H26" s="448">
        <f>F26-G26</f>
        <v>24</v>
      </c>
      <c r="I26" s="446"/>
      <c r="J26" s="491"/>
      <c r="K26" s="455"/>
      <c r="L26" s="851"/>
      <c r="M26" s="179"/>
      <c r="N26" s="457"/>
      <c r="O26" s="456"/>
    </row>
    <row r="27" spans="1:59" ht="15.75" customHeight="1">
      <c r="A27" s="466"/>
      <c r="B27" s="467"/>
      <c r="C27" s="468"/>
      <c r="D27" s="727"/>
      <c r="E27" s="854"/>
      <c r="F27" s="726"/>
      <c r="G27" s="726"/>
      <c r="H27" s="726"/>
      <c r="I27" s="739">
        <v>1</v>
      </c>
      <c r="J27" s="855" t="s">
        <v>316</v>
      </c>
      <c r="K27" s="856">
        <v>24</v>
      </c>
      <c r="L27" s="741"/>
      <c r="M27" s="493" t="s">
        <v>688</v>
      </c>
      <c r="N27" s="742"/>
      <c r="O27" s="494"/>
      <c r="BG27" s="11">
        <v>-447849</v>
      </c>
    </row>
    <row r="28" spans="1:59" ht="22.5" customHeight="1">
      <c r="A28" s="656"/>
      <c r="B28" s="656"/>
      <c r="C28" s="179"/>
      <c r="D28" s="656"/>
      <c r="E28" s="179"/>
      <c r="F28" s="648"/>
      <c r="G28" s="648"/>
      <c r="H28" s="648"/>
      <c r="I28" s="656"/>
      <c r="J28" s="649"/>
      <c r="K28" s="648"/>
      <c r="L28" s="650"/>
      <c r="M28" s="179"/>
      <c r="N28" s="457"/>
      <c r="O28" s="179"/>
    </row>
    <row r="29" spans="1:59" ht="22.5" customHeight="1">
      <c r="A29" s="420"/>
      <c r="B29" s="420"/>
      <c r="C29" s="420" t="s">
        <v>320</v>
      </c>
      <c r="D29" s="420"/>
      <c r="E29" s="420"/>
      <c r="F29" s="420"/>
      <c r="G29" s="420"/>
      <c r="H29" s="421"/>
      <c r="I29" s="421"/>
      <c r="J29" s="420"/>
      <c r="K29" s="420"/>
      <c r="L29" s="420"/>
      <c r="M29" s="1280" t="s">
        <v>321</v>
      </c>
      <c r="N29" s="1281"/>
      <c r="O29" s="1281"/>
    </row>
    <row r="30" spans="1:59" ht="15.75" customHeight="1">
      <c r="A30" s="1282" t="s">
        <v>304</v>
      </c>
      <c r="B30" s="1283"/>
      <c r="C30" s="1306"/>
      <c r="D30" s="1297" t="s">
        <v>305</v>
      </c>
      <c r="E30" s="1287"/>
      <c r="F30" s="1290" t="s">
        <v>322</v>
      </c>
      <c r="G30" s="1290" t="s">
        <v>307</v>
      </c>
      <c r="H30" s="1292" t="s">
        <v>446</v>
      </c>
      <c r="I30" s="1294" t="s">
        <v>323</v>
      </c>
      <c r="J30" s="1295"/>
      <c r="K30" s="1295"/>
      <c r="L30" s="1286" t="s">
        <v>324</v>
      </c>
      <c r="M30" s="1298"/>
      <c r="N30" s="1298"/>
      <c r="O30" s="1299"/>
    </row>
    <row r="31" spans="1:59" ht="15.75" customHeight="1">
      <c r="A31" s="1284"/>
      <c r="B31" s="1285"/>
      <c r="C31" s="1307"/>
      <c r="D31" s="972"/>
      <c r="E31" s="1289"/>
      <c r="F31" s="1291"/>
      <c r="G31" s="1291"/>
      <c r="H31" s="1293"/>
      <c r="I31" s="1239" t="s">
        <v>325</v>
      </c>
      <c r="J31" s="1300"/>
      <c r="K31" s="470" t="s">
        <v>326</v>
      </c>
      <c r="L31" s="1304"/>
      <c r="M31" s="1300"/>
      <c r="N31" s="1300"/>
      <c r="O31" s="1301"/>
      <c r="BG31" s="11">
        <v>23854000</v>
      </c>
    </row>
    <row r="32" spans="1:59" ht="15.75" customHeight="1">
      <c r="A32" s="424">
        <v>1</v>
      </c>
      <c r="B32" s="1259" t="s">
        <v>8</v>
      </c>
      <c r="C32" s="1305"/>
      <c r="D32" s="471"/>
      <c r="E32" s="426"/>
      <c r="F32" s="526">
        <f>F33+F107+F112</f>
        <v>556032</v>
      </c>
      <c r="G32" s="526">
        <f>G33+G107+G112</f>
        <v>584679</v>
      </c>
      <c r="H32" s="526">
        <f>H33+H107+H112</f>
        <v>-28647</v>
      </c>
      <c r="I32" s="471"/>
      <c r="J32" s="442"/>
      <c r="K32" s="724"/>
      <c r="L32" s="630"/>
      <c r="M32" s="442"/>
      <c r="N32" s="474"/>
      <c r="O32" s="445"/>
      <c r="P32" s="11">
        <v>1</v>
      </c>
      <c r="BG32" s="11">
        <f>SUM(BG28:BR31)</f>
        <v>23854000</v>
      </c>
    </row>
    <row r="33" spans="1:59" ht="15.75" customHeight="1">
      <c r="A33" s="1257">
        <v>1</v>
      </c>
      <c r="B33" s="1258"/>
      <c r="C33" s="436" t="s">
        <v>327</v>
      </c>
      <c r="D33" s="524"/>
      <c r="E33" s="426"/>
      <c r="F33" s="526">
        <f>SUM(F34:F102)</f>
        <v>515245</v>
      </c>
      <c r="G33" s="526">
        <f>SUM(G34:G102)</f>
        <v>532981</v>
      </c>
      <c r="H33" s="526">
        <f>F33-G33</f>
        <v>-17736</v>
      </c>
      <c r="I33" s="471"/>
      <c r="J33" s="442"/>
      <c r="K33" s="724"/>
      <c r="L33" s="630"/>
      <c r="M33" s="442"/>
      <c r="N33" s="474"/>
      <c r="O33" s="445"/>
      <c r="P33" s="11">
        <v>2</v>
      </c>
    </row>
    <row r="34" spans="1:59" ht="15.75" customHeight="1">
      <c r="A34" s="659"/>
      <c r="B34" s="700"/>
      <c r="C34" s="454"/>
      <c r="D34" s="435">
        <v>1</v>
      </c>
      <c r="E34" s="436" t="s">
        <v>28</v>
      </c>
      <c r="F34" s="437">
        <f>SUM(K35:K52)</f>
        <v>209826</v>
      </c>
      <c r="G34" s="437">
        <v>203144</v>
      </c>
      <c r="H34" s="437">
        <f>F34-G34</f>
        <v>6682</v>
      </c>
      <c r="I34" s="524"/>
      <c r="J34" s="442"/>
      <c r="K34" s="724"/>
      <c r="L34" s="725"/>
      <c r="M34" s="442"/>
      <c r="N34" s="474"/>
      <c r="O34" s="445"/>
      <c r="P34" s="11">
        <v>3</v>
      </c>
    </row>
    <row r="35" spans="1:59" ht="15.75" customHeight="1">
      <c r="A35" s="659"/>
      <c r="B35" s="700"/>
      <c r="C35" s="454"/>
      <c r="D35" s="446"/>
      <c r="E35" s="454"/>
      <c r="F35" s="448"/>
      <c r="G35" s="448"/>
      <c r="H35" s="448"/>
      <c r="I35" s="438">
        <v>1</v>
      </c>
      <c r="J35" s="475" t="s">
        <v>328</v>
      </c>
      <c r="K35" s="476">
        <v>65043</v>
      </c>
      <c r="L35" s="477"/>
      <c r="M35" s="460" t="s">
        <v>380</v>
      </c>
      <c r="N35" s="478"/>
      <c r="O35" s="462"/>
      <c r="P35" s="11">
        <v>4</v>
      </c>
    </row>
    <row r="36" spans="1:59" ht="15.75" customHeight="1">
      <c r="A36" s="659"/>
      <c r="B36" s="700"/>
      <c r="C36" s="454"/>
      <c r="D36" s="446"/>
      <c r="E36" s="454"/>
      <c r="F36" s="448"/>
      <c r="G36" s="448"/>
      <c r="H36" s="448"/>
      <c r="I36" s="524">
        <v>2</v>
      </c>
      <c r="J36" s="699" t="s">
        <v>504</v>
      </c>
      <c r="K36" s="724">
        <v>626</v>
      </c>
      <c r="L36" s="630"/>
      <c r="M36" s="442" t="s">
        <v>576</v>
      </c>
      <c r="N36" s="474"/>
      <c r="O36" s="445"/>
      <c r="P36" s="11">
        <v>5</v>
      </c>
    </row>
    <row r="37" spans="1:59" ht="15.75" customHeight="1">
      <c r="A37" s="659"/>
      <c r="B37" s="700"/>
      <c r="C37" s="454"/>
      <c r="D37" s="446"/>
      <c r="E37" s="454"/>
      <c r="F37" s="448"/>
      <c r="G37" s="448"/>
      <c r="H37" s="448"/>
      <c r="I37" s="471">
        <v>3</v>
      </c>
      <c r="J37" s="699" t="s">
        <v>332</v>
      </c>
      <c r="K37" s="724">
        <v>51</v>
      </c>
      <c r="L37" s="630"/>
      <c r="M37" s="442" t="s">
        <v>656</v>
      </c>
      <c r="N37" s="444"/>
      <c r="O37" s="445"/>
      <c r="P37" s="11">
        <v>6</v>
      </c>
    </row>
    <row r="38" spans="1:59" ht="15.75" customHeight="1">
      <c r="A38" s="659"/>
      <c r="B38" s="700"/>
      <c r="C38" s="454"/>
      <c r="D38" s="700"/>
      <c r="E38" s="454"/>
      <c r="F38" s="448"/>
      <c r="G38" s="448"/>
      <c r="H38" s="448"/>
      <c r="I38" s="698">
        <v>4</v>
      </c>
      <c r="J38" s="433" t="s">
        <v>123</v>
      </c>
      <c r="K38" s="479">
        <v>55320</v>
      </c>
      <c r="L38" s="480"/>
      <c r="M38" s="451" t="s">
        <v>437</v>
      </c>
      <c r="N38" s="481"/>
      <c r="O38" s="453"/>
      <c r="P38" s="11">
        <v>7</v>
      </c>
      <c r="BG38" s="11">
        <v>-73995186</v>
      </c>
    </row>
    <row r="39" spans="1:59" ht="15.75" customHeight="1">
      <c r="A39" s="659"/>
      <c r="B39" s="700"/>
      <c r="C39" s="454"/>
      <c r="D39" s="700"/>
      <c r="E39" s="454"/>
      <c r="F39" s="448"/>
      <c r="G39" s="482"/>
      <c r="H39" s="482"/>
      <c r="I39" s="471">
        <v>5</v>
      </c>
      <c r="J39" s="699" t="s">
        <v>336</v>
      </c>
      <c r="K39" s="724">
        <v>3144</v>
      </c>
      <c r="L39" s="630"/>
      <c r="M39" s="442" t="s">
        <v>426</v>
      </c>
      <c r="N39" s="444"/>
      <c r="O39" s="445"/>
      <c r="P39" s="11">
        <v>8</v>
      </c>
    </row>
    <row r="40" spans="1:59" ht="15.75" customHeight="1">
      <c r="A40" s="659"/>
      <c r="B40" s="700"/>
      <c r="C40" s="454"/>
      <c r="D40" s="700"/>
      <c r="E40" s="454"/>
      <c r="F40" s="448"/>
      <c r="G40" s="448"/>
      <c r="H40" s="448"/>
      <c r="I40" s="435">
        <v>6</v>
      </c>
      <c r="J40" s="433" t="s">
        <v>337</v>
      </c>
      <c r="K40" s="479">
        <f>SUM(N40:N47)</f>
        <v>57804</v>
      </c>
      <c r="L40" s="480"/>
      <c r="M40" s="451" t="s">
        <v>507</v>
      </c>
      <c r="N40" s="481">
        <v>960</v>
      </c>
      <c r="O40" s="453"/>
      <c r="P40" s="11">
        <v>9</v>
      </c>
    </row>
    <row r="41" spans="1:59" ht="15.75" customHeight="1">
      <c r="A41" s="659"/>
      <c r="B41" s="700"/>
      <c r="C41" s="454"/>
      <c r="D41" s="700"/>
      <c r="E41" s="454"/>
      <c r="F41" s="448"/>
      <c r="G41" s="448"/>
      <c r="H41" s="448"/>
      <c r="I41" s="446"/>
      <c r="J41" s="696"/>
      <c r="K41" s="483"/>
      <c r="L41" s="484"/>
      <c r="M41" s="179" t="s">
        <v>508</v>
      </c>
      <c r="N41" s="485">
        <v>10969</v>
      </c>
      <c r="O41" s="456"/>
      <c r="P41" s="11">
        <v>10</v>
      </c>
    </row>
    <row r="42" spans="1:59" ht="15.75" customHeight="1">
      <c r="A42" s="659"/>
      <c r="B42" s="700"/>
      <c r="C42" s="454"/>
      <c r="D42" s="700"/>
      <c r="E42" s="454"/>
      <c r="F42" s="448"/>
      <c r="G42" s="448"/>
      <c r="H42" s="448"/>
      <c r="I42" s="446"/>
      <c r="J42" s="696"/>
      <c r="K42" s="483"/>
      <c r="L42" s="484"/>
      <c r="M42" s="179" t="s">
        <v>447</v>
      </c>
      <c r="N42" s="485">
        <v>8874</v>
      </c>
      <c r="O42" s="456"/>
      <c r="P42" s="11">
        <v>11</v>
      </c>
    </row>
    <row r="43" spans="1:59" ht="15.75" customHeight="1">
      <c r="A43" s="659"/>
      <c r="B43" s="700"/>
      <c r="C43" s="454"/>
      <c r="D43" s="700"/>
      <c r="E43" s="454"/>
      <c r="F43" s="448"/>
      <c r="G43" s="448"/>
      <c r="H43" s="448"/>
      <c r="I43" s="446"/>
      <c r="J43" s="696"/>
      <c r="K43" s="483"/>
      <c r="L43" s="484"/>
      <c r="M43" s="179" t="s">
        <v>505</v>
      </c>
      <c r="N43" s="485">
        <v>1452</v>
      </c>
      <c r="O43" s="456"/>
      <c r="P43" s="11">
        <v>12</v>
      </c>
    </row>
    <row r="44" spans="1:59" ht="15.75" customHeight="1">
      <c r="A44" s="659"/>
      <c r="B44" s="700"/>
      <c r="C44" s="454"/>
      <c r="D44" s="700"/>
      <c r="E44" s="454"/>
      <c r="F44" s="448"/>
      <c r="G44" s="448"/>
      <c r="H44" s="448"/>
      <c r="I44" s="446"/>
      <c r="J44" s="696"/>
      <c r="K44" s="483"/>
      <c r="L44" s="484"/>
      <c r="M44" s="179" t="s">
        <v>506</v>
      </c>
      <c r="N44" s="485">
        <v>4084</v>
      </c>
      <c r="O44" s="456"/>
      <c r="P44" s="11">
        <v>13</v>
      </c>
    </row>
    <row r="45" spans="1:59" ht="15.75" customHeight="1">
      <c r="A45" s="659"/>
      <c r="B45" s="700"/>
      <c r="C45" s="454"/>
      <c r="D45" s="700"/>
      <c r="E45" s="454"/>
      <c r="F45" s="448"/>
      <c r="G45" s="448"/>
      <c r="H45" s="448"/>
      <c r="I45" s="446"/>
      <c r="J45" s="696"/>
      <c r="K45" s="483"/>
      <c r="L45" s="484"/>
      <c r="M45" s="179" t="s">
        <v>509</v>
      </c>
      <c r="N45" s="485">
        <v>9311</v>
      </c>
      <c r="O45" s="456"/>
      <c r="P45" s="11">
        <v>14</v>
      </c>
    </row>
    <row r="46" spans="1:59" ht="15.75" customHeight="1">
      <c r="A46" s="659"/>
      <c r="B46" s="700"/>
      <c r="C46" s="454"/>
      <c r="D46" s="700"/>
      <c r="E46" s="454"/>
      <c r="F46" s="448"/>
      <c r="G46" s="448"/>
      <c r="H46" s="448"/>
      <c r="I46" s="446"/>
      <c r="J46" s="696"/>
      <c r="K46" s="483"/>
      <c r="L46" s="484"/>
      <c r="M46" s="179" t="s">
        <v>510</v>
      </c>
      <c r="N46" s="485">
        <v>22077</v>
      </c>
      <c r="O46" s="456"/>
      <c r="P46" s="11">
        <v>15</v>
      </c>
    </row>
    <row r="47" spans="1:59" ht="15.75" customHeight="1">
      <c r="A47" s="659"/>
      <c r="B47" s="700"/>
      <c r="C47" s="454"/>
      <c r="D47" s="700"/>
      <c r="E47" s="454"/>
      <c r="F47" s="448"/>
      <c r="G47" s="448"/>
      <c r="H47" s="448"/>
      <c r="I47" s="438"/>
      <c r="J47" s="475"/>
      <c r="K47" s="476"/>
      <c r="L47" s="477"/>
      <c r="M47" s="460" t="s">
        <v>511</v>
      </c>
      <c r="N47" s="478">
        <v>77</v>
      </c>
      <c r="O47" s="462"/>
      <c r="P47" s="11">
        <v>16</v>
      </c>
    </row>
    <row r="48" spans="1:59" ht="15.75" customHeight="1">
      <c r="A48" s="659"/>
      <c r="B48" s="700"/>
      <c r="C48" s="454"/>
      <c r="D48" s="446"/>
      <c r="E48" s="454"/>
      <c r="F48" s="448"/>
      <c r="G48" s="448"/>
      <c r="H48" s="448"/>
      <c r="I48" s="446">
        <v>7</v>
      </c>
      <c r="J48" s="699" t="s">
        <v>339</v>
      </c>
      <c r="K48" s="487">
        <v>1691</v>
      </c>
      <c r="L48" s="484"/>
      <c r="M48" s="179" t="s">
        <v>658</v>
      </c>
      <c r="N48" s="488"/>
      <c r="O48" s="456"/>
      <c r="P48" s="11">
        <v>17</v>
      </c>
      <c r="BG48" s="11">
        <f>SUM(BG34:BR34)</f>
        <v>0</v>
      </c>
    </row>
    <row r="49" spans="1:59" ht="15.75" customHeight="1">
      <c r="A49" s="659"/>
      <c r="B49" s="700"/>
      <c r="C49" s="454"/>
      <c r="D49" s="700"/>
      <c r="E49" s="454"/>
      <c r="F49" s="448"/>
      <c r="G49" s="482"/>
      <c r="H49" s="482"/>
      <c r="I49" s="471">
        <v>8</v>
      </c>
      <c r="J49" s="699" t="s">
        <v>333</v>
      </c>
      <c r="K49" s="724">
        <v>17536</v>
      </c>
      <c r="L49" s="630"/>
      <c r="M49" s="442" t="s">
        <v>131</v>
      </c>
      <c r="N49" s="444"/>
      <c r="O49" s="445"/>
      <c r="P49" s="11">
        <v>18</v>
      </c>
      <c r="BG49" s="11" t="e">
        <f>BG38+#REF!</f>
        <v>#REF!</v>
      </c>
    </row>
    <row r="50" spans="1:59" ht="15.75" customHeight="1">
      <c r="A50" s="659"/>
      <c r="B50" s="700"/>
      <c r="C50" s="454"/>
      <c r="D50" s="446"/>
      <c r="E50" s="454"/>
      <c r="F50" s="448"/>
      <c r="G50" s="448"/>
      <c r="H50" s="448"/>
      <c r="I50" s="446">
        <v>9</v>
      </c>
      <c r="J50" s="696" t="s">
        <v>329</v>
      </c>
      <c r="K50" s="487">
        <f>N50+N51</f>
        <v>8025</v>
      </c>
      <c r="L50" s="484"/>
      <c r="M50" s="179" t="s">
        <v>640</v>
      </c>
      <c r="N50" s="488">
        <v>7913</v>
      </c>
      <c r="O50" s="456"/>
      <c r="P50" s="11">
        <v>19</v>
      </c>
      <c r="BG50" s="11" t="e">
        <f>SUM(#REF!)</f>
        <v>#REF!</v>
      </c>
    </row>
    <row r="51" spans="1:59" ht="15.75" customHeight="1">
      <c r="A51" s="659"/>
      <c r="B51" s="700"/>
      <c r="C51" s="454"/>
      <c r="D51" s="700"/>
      <c r="E51" s="454"/>
      <c r="F51" s="448"/>
      <c r="G51" s="448"/>
      <c r="H51" s="448"/>
      <c r="I51" s="438"/>
      <c r="J51" s="475"/>
      <c r="K51" s="489"/>
      <c r="L51" s="477"/>
      <c r="M51" s="460" t="s">
        <v>330</v>
      </c>
      <c r="N51" s="478">
        <v>112</v>
      </c>
      <c r="O51" s="462"/>
      <c r="P51" s="11">
        <v>20</v>
      </c>
    </row>
    <row r="52" spans="1:59" ht="15.75" customHeight="1">
      <c r="A52" s="659"/>
      <c r="B52" s="700"/>
      <c r="C52" s="454"/>
      <c r="D52" s="438"/>
      <c r="E52" s="439"/>
      <c r="F52" s="440"/>
      <c r="G52" s="490"/>
      <c r="H52" s="490"/>
      <c r="I52" s="471">
        <v>10</v>
      </c>
      <c r="J52" s="699" t="s">
        <v>334</v>
      </c>
      <c r="K52" s="724">
        <v>586</v>
      </c>
      <c r="L52" s="630"/>
      <c r="M52" s="442" t="s">
        <v>335</v>
      </c>
      <c r="N52" s="444"/>
      <c r="O52" s="445"/>
      <c r="P52" s="11">
        <v>21</v>
      </c>
    </row>
    <row r="53" spans="1:59" ht="15.75" customHeight="1">
      <c r="A53" s="659"/>
      <c r="B53" s="700"/>
      <c r="C53" s="454"/>
      <c r="D53" s="700">
        <v>2</v>
      </c>
      <c r="E53" s="491" t="s">
        <v>29</v>
      </c>
      <c r="F53" s="448">
        <f>SUM(K54:K66)</f>
        <v>43691</v>
      </c>
      <c r="G53" s="448">
        <v>36328</v>
      </c>
      <c r="H53" s="448">
        <f>F53-G53</f>
        <v>7363</v>
      </c>
      <c r="I53" s="463"/>
      <c r="J53" s="475"/>
      <c r="K53" s="476"/>
      <c r="L53" s="477"/>
      <c r="M53" s="460"/>
      <c r="N53" s="478"/>
      <c r="O53" s="462"/>
      <c r="P53" s="11">
        <v>22</v>
      </c>
    </row>
    <row r="54" spans="1:59" ht="15.75" customHeight="1">
      <c r="A54" s="659"/>
      <c r="B54" s="700"/>
      <c r="C54" s="454"/>
      <c r="D54" s="446"/>
      <c r="E54" s="454"/>
      <c r="F54" s="448"/>
      <c r="G54" s="448"/>
      <c r="H54" s="448"/>
      <c r="I54" s="524">
        <v>1</v>
      </c>
      <c r="J54" s="699" t="s">
        <v>504</v>
      </c>
      <c r="K54" s="724">
        <v>60</v>
      </c>
      <c r="L54" s="630"/>
      <c r="M54" s="442" t="s">
        <v>577</v>
      </c>
      <c r="N54" s="474"/>
      <c r="O54" s="445"/>
      <c r="P54" s="11">
        <v>23</v>
      </c>
    </row>
    <row r="55" spans="1:59" ht="15.75" customHeight="1">
      <c r="A55" s="659"/>
      <c r="B55" s="700"/>
      <c r="C55" s="454"/>
      <c r="D55" s="700"/>
      <c r="E55" s="454"/>
      <c r="F55" s="448"/>
      <c r="G55" s="448"/>
      <c r="H55" s="448"/>
      <c r="I55" s="471">
        <v>2</v>
      </c>
      <c r="J55" s="699" t="s">
        <v>332</v>
      </c>
      <c r="K55" s="724">
        <v>41</v>
      </c>
      <c r="L55" s="630"/>
      <c r="M55" s="442" t="s">
        <v>655</v>
      </c>
      <c r="N55" s="474"/>
      <c r="O55" s="445"/>
      <c r="P55" s="11">
        <v>24</v>
      </c>
    </row>
    <row r="56" spans="1:59" ht="15.75" customHeight="1">
      <c r="A56" s="659"/>
      <c r="B56" s="700"/>
      <c r="C56" s="454"/>
      <c r="D56" s="700"/>
      <c r="E56" s="454"/>
      <c r="F56" s="448"/>
      <c r="G56" s="448"/>
      <c r="H56" s="448"/>
      <c r="I56" s="471">
        <v>3</v>
      </c>
      <c r="J56" s="699" t="s">
        <v>123</v>
      </c>
      <c r="K56" s="724">
        <v>15528</v>
      </c>
      <c r="L56" s="630"/>
      <c r="M56" s="442" t="s">
        <v>427</v>
      </c>
      <c r="N56" s="474"/>
      <c r="O56" s="445"/>
      <c r="P56" s="11">
        <v>25</v>
      </c>
    </row>
    <row r="57" spans="1:59" ht="15.75" customHeight="1">
      <c r="A57" s="659"/>
      <c r="B57" s="700"/>
      <c r="C57" s="454"/>
      <c r="D57" s="700"/>
      <c r="E57" s="454"/>
      <c r="F57" s="448"/>
      <c r="G57" s="448"/>
      <c r="H57" s="448"/>
      <c r="I57" s="524">
        <v>4</v>
      </c>
      <c r="J57" s="699" t="s">
        <v>336</v>
      </c>
      <c r="K57" s="724">
        <v>2460</v>
      </c>
      <c r="L57" s="630"/>
      <c r="M57" s="442" t="s">
        <v>428</v>
      </c>
      <c r="N57" s="474"/>
      <c r="O57" s="494"/>
      <c r="P57" s="11">
        <v>26</v>
      </c>
    </row>
    <row r="58" spans="1:59" ht="15.75" customHeight="1">
      <c r="A58" s="659"/>
      <c r="B58" s="700"/>
      <c r="C58" s="454"/>
      <c r="D58" s="700"/>
      <c r="E58" s="454"/>
      <c r="F58" s="448"/>
      <c r="G58" s="448"/>
      <c r="H58" s="448"/>
      <c r="I58" s="700">
        <v>5</v>
      </c>
      <c r="J58" s="696" t="s">
        <v>337</v>
      </c>
      <c r="K58" s="483">
        <f>SUM(N58:N60)</f>
        <v>2284</v>
      </c>
      <c r="L58" s="484"/>
      <c r="M58" s="179" t="s">
        <v>512</v>
      </c>
      <c r="N58" s="485">
        <v>631</v>
      </c>
      <c r="O58" s="499"/>
      <c r="P58" s="11">
        <v>27</v>
      </c>
    </row>
    <row r="59" spans="1:59" ht="15.75" customHeight="1">
      <c r="A59" s="659"/>
      <c r="B59" s="700"/>
      <c r="C59" s="454"/>
      <c r="D59" s="700"/>
      <c r="E59" s="454"/>
      <c r="F59" s="448"/>
      <c r="G59" s="448"/>
      <c r="H59" s="448"/>
      <c r="I59" s="446"/>
      <c r="J59" s="696"/>
      <c r="K59" s="483"/>
      <c r="L59" s="484"/>
      <c r="M59" s="500" t="s">
        <v>513</v>
      </c>
      <c r="N59" s="485">
        <v>653</v>
      </c>
      <c r="O59" s="456"/>
      <c r="P59" s="11">
        <v>28</v>
      </c>
    </row>
    <row r="60" spans="1:59" ht="15.75" customHeight="1">
      <c r="A60" s="529"/>
      <c r="B60" s="516"/>
      <c r="C60" s="492"/>
      <c r="D60" s="516"/>
      <c r="E60" s="492"/>
      <c r="F60" s="726"/>
      <c r="G60" s="726"/>
      <c r="H60" s="726"/>
      <c r="I60" s="727"/>
      <c r="J60" s="530"/>
      <c r="K60" s="728"/>
      <c r="L60" s="729"/>
      <c r="M60" s="730" t="s">
        <v>514</v>
      </c>
      <c r="N60" s="520">
        <v>1000</v>
      </c>
      <c r="O60" s="532"/>
      <c r="P60" s="11">
        <v>29</v>
      </c>
    </row>
    <row r="61" spans="1:59" ht="22.5" customHeight="1">
      <c r="A61" s="656"/>
      <c r="B61" s="656"/>
      <c r="C61" s="179"/>
      <c r="D61" s="656"/>
      <c r="E61" s="179"/>
      <c r="F61" s="648"/>
      <c r="G61" s="648"/>
      <c r="H61" s="648"/>
      <c r="I61" s="656"/>
      <c r="J61" s="649"/>
      <c r="K61" s="648"/>
      <c r="L61" s="650"/>
      <c r="M61" s="179"/>
      <c r="N61" s="457"/>
      <c r="O61" s="179"/>
    </row>
    <row r="62" spans="1:59" ht="15.75" customHeight="1">
      <c r="A62" s="495"/>
      <c r="B62" s="496"/>
      <c r="C62" s="497"/>
      <c r="D62" s="496"/>
      <c r="E62" s="497"/>
      <c r="F62" s="498"/>
      <c r="G62" s="498"/>
      <c r="H62" s="498"/>
      <c r="I62" s="731">
        <v>6</v>
      </c>
      <c r="J62" s="732" t="s">
        <v>339</v>
      </c>
      <c r="K62" s="733">
        <v>484</v>
      </c>
      <c r="L62" s="734"/>
      <c r="M62" s="735" t="s">
        <v>657</v>
      </c>
      <c r="N62" s="521"/>
      <c r="O62" s="445"/>
      <c r="P62" s="11">
        <v>1</v>
      </c>
    </row>
    <row r="63" spans="1:59" ht="15.75" customHeight="1">
      <c r="A63" s="659"/>
      <c r="B63" s="700"/>
      <c r="C63" s="454"/>
      <c r="D63" s="700"/>
      <c r="E63" s="454"/>
      <c r="F63" s="448"/>
      <c r="G63" s="448"/>
      <c r="H63" s="448"/>
      <c r="I63" s="700">
        <v>7</v>
      </c>
      <c r="J63" s="696" t="s">
        <v>333</v>
      </c>
      <c r="K63" s="483">
        <f>N63+N64</f>
        <v>18431</v>
      </c>
      <c r="L63" s="484"/>
      <c r="M63" s="500" t="s">
        <v>460</v>
      </c>
      <c r="N63" s="485">
        <v>5431</v>
      </c>
      <c r="O63" s="486"/>
      <c r="P63" s="11">
        <v>2</v>
      </c>
    </row>
    <row r="64" spans="1:59" ht="15.75" customHeight="1">
      <c r="A64" s="659"/>
      <c r="B64" s="700"/>
      <c r="C64" s="454"/>
      <c r="D64" s="700"/>
      <c r="E64" s="454"/>
      <c r="F64" s="448"/>
      <c r="G64" s="448"/>
      <c r="H64" s="448"/>
      <c r="I64" s="700"/>
      <c r="J64" s="696"/>
      <c r="K64" s="483"/>
      <c r="L64" s="484"/>
      <c r="M64" s="500" t="s">
        <v>461</v>
      </c>
      <c r="N64" s="485">
        <v>13000</v>
      </c>
      <c r="O64" s="486"/>
      <c r="P64" s="11">
        <v>3</v>
      </c>
    </row>
    <row r="65" spans="1:16" ht="15.75" customHeight="1">
      <c r="A65" s="434"/>
      <c r="B65" s="656"/>
      <c r="C65" s="454"/>
      <c r="D65" s="656"/>
      <c r="E65" s="454"/>
      <c r="F65" s="448"/>
      <c r="G65" s="448"/>
      <c r="H65" s="448"/>
      <c r="I65" s="652">
        <v>8</v>
      </c>
      <c r="J65" s="433" t="s">
        <v>338</v>
      </c>
      <c r="K65" s="479">
        <v>4095</v>
      </c>
      <c r="L65" s="480"/>
      <c r="M65" s="502" t="s">
        <v>438</v>
      </c>
      <c r="N65" s="481"/>
      <c r="O65" s="453"/>
      <c r="P65" s="11">
        <v>4</v>
      </c>
    </row>
    <row r="66" spans="1:16" ht="15.75" customHeight="1">
      <c r="A66" s="434"/>
      <c r="B66" s="656"/>
      <c r="C66" s="454"/>
      <c r="D66" s="438"/>
      <c r="E66" s="439"/>
      <c r="F66" s="440"/>
      <c r="G66" s="440"/>
      <c r="H66" s="440"/>
      <c r="I66" s="471">
        <v>9</v>
      </c>
      <c r="J66" s="653" t="s">
        <v>334</v>
      </c>
      <c r="K66" s="472">
        <v>308</v>
      </c>
      <c r="L66" s="473"/>
      <c r="M66" s="501" t="s">
        <v>335</v>
      </c>
      <c r="N66" s="474"/>
      <c r="O66" s="445"/>
      <c r="P66" s="11">
        <v>5</v>
      </c>
    </row>
    <row r="67" spans="1:16" ht="15.75" customHeight="1">
      <c r="A67" s="434"/>
      <c r="B67" s="656"/>
      <c r="C67" s="454"/>
      <c r="D67" s="656">
        <v>3</v>
      </c>
      <c r="E67" s="503" t="s">
        <v>340</v>
      </c>
      <c r="F67" s="448">
        <f>SUM(K68:K73)</f>
        <v>8301</v>
      </c>
      <c r="G67" s="448">
        <v>7483</v>
      </c>
      <c r="H67" s="448">
        <f>F67-G67</f>
        <v>818</v>
      </c>
      <c r="I67" s="471"/>
      <c r="J67" s="653"/>
      <c r="K67" s="472"/>
      <c r="L67" s="473"/>
      <c r="M67" s="442"/>
      <c r="N67" s="474"/>
      <c r="O67" s="445"/>
      <c r="P67" s="11">
        <v>6</v>
      </c>
    </row>
    <row r="68" spans="1:16" ht="15.75" customHeight="1">
      <c r="A68" s="434"/>
      <c r="B68" s="656"/>
      <c r="C68" s="454"/>
      <c r="D68" s="446"/>
      <c r="E68" s="454"/>
      <c r="F68" s="448"/>
      <c r="G68" s="448"/>
      <c r="H68" s="448"/>
      <c r="I68" s="425">
        <v>1</v>
      </c>
      <c r="J68" s="653" t="s">
        <v>504</v>
      </c>
      <c r="K68" s="472">
        <v>88</v>
      </c>
      <c r="L68" s="473"/>
      <c r="M68" s="442" t="s">
        <v>516</v>
      </c>
      <c r="N68" s="474"/>
      <c r="O68" s="445"/>
      <c r="P68" s="11">
        <v>7</v>
      </c>
    </row>
    <row r="69" spans="1:16" ht="15.75" customHeight="1">
      <c r="A69" s="434"/>
      <c r="B69" s="656"/>
      <c r="C69" s="454"/>
      <c r="D69" s="656"/>
      <c r="E69" s="454"/>
      <c r="F69" s="448"/>
      <c r="G69" s="448"/>
      <c r="H69" s="448"/>
      <c r="I69" s="425">
        <v>2</v>
      </c>
      <c r="J69" s="653" t="s">
        <v>124</v>
      </c>
      <c r="K69" s="472">
        <v>550</v>
      </c>
      <c r="L69" s="473"/>
      <c r="M69" s="442" t="s">
        <v>517</v>
      </c>
      <c r="N69" s="474"/>
      <c r="O69" s="445"/>
      <c r="P69" s="11">
        <v>8</v>
      </c>
    </row>
    <row r="70" spans="1:16" ht="15.75" customHeight="1">
      <c r="A70" s="504"/>
      <c r="B70" s="656"/>
      <c r="C70" s="454"/>
      <c r="D70" s="656"/>
      <c r="E70" s="179"/>
      <c r="F70" s="448"/>
      <c r="G70" s="448"/>
      <c r="H70" s="448"/>
      <c r="I70" s="435">
        <v>3</v>
      </c>
      <c r="J70" s="505" t="s">
        <v>125</v>
      </c>
      <c r="K70" s="506">
        <f>N70+N71</f>
        <v>731</v>
      </c>
      <c r="L70" s="450"/>
      <c r="M70" s="451" t="s">
        <v>416</v>
      </c>
      <c r="N70" s="481">
        <v>612</v>
      </c>
      <c r="O70" s="453"/>
      <c r="P70" s="11">
        <v>9</v>
      </c>
    </row>
    <row r="71" spans="1:16" ht="15.75" customHeight="1">
      <c r="A71" s="504"/>
      <c r="B71" s="656"/>
      <c r="C71" s="454"/>
      <c r="D71" s="656"/>
      <c r="E71" s="179"/>
      <c r="F71" s="448"/>
      <c r="G71" s="448"/>
      <c r="H71" s="448"/>
      <c r="I71" s="438"/>
      <c r="J71" s="507"/>
      <c r="K71" s="508"/>
      <c r="L71" s="459"/>
      <c r="M71" s="460" t="s">
        <v>463</v>
      </c>
      <c r="N71" s="478">
        <v>119</v>
      </c>
      <c r="O71" s="462"/>
      <c r="P71" s="11">
        <v>10</v>
      </c>
    </row>
    <row r="72" spans="1:16" ht="15.75" customHeight="1">
      <c r="A72" s="434"/>
      <c r="B72" s="656"/>
      <c r="C72" s="454"/>
      <c r="D72" s="446"/>
      <c r="E72" s="454"/>
      <c r="F72" s="448"/>
      <c r="G72" s="448"/>
      <c r="H72" s="448"/>
      <c r="I72" s="463">
        <v>4</v>
      </c>
      <c r="J72" s="475" t="s">
        <v>126</v>
      </c>
      <c r="K72" s="476">
        <v>5736</v>
      </c>
      <c r="L72" s="477"/>
      <c r="M72" s="460" t="s">
        <v>341</v>
      </c>
      <c r="N72" s="478"/>
      <c r="O72" s="462"/>
      <c r="P72" s="11">
        <v>11</v>
      </c>
    </row>
    <row r="73" spans="1:16" ht="15.75" customHeight="1">
      <c r="A73" s="434"/>
      <c r="B73" s="656"/>
      <c r="C73" s="454"/>
      <c r="D73" s="438"/>
      <c r="E73" s="439"/>
      <c r="F73" s="440"/>
      <c r="G73" s="440"/>
      <c r="H73" s="440"/>
      <c r="I73" s="425">
        <v>5</v>
      </c>
      <c r="J73" s="653" t="s">
        <v>122</v>
      </c>
      <c r="K73" s="472">
        <v>1196</v>
      </c>
      <c r="L73" s="473"/>
      <c r="M73" s="442" t="s">
        <v>518</v>
      </c>
      <c r="N73" s="474"/>
      <c r="O73" s="445"/>
      <c r="P73" s="11">
        <v>12</v>
      </c>
    </row>
    <row r="74" spans="1:16" ht="15.75" customHeight="1">
      <c r="A74" s="504"/>
      <c r="B74" s="656"/>
      <c r="C74" s="454"/>
      <c r="D74" s="446">
        <v>4</v>
      </c>
      <c r="E74" s="649" t="s">
        <v>85</v>
      </c>
      <c r="F74" s="448">
        <f>SUM(K75:K101)</f>
        <v>53243</v>
      </c>
      <c r="G74" s="448">
        <v>46167</v>
      </c>
      <c r="H74" s="448">
        <f>F74-G74</f>
        <v>7076</v>
      </c>
      <c r="I74" s="438"/>
      <c r="J74" s="509"/>
      <c r="K74" s="508"/>
      <c r="L74" s="459"/>
      <c r="M74" s="460"/>
      <c r="N74" s="461"/>
      <c r="O74" s="462"/>
      <c r="P74" s="11">
        <v>13</v>
      </c>
    </row>
    <row r="75" spans="1:16" ht="15.75" customHeight="1">
      <c r="A75" s="522"/>
      <c r="B75" s="700"/>
      <c r="C75" s="454"/>
      <c r="D75" s="700"/>
      <c r="E75" s="696"/>
      <c r="F75" s="448"/>
      <c r="G75" s="448"/>
      <c r="H75" s="448"/>
      <c r="I75" s="438">
        <v>1</v>
      </c>
      <c r="J75" s="510" t="s">
        <v>613</v>
      </c>
      <c r="K75" s="508">
        <v>154</v>
      </c>
      <c r="L75" s="459"/>
      <c r="M75" s="460" t="s">
        <v>614</v>
      </c>
      <c r="N75" s="461"/>
      <c r="O75" s="462"/>
      <c r="P75" s="11">
        <v>14</v>
      </c>
    </row>
    <row r="76" spans="1:16" ht="15.75" customHeight="1">
      <c r="A76" s="504"/>
      <c r="B76" s="656"/>
      <c r="C76" s="454"/>
      <c r="D76" s="656"/>
      <c r="E76" s="179"/>
      <c r="F76" s="448"/>
      <c r="G76" s="448"/>
      <c r="H76" s="448"/>
      <c r="I76" s="425">
        <v>2</v>
      </c>
      <c r="J76" s="510" t="s">
        <v>221</v>
      </c>
      <c r="K76" s="511">
        <v>13225</v>
      </c>
      <c r="L76" s="429"/>
      <c r="M76" s="442" t="s">
        <v>612</v>
      </c>
      <c r="N76" s="444"/>
      <c r="O76" s="445"/>
      <c r="P76" s="11">
        <v>15</v>
      </c>
    </row>
    <row r="77" spans="1:16" ht="15.75" customHeight="1">
      <c r="A77" s="504"/>
      <c r="B77" s="656"/>
      <c r="C77" s="454"/>
      <c r="D77" s="656"/>
      <c r="E77" s="179"/>
      <c r="F77" s="448"/>
      <c r="G77" s="448"/>
      <c r="H77" s="448"/>
      <c r="I77" s="425">
        <v>3</v>
      </c>
      <c r="J77" s="510" t="s">
        <v>342</v>
      </c>
      <c r="K77" s="511">
        <v>6464</v>
      </c>
      <c r="L77" s="429"/>
      <c r="M77" s="442" t="s">
        <v>612</v>
      </c>
      <c r="N77" s="444"/>
      <c r="O77" s="445"/>
      <c r="P77" s="11">
        <v>16</v>
      </c>
    </row>
    <row r="78" spans="1:16" ht="15.75" customHeight="1">
      <c r="A78" s="504"/>
      <c r="B78" s="656"/>
      <c r="C78" s="454"/>
      <c r="D78" s="656"/>
      <c r="E78" s="179"/>
      <c r="F78" s="448"/>
      <c r="G78" s="448"/>
      <c r="H78" s="448"/>
      <c r="I78" s="435">
        <v>4</v>
      </c>
      <c r="J78" s="505" t="s">
        <v>378</v>
      </c>
      <c r="K78" s="506">
        <v>2137</v>
      </c>
      <c r="L78" s="450"/>
      <c r="M78" s="451" t="s">
        <v>378</v>
      </c>
      <c r="N78" s="452"/>
      <c r="O78" s="453"/>
      <c r="P78" s="11">
        <v>17</v>
      </c>
    </row>
    <row r="79" spans="1:16" ht="15.75" customHeight="1">
      <c r="A79" s="504"/>
      <c r="B79" s="656"/>
      <c r="C79" s="454"/>
      <c r="D79" s="656"/>
      <c r="E79" s="179"/>
      <c r="F79" s="448"/>
      <c r="G79" s="448"/>
      <c r="H79" s="448"/>
      <c r="I79" s="438"/>
      <c r="J79" s="507" t="s">
        <v>379</v>
      </c>
      <c r="K79" s="508"/>
      <c r="L79" s="459"/>
      <c r="M79" s="460"/>
      <c r="N79" s="461"/>
      <c r="O79" s="462"/>
      <c r="P79" s="11">
        <v>18</v>
      </c>
    </row>
    <row r="80" spans="1:16" ht="15.75" customHeight="1">
      <c r="A80" s="504"/>
      <c r="B80" s="656"/>
      <c r="C80" s="454"/>
      <c r="D80" s="656"/>
      <c r="E80" s="179"/>
      <c r="F80" s="448"/>
      <c r="G80" s="448"/>
      <c r="H80" s="448"/>
      <c r="I80" s="435">
        <v>5</v>
      </c>
      <c r="J80" s="505" t="s">
        <v>39</v>
      </c>
      <c r="K80" s="506">
        <f>SUM(N80:N82)</f>
        <v>6362</v>
      </c>
      <c r="L80" s="450"/>
      <c r="M80" s="451" t="s">
        <v>343</v>
      </c>
      <c r="N80" s="481">
        <v>4116</v>
      </c>
      <c r="O80" s="453"/>
      <c r="P80" s="11">
        <v>19</v>
      </c>
    </row>
    <row r="81" spans="1:16" ht="15.75" customHeight="1">
      <c r="A81" s="504"/>
      <c r="B81" s="656"/>
      <c r="C81" s="454"/>
      <c r="D81" s="656"/>
      <c r="E81" s="179"/>
      <c r="F81" s="448"/>
      <c r="G81" s="448"/>
      <c r="H81" s="448"/>
      <c r="I81" s="446"/>
      <c r="J81" s="512"/>
      <c r="K81" s="513"/>
      <c r="L81" s="650"/>
      <c r="M81" s="514" t="s">
        <v>344</v>
      </c>
      <c r="N81" s="485">
        <v>2196</v>
      </c>
      <c r="O81" s="486"/>
      <c r="P81" s="11">
        <v>20</v>
      </c>
    </row>
    <row r="82" spans="1:16" ht="15.75" customHeight="1">
      <c r="A82" s="504"/>
      <c r="B82" s="656"/>
      <c r="C82" s="454"/>
      <c r="D82" s="656"/>
      <c r="E82" s="179"/>
      <c r="F82" s="448"/>
      <c r="G82" s="448"/>
      <c r="H82" s="448"/>
      <c r="I82" s="438"/>
      <c r="J82" s="507"/>
      <c r="K82" s="508"/>
      <c r="L82" s="459"/>
      <c r="M82" s="460" t="s">
        <v>345</v>
      </c>
      <c r="N82" s="478">
        <v>50</v>
      </c>
      <c r="O82" s="462"/>
      <c r="P82" s="11">
        <v>21</v>
      </c>
    </row>
    <row r="83" spans="1:16" ht="15.75" customHeight="1">
      <c r="A83" s="522"/>
      <c r="B83" s="700"/>
      <c r="C83" s="454"/>
      <c r="D83" s="700"/>
      <c r="E83" s="179"/>
      <c r="F83" s="448"/>
      <c r="G83" s="448"/>
      <c r="H83" s="448"/>
      <c r="I83" s="435">
        <v>6</v>
      </c>
      <c r="J83" s="505" t="s">
        <v>615</v>
      </c>
      <c r="K83" s="506">
        <v>60</v>
      </c>
      <c r="L83" s="450"/>
      <c r="M83" s="451" t="s">
        <v>616</v>
      </c>
      <c r="N83" s="481"/>
      <c r="O83" s="453"/>
      <c r="P83" s="11">
        <v>22</v>
      </c>
    </row>
    <row r="84" spans="1:16" ht="15.75" customHeight="1">
      <c r="A84" s="504"/>
      <c r="B84" s="656"/>
      <c r="C84" s="454"/>
      <c r="D84" s="656"/>
      <c r="E84" s="179"/>
      <c r="F84" s="448"/>
      <c r="G84" s="448"/>
      <c r="H84" s="448"/>
      <c r="I84" s="435">
        <v>7</v>
      </c>
      <c r="J84" s="505" t="s">
        <v>346</v>
      </c>
      <c r="K84" s="506">
        <v>49</v>
      </c>
      <c r="L84" s="450"/>
      <c r="M84" s="451" t="s">
        <v>617</v>
      </c>
      <c r="N84" s="481"/>
      <c r="O84" s="486"/>
      <c r="P84" s="11">
        <v>23</v>
      </c>
    </row>
    <row r="85" spans="1:16" ht="15.75" customHeight="1">
      <c r="A85" s="522"/>
      <c r="B85" s="700"/>
      <c r="C85" s="454"/>
      <c r="D85" s="700"/>
      <c r="E85" s="179"/>
      <c r="F85" s="448"/>
      <c r="G85" s="448"/>
      <c r="H85" s="448"/>
      <c r="I85" s="435">
        <v>8</v>
      </c>
      <c r="J85" s="505" t="s">
        <v>126</v>
      </c>
      <c r="K85" s="506">
        <f>SUM(N85:N89)</f>
        <v>24635</v>
      </c>
      <c r="L85" s="450"/>
      <c r="M85" s="451" t="s">
        <v>519</v>
      </c>
      <c r="N85" s="481">
        <v>429</v>
      </c>
      <c r="O85" s="453"/>
      <c r="P85" s="11">
        <v>24</v>
      </c>
    </row>
    <row r="86" spans="1:16" ht="15.75" customHeight="1">
      <c r="A86" s="522"/>
      <c r="B86" s="700"/>
      <c r="C86" s="454"/>
      <c r="D86" s="700"/>
      <c r="E86" s="179"/>
      <c r="F86" s="448"/>
      <c r="G86" s="448"/>
      <c r="H86" s="448"/>
      <c r="I86" s="446"/>
      <c r="J86" s="512"/>
      <c r="K86" s="513"/>
      <c r="L86" s="697"/>
      <c r="M86" s="179" t="s">
        <v>520</v>
      </c>
      <c r="N86" s="485">
        <v>2316</v>
      </c>
      <c r="O86" s="486"/>
      <c r="P86" s="11">
        <v>25</v>
      </c>
    </row>
    <row r="87" spans="1:16" ht="15.75" customHeight="1">
      <c r="A87" s="522"/>
      <c r="B87" s="700"/>
      <c r="C87" s="454"/>
      <c r="D87" s="700"/>
      <c r="E87" s="179"/>
      <c r="F87" s="448"/>
      <c r="G87" s="448"/>
      <c r="H87" s="448"/>
      <c r="I87" s="446"/>
      <c r="J87" s="512"/>
      <c r="K87" s="513"/>
      <c r="L87" s="697"/>
      <c r="M87" s="179" t="s">
        <v>521</v>
      </c>
      <c r="N87" s="485">
        <v>3300</v>
      </c>
      <c r="O87" s="456"/>
      <c r="P87" s="11">
        <v>26</v>
      </c>
    </row>
    <row r="88" spans="1:16" ht="15.75" customHeight="1">
      <c r="A88" s="522"/>
      <c r="B88" s="700"/>
      <c r="C88" s="454"/>
      <c r="D88" s="700"/>
      <c r="E88" s="179"/>
      <c r="F88" s="448"/>
      <c r="G88" s="448"/>
      <c r="H88" s="448"/>
      <c r="I88" s="446"/>
      <c r="J88" s="512"/>
      <c r="K88" s="513"/>
      <c r="L88" s="697"/>
      <c r="M88" s="179" t="s">
        <v>678</v>
      </c>
      <c r="N88" s="485">
        <v>5060</v>
      </c>
      <c r="O88" s="456"/>
      <c r="P88" s="11">
        <v>27</v>
      </c>
    </row>
    <row r="89" spans="1:16" ht="15.75" customHeight="1">
      <c r="A89" s="522"/>
      <c r="B89" s="700"/>
      <c r="C89" s="454"/>
      <c r="D89" s="700"/>
      <c r="E89" s="179"/>
      <c r="F89" s="448"/>
      <c r="G89" s="448"/>
      <c r="H89" s="448"/>
      <c r="I89" s="438"/>
      <c r="J89" s="507"/>
      <c r="K89" s="508"/>
      <c r="L89" s="459"/>
      <c r="M89" s="460" t="s">
        <v>618</v>
      </c>
      <c r="N89" s="478">
        <v>13530</v>
      </c>
      <c r="O89" s="462"/>
      <c r="P89" s="11">
        <v>29</v>
      </c>
    </row>
    <row r="90" spans="1:16" ht="15.75" customHeight="1">
      <c r="A90" s="515"/>
      <c r="B90" s="516"/>
      <c r="C90" s="492"/>
      <c r="D90" s="516"/>
      <c r="E90" s="517"/>
      <c r="F90" s="726"/>
      <c r="G90" s="726"/>
      <c r="H90" s="726"/>
      <c r="I90" s="727">
        <v>9</v>
      </c>
      <c r="J90" s="518" t="s">
        <v>606</v>
      </c>
      <c r="K90" s="736">
        <v>4</v>
      </c>
      <c r="L90" s="519"/>
      <c r="M90" s="517" t="s">
        <v>523</v>
      </c>
      <c r="N90" s="520"/>
      <c r="O90" s="462"/>
      <c r="P90" s="11">
        <v>30</v>
      </c>
    </row>
    <row r="91" spans="1:16" ht="15.75" customHeight="1">
      <c r="A91" s="667"/>
      <c r="B91" s="700"/>
      <c r="C91" s="179"/>
      <c r="D91" s="700"/>
      <c r="E91" s="179"/>
      <c r="F91" s="695"/>
      <c r="G91" s="695"/>
      <c r="H91" s="695"/>
      <c r="I91" s="700"/>
      <c r="J91" s="696"/>
      <c r="K91" s="695"/>
      <c r="L91" s="697"/>
      <c r="M91" s="179"/>
      <c r="N91" s="485"/>
      <c r="O91" s="179"/>
    </row>
    <row r="92" spans="1:16" ht="15.75" customHeight="1">
      <c r="A92" s="667"/>
      <c r="B92" s="847"/>
      <c r="C92" s="179"/>
      <c r="D92" s="847"/>
      <c r="E92" s="179"/>
      <c r="F92" s="844"/>
      <c r="G92" s="844"/>
      <c r="H92" s="844"/>
      <c r="I92" s="847"/>
      <c r="J92" s="845"/>
      <c r="K92" s="844"/>
      <c r="L92" s="846"/>
      <c r="M92" s="179"/>
      <c r="N92" s="485"/>
      <c r="O92" s="179"/>
    </row>
    <row r="93" spans="1:16" ht="15.75" customHeight="1">
      <c r="A93" s="667"/>
      <c r="B93" s="700"/>
      <c r="C93" s="179"/>
      <c r="D93" s="700"/>
      <c r="E93" s="179"/>
      <c r="F93" s="695"/>
      <c r="G93" s="695"/>
      <c r="H93" s="695"/>
      <c r="I93" s="700"/>
      <c r="J93" s="696"/>
      <c r="K93" s="695"/>
      <c r="L93" s="697"/>
      <c r="M93" s="179"/>
      <c r="N93" s="485"/>
      <c r="O93" s="179"/>
    </row>
    <row r="94" spans="1:16" ht="22.5" customHeight="1">
      <c r="A94" s="516"/>
      <c r="B94" s="516"/>
      <c r="C94" s="517"/>
      <c r="D94" s="516"/>
      <c r="E94" s="517"/>
      <c r="F94" s="737"/>
      <c r="G94" s="737"/>
      <c r="H94" s="737"/>
      <c r="I94" s="516"/>
      <c r="J94" s="530"/>
      <c r="K94" s="737"/>
      <c r="L94" s="519"/>
      <c r="M94" s="517"/>
      <c r="N94" s="531"/>
      <c r="O94" s="517"/>
    </row>
    <row r="95" spans="1:16" ht="15.75" customHeight="1">
      <c r="A95" s="522"/>
      <c r="B95" s="656"/>
      <c r="C95" s="454"/>
      <c r="D95" s="656"/>
      <c r="E95" s="179"/>
      <c r="F95" s="448"/>
      <c r="G95" s="448"/>
      <c r="H95" s="448"/>
      <c r="I95" s="446">
        <v>10</v>
      </c>
      <c r="J95" s="512" t="s">
        <v>524</v>
      </c>
      <c r="K95" s="513">
        <f>SUM(N95:N97)</f>
        <v>11</v>
      </c>
      <c r="L95" s="650"/>
      <c r="M95" s="179" t="s">
        <v>525</v>
      </c>
      <c r="N95" s="485">
        <v>3</v>
      </c>
      <c r="O95" s="456"/>
      <c r="P95" s="11">
        <v>1</v>
      </c>
    </row>
    <row r="96" spans="1:16" ht="15.75" customHeight="1">
      <c r="A96" s="522"/>
      <c r="B96" s="656"/>
      <c r="C96" s="454"/>
      <c r="D96" s="656"/>
      <c r="E96" s="179"/>
      <c r="F96" s="448"/>
      <c r="G96" s="448"/>
      <c r="H96" s="448"/>
      <c r="I96" s="446"/>
      <c r="J96" s="512"/>
      <c r="K96" s="513"/>
      <c r="L96" s="650"/>
      <c r="M96" s="179" t="s">
        <v>526</v>
      </c>
      <c r="N96" s="485">
        <v>4</v>
      </c>
      <c r="O96" s="456"/>
      <c r="P96" s="11">
        <v>2</v>
      </c>
    </row>
    <row r="97" spans="1:16" ht="15.75" customHeight="1">
      <c r="A97" s="522"/>
      <c r="B97" s="656"/>
      <c r="C97" s="454"/>
      <c r="D97" s="656"/>
      <c r="E97" s="179"/>
      <c r="F97" s="448"/>
      <c r="G97" s="448"/>
      <c r="H97" s="448"/>
      <c r="I97" s="438"/>
      <c r="J97" s="507"/>
      <c r="K97" s="508"/>
      <c r="L97" s="459"/>
      <c r="M97" s="460" t="s">
        <v>527</v>
      </c>
      <c r="N97" s="478">
        <v>4</v>
      </c>
      <c r="O97" s="462"/>
      <c r="P97" s="11">
        <v>3</v>
      </c>
    </row>
    <row r="98" spans="1:16" ht="15.75" customHeight="1">
      <c r="A98" s="522"/>
      <c r="B98" s="700"/>
      <c r="C98" s="454"/>
      <c r="D98" s="700"/>
      <c r="E98" s="179"/>
      <c r="F98" s="448"/>
      <c r="G98" s="448"/>
      <c r="H98" s="448"/>
      <c r="I98" s="446">
        <v>11</v>
      </c>
      <c r="J98" s="512" t="s">
        <v>619</v>
      </c>
      <c r="K98" s="513">
        <v>4</v>
      </c>
      <c r="L98" s="697"/>
      <c r="M98" s="179" t="s">
        <v>620</v>
      </c>
      <c r="N98" s="485"/>
      <c r="O98" s="456"/>
      <c r="P98" s="11">
        <v>4</v>
      </c>
    </row>
    <row r="99" spans="1:16" ht="15.75" customHeight="1">
      <c r="A99" s="522"/>
      <c r="B99" s="656"/>
      <c r="C99" s="454"/>
      <c r="D99" s="656"/>
      <c r="E99" s="179"/>
      <c r="F99" s="448"/>
      <c r="G99" s="448"/>
      <c r="H99" s="448"/>
      <c r="I99" s="524">
        <v>12</v>
      </c>
      <c r="J99" s="510" t="s">
        <v>528</v>
      </c>
      <c r="K99" s="523">
        <v>31</v>
      </c>
      <c r="L99" s="429"/>
      <c r="M99" s="442" t="s">
        <v>529</v>
      </c>
      <c r="N99" s="444"/>
      <c r="O99" s="445"/>
      <c r="P99" s="11">
        <v>5</v>
      </c>
    </row>
    <row r="100" spans="1:16" ht="15.75" customHeight="1">
      <c r="A100" s="522"/>
      <c r="B100" s="656"/>
      <c r="C100" s="454"/>
      <c r="D100" s="656"/>
      <c r="E100" s="179"/>
      <c r="F100" s="448"/>
      <c r="G100" s="448"/>
      <c r="H100" s="448"/>
      <c r="I100" s="435">
        <v>13</v>
      </c>
      <c r="J100" s="505" t="s">
        <v>370</v>
      </c>
      <c r="K100" s="506">
        <v>107</v>
      </c>
      <c r="L100" s="450"/>
      <c r="M100" s="451" t="s">
        <v>377</v>
      </c>
      <c r="N100" s="481"/>
      <c r="O100" s="453"/>
      <c r="P100" s="11">
        <v>6</v>
      </c>
    </row>
    <row r="101" spans="1:16" ht="15.75" customHeight="1">
      <c r="A101" s="522"/>
      <c r="B101" s="656"/>
      <c r="C101" s="454"/>
      <c r="D101" s="656"/>
      <c r="E101" s="179"/>
      <c r="F101" s="448"/>
      <c r="G101" s="448"/>
      <c r="H101" s="448"/>
      <c r="I101" s="656"/>
      <c r="J101" s="512" t="s">
        <v>371</v>
      </c>
      <c r="K101" s="513"/>
      <c r="L101" s="650"/>
      <c r="M101" s="179"/>
      <c r="N101" s="485"/>
      <c r="O101" s="456"/>
      <c r="P101" s="11">
        <v>7</v>
      </c>
    </row>
    <row r="102" spans="1:16" ht="15.75" customHeight="1">
      <c r="A102" s="522"/>
      <c r="B102" s="656"/>
      <c r="C102" s="454"/>
      <c r="D102" s="435">
        <v>5</v>
      </c>
      <c r="E102" s="433" t="s">
        <v>31</v>
      </c>
      <c r="F102" s="437">
        <f>SUM(K103:K106)</f>
        <v>200184</v>
      </c>
      <c r="G102" s="437">
        <v>239859</v>
      </c>
      <c r="H102" s="437">
        <f>F102-G102</f>
        <v>-39675</v>
      </c>
      <c r="I102" s="524"/>
      <c r="J102" s="510"/>
      <c r="K102" s="523"/>
      <c r="L102" s="429"/>
      <c r="M102" s="442"/>
      <c r="N102" s="444"/>
      <c r="O102" s="445"/>
      <c r="P102" s="11">
        <v>8</v>
      </c>
    </row>
    <row r="103" spans="1:16" ht="15.75" customHeight="1">
      <c r="A103" s="522"/>
      <c r="B103" s="656"/>
      <c r="C103" s="454"/>
      <c r="D103" s="446"/>
      <c r="E103" s="179"/>
      <c r="F103" s="448"/>
      <c r="G103" s="448"/>
      <c r="H103" s="448"/>
      <c r="I103" s="435">
        <v>1</v>
      </c>
      <c r="J103" s="505" t="s">
        <v>372</v>
      </c>
      <c r="K103" s="506">
        <f>SUM(N103:N106)</f>
        <v>200184</v>
      </c>
      <c r="L103" s="450"/>
      <c r="M103" s="451" t="s">
        <v>374</v>
      </c>
      <c r="N103" s="525">
        <v>5578</v>
      </c>
      <c r="O103" s="453"/>
      <c r="P103" s="11">
        <v>9</v>
      </c>
    </row>
    <row r="104" spans="1:16" ht="15.75" customHeight="1">
      <c r="A104" s="522"/>
      <c r="B104" s="656"/>
      <c r="C104" s="454"/>
      <c r="D104" s="446"/>
      <c r="E104" s="179"/>
      <c r="F104" s="448"/>
      <c r="G104" s="448"/>
      <c r="H104" s="448"/>
      <c r="I104" s="656"/>
      <c r="J104" s="512" t="s">
        <v>373</v>
      </c>
      <c r="K104" s="513"/>
      <c r="L104" s="650"/>
      <c r="M104" s="179" t="s">
        <v>451</v>
      </c>
      <c r="N104" s="654">
        <v>105768</v>
      </c>
      <c r="O104" s="456"/>
      <c r="P104" s="11">
        <v>10</v>
      </c>
    </row>
    <row r="105" spans="1:16" ht="15.75" customHeight="1">
      <c r="A105" s="522"/>
      <c r="B105" s="656"/>
      <c r="C105" s="454"/>
      <c r="D105" s="446"/>
      <c r="E105" s="179"/>
      <c r="F105" s="448"/>
      <c r="G105" s="448"/>
      <c r="H105" s="448"/>
      <c r="I105" s="656"/>
      <c r="J105" s="512"/>
      <c r="K105" s="513"/>
      <c r="L105" s="650"/>
      <c r="M105" s="179" t="s">
        <v>375</v>
      </c>
      <c r="N105" s="654">
        <v>87427</v>
      </c>
      <c r="O105" s="456"/>
      <c r="P105" s="11">
        <v>11</v>
      </c>
    </row>
    <row r="106" spans="1:16" ht="15.75" customHeight="1">
      <c r="A106" s="522"/>
      <c r="B106" s="656"/>
      <c r="C106" s="454"/>
      <c r="D106" s="446"/>
      <c r="E106" s="179"/>
      <c r="F106" s="448"/>
      <c r="G106" s="448"/>
      <c r="H106" s="448"/>
      <c r="I106" s="656"/>
      <c r="J106" s="512"/>
      <c r="K106" s="513"/>
      <c r="L106" s="650"/>
      <c r="M106" s="179" t="s">
        <v>376</v>
      </c>
      <c r="N106" s="654">
        <v>1411</v>
      </c>
      <c r="O106" s="456"/>
      <c r="P106" s="11">
        <v>12</v>
      </c>
    </row>
    <row r="107" spans="1:16" ht="15.75" customHeight="1">
      <c r="A107" s="1257">
        <v>2</v>
      </c>
      <c r="B107" s="1258"/>
      <c r="C107" s="436" t="s">
        <v>127</v>
      </c>
      <c r="D107" s="524"/>
      <c r="E107" s="442"/>
      <c r="F107" s="526">
        <f>F108+F110</f>
        <v>40787</v>
      </c>
      <c r="G107" s="526">
        <f>G108+G110</f>
        <v>40918</v>
      </c>
      <c r="H107" s="526">
        <f>H108+H110</f>
        <v>-131</v>
      </c>
      <c r="I107" s="471"/>
      <c r="J107" s="510"/>
      <c r="K107" s="527"/>
      <c r="L107" s="429"/>
      <c r="M107" s="442"/>
      <c r="N107" s="444"/>
      <c r="O107" s="445"/>
      <c r="P107" s="11">
        <v>13</v>
      </c>
    </row>
    <row r="108" spans="1:16" ht="15.75" customHeight="1">
      <c r="A108" s="522"/>
      <c r="B108" s="656"/>
      <c r="C108" s="454"/>
      <c r="D108" s="435">
        <v>1</v>
      </c>
      <c r="E108" s="464" t="s">
        <v>347</v>
      </c>
      <c r="F108" s="437">
        <f>K109</f>
        <v>12463</v>
      </c>
      <c r="G108" s="437">
        <v>16083</v>
      </c>
      <c r="H108" s="437">
        <f>F108-G108</f>
        <v>-3620</v>
      </c>
      <c r="I108" s="524"/>
      <c r="J108" s="510"/>
      <c r="K108" s="523"/>
      <c r="L108" s="429"/>
      <c r="M108" s="442"/>
      <c r="N108" s="444"/>
      <c r="O108" s="445"/>
      <c r="P108" s="11">
        <v>14</v>
      </c>
    </row>
    <row r="109" spans="1:16" ht="15.75" customHeight="1">
      <c r="A109" s="522"/>
      <c r="B109" s="656"/>
      <c r="C109" s="454"/>
      <c r="D109" s="438"/>
      <c r="E109" s="465" t="s">
        <v>348</v>
      </c>
      <c r="F109" s="440"/>
      <c r="G109" s="440"/>
      <c r="H109" s="440"/>
      <c r="I109" s="524">
        <v>1</v>
      </c>
      <c r="J109" s="510" t="s">
        <v>128</v>
      </c>
      <c r="K109" s="523">
        <v>12463</v>
      </c>
      <c r="L109" s="429"/>
      <c r="M109" s="442" t="s">
        <v>659</v>
      </c>
      <c r="N109" s="444"/>
      <c r="O109" s="445"/>
      <c r="P109" s="11">
        <v>15</v>
      </c>
    </row>
    <row r="110" spans="1:16" ht="15.75" customHeight="1">
      <c r="A110" s="522"/>
      <c r="B110" s="656"/>
      <c r="C110" s="454"/>
      <c r="D110" s="435">
        <v>2</v>
      </c>
      <c r="E110" s="433" t="s">
        <v>349</v>
      </c>
      <c r="F110" s="437">
        <f>K111</f>
        <v>28324</v>
      </c>
      <c r="G110" s="437">
        <v>24835</v>
      </c>
      <c r="H110" s="437">
        <f>F110-G110</f>
        <v>3489</v>
      </c>
      <c r="I110" s="524"/>
      <c r="J110" s="510"/>
      <c r="K110" s="523"/>
      <c r="L110" s="429"/>
      <c r="M110" s="442"/>
      <c r="N110" s="444"/>
      <c r="O110" s="445"/>
      <c r="P110" s="11">
        <v>16</v>
      </c>
    </row>
    <row r="111" spans="1:16" ht="15.75" customHeight="1">
      <c r="A111" s="522"/>
      <c r="B111" s="656"/>
      <c r="C111" s="454"/>
      <c r="D111" s="656"/>
      <c r="E111" s="649" t="s">
        <v>350</v>
      </c>
      <c r="F111" s="448"/>
      <c r="G111" s="448"/>
      <c r="H111" s="448"/>
      <c r="I111" s="435">
        <v>1</v>
      </c>
      <c r="J111" s="505" t="s">
        <v>452</v>
      </c>
      <c r="K111" s="506">
        <v>28324</v>
      </c>
      <c r="L111" s="450"/>
      <c r="M111" s="451" t="s">
        <v>453</v>
      </c>
      <c r="N111" s="452"/>
      <c r="O111" s="453"/>
      <c r="P111" s="11">
        <v>17</v>
      </c>
    </row>
    <row r="112" spans="1:16" ht="15.75" customHeight="1">
      <c r="A112" s="1264"/>
      <c r="B112" s="1265"/>
      <c r="C112" s="692" t="s">
        <v>464</v>
      </c>
      <c r="D112" s="683"/>
      <c r="E112" s="684"/>
      <c r="F112" s="685">
        <f>F119+F113</f>
        <v>0</v>
      </c>
      <c r="G112" s="685">
        <f>G119+G113</f>
        <v>10780</v>
      </c>
      <c r="H112" s="685">
        <f>H119+H113</f>
        <v>-10780</v>
      </c>
      <c r="I112" s="686"/>
      <c r="J112" s="687"/>
      <c r="K112" s="688"/>
      <c r="L112" s="689"/>
      <c r="M112" s="684"/>
      <c r="N112" s="690"/>
      <c r="O112" s="691"/>
      <c r="P112" s="11">
        <v>18</v>
      </c>
    </row>
    <row r="113" spans="1:16" ht="15.75" customHeight="1">
      <c r="A113" s="522"/>
      <c r="B113" s="700"/>
      <c r="C113" s="454"/>
      <c r="D113" s="446"/>
      <c r="E113" s="528" t="s">
        <v>522</v>
      </c>
      <c r="F113" s="448">
        <f>K114</f>
        <v>0</v>
      </c>
      <c r="G113" s="448">
        <v>10780</v>
      </c>
      <c r="H113" s="448">
        <f>F113-G113</f>
        <v>-10780</v>
      </c>
      <c r="I113" s="438"/>
      <c r="J113" s="507"/>
      <c r="K113" s="508"/>
      <c r="L113" s="459"/>
      <c r="M113" s="460"/>
      <c r="N113" s="461"/>
      <c r="O113" s="462"/>
      <c r="P113" s="11">
        <v>19</v>
      </c>
    </row>
    <row r="114" spans="1:16" ht="15.75" customHeight="1">
      <c r="A114" s="515"/>
      <c r="B114" s="516"/>
      <c r="C114" s="492"/>
      <c r="D114" s="469"/>
      <c r="E114" s="738"/>
      <c r="F114" s="726"/>
      <c r="G114" s="726"/>
      <c r="H114" s="726"/>
      <c r="I114" s="739"/>
      <c r="J114" s="756"/>
      <c r="K114" s="740"/>
      <c r="L114" s="741"/>
      <c r="M114" s="493" t="s">
        <v>681</v>
      </c>
      <c r="N114" s="742"/>
      <c r="O114" s="494"/>
      <c r="P114" s="11">
        <v>20</v>
      </c>
    </row>
    <row r="115" spans="1:16" ht="15.75" customHeight="1">
      <c r="A115" s="667"/>
      <c r="B115" s="700"/>
      <c r="C115" s="179"/>
      <c r="D115" s="700"/>
      <c r="E115" s="694"/>
      <c r="F115" s="695"/>
      <c r="G115" s="695"/>
      <c r="H115" s="695"/>
      <c r="I115" s="700"/>
      <c r="J115" s="696"/>
      <c r="K115" s="695"/>
      <c r="L115" s="697"/>
      <c r="M115" s="179"/>
      <c r="N115" s="457"/>
      <c r="O115" s="179"/>
    </row>
    <row r="116" spans="1:16" ht="15.75" customHeight="1">
      <c r="A116" s="667"/>
      <c r="B116" s="700"/>
      <c r="C116" s="179"/>
      <c r="D116" s="700"/>
      <c r="E116" s="694"/>
      <c r="F116" s="695"/>
      <c r="G116" s="695"/>
      <c r="H116" s="695"/>
      <c r="I116" s="700"/>
      <c r="J116" s="696"/>
      <c r="K116" s="695"/>
      <c r="L116" s="697"/>
      <c r="M116" s="179"/>
      <c r="N116" s="457"/>
      <c r="O116" s="179"/>
    </row>
    <row r="117" spans="1:16" ht="15.75" customHeight="1">
      <c r="A117" s="667"/>
      <c r="B117" s="700"/>
      <c r="C117" s="179"/>
      <c r="D117" s="700"/>
      <c r="E117" s="694"/>
      <c r="F117" s="695"/>
      <c r="G117" s="695"/>
      <c r="H117" s="695"/>
      <c r="I117" s="700"/>
      <c r="J117" s="696"/>
      <c r="K117" s="695"/>
      <c r="L117" s="697"/>
      <c r="M117" s="179"/>
      <c r="N117" s="457"/>
      <c r="O117" s="179"/>
    </row>
    <row r="118" spans="1:16" ht="15.75" customHeight="1">
      <c r="A118" s="667"/>
      <c r="B118" s="700"/>
      <c r="C118" s="179"/>
      <c r="D118" s="700"/>
      <c r="E118" s="694"/>
      <c r="F118" s="695"/>
      <c r="G118" s="695"/>
      <c r="H118" s="695"/>
      <c r="I118" s="700"/>
      <c r="J118" s="696"/>
      <c r="K118" s="695"/>
      <c r="L118" s="697"/>
      <c r="M118" s="179"/>
      <c r="N118" s="457"/>
      <c r="O118" s="179"/>
    </row>
    <row r="119" spans="1:16" ht="15.75" customHeight="1">
      <c r="A119" s="700"/>
      <c r="B119" s="700"/>
      <c r="C119" s="179"/>
      <c r="D119" s="700"/>
      <c r="E119" s="528"/>
      <c r="F119" s="695"/>
      <c r="G119" s="695"/>
      <c r="H119" s="695"/>
      <c r="I119" s="700"/>
      <c r="J119" s="500"/>
      <c r="K119" s="695"/>
      <c r="L119" s="697"/>
      <c r="M119" s="179"/>
      <c r="N119" s="457"/>
      <c r="O119" s="179"/>
    </row>
    <row r="120" spans="1:16" ht="15.75" customHeight="1">
      <c r="A120" s="700"/>
      <c r="B120" s="700"/>
      <c r="C120" s="179"/>
      <c r="D120" s="700"/>
      <c r="E120" s="696"/>
      <c r="F120" s="695"/>
      <c r="G120" s="695"/>
      <c r="H120" s="695"/>
      <c r="I120" s="700"/>
      <c r="J120" s="696"/>
      <c r="K120" s="695"/>
      <c r="L120" s="697"/>
      <c r="M120" s="179"/>
      <c r="N120" s="457"/>
      <c r="O120" s="179"/>
    </row>
    <row r="121" spans="1:16" ht="22.5" customHeight="1">
      <c r="A121" s="179"/>
      <c r="B121" s="179"/>
      <c r="C121" s="179"/>
      <c r="D121" s="179"/>
      <c r="E121" s="179"/>
      <c r="F121" s="650"/>
      <c r="G121" s="650"/>
      <c r="H121" s="533"/>
      <c r="I121" s="533"/>
      <c r="J121" s="179"/>
      <c r="K121" s="650"/>
      <c r="L121" s="650"/>
      <c r="M121" s="179"/>
      <c r="N121" s="534"/>
      <c r="O121" s="179"/>
    </row>
    <row r="122" spans="1:16" ht="22.5" customHeight="1">
      <c r="A122" s="1266" t="s">
        <v>351</v>
      </c>
      <c r="B122" s="1266"/>
      <c r="C122" s="1266"/>
      <c r="D122" s="1266"/>
      <c r="E122" s="1266"/>
      <c r="F122" s="1266"/>
      <c r="G122" s="1266"/>
      <c r="H122" s="1266"/>
      <c r="I122" s="1266"/>
      <c r="J122" s="1266"/>
      <c r="K122" s="1266"/>
      <c r="L122" s="1266"/>
      <c r="M122" s="1266"/>
      <c r="N122" s="1266"/>
      <c r="O122" s="1266"/>
    </row>
    <row r="123" spans="1:16" ht="22.5" customHeight="1">
      <c r="A123" s="420"/>
      <c r="B123" s="420"/>
      <c r="C123" s="420" t="s">
        <v>352</v>
      </c>
      <c r="D123" s="420"/>
      <c r="E123" s="420"/>
      <c r="F123" s="420"/>
      <c r="G123" s="420"/>
      <c r="H123" s="421"/>
      <c r="I123" s="421"/>
      <c r="J123" s="420"/>
      <c r="K123" s="420"/>
      <c r="L123" s="420"/>
      <c r="M123" s="1267" t="s">
        <v>213</v>
      </c>
      <c r="N123" s="1267"/>
      <c r="O123" s="1267"/>
    </row>
    <row r="124" spans="1:16" ht="15.75" customHeight="1">
      <c r="A124" s="1270" t="s">
        <v>331</v>
      </c>
      <c r="B124" s="1271"/>
      <c r="C124" s="1272"/>
      <c r="D124" s="1274" t="s">
        <v>305</v>
      </c>
      <c r="E124" s="1275"/>
      <c r="F124" s="1278" t="s">
        <v>306</v>
      </c>
      <c r="G124" s="1322" t="s">
        <v>307</v>
      </c>
      <c r="H124" s="1312" t="s">
        <v>308</v>
      </c>
      <c r="I124" s="1327" t="s">
        <v>309</v>
      </c>
      <c r="J124" s="1328"/>
      <c r="K124" s="1329"/>
      <c r="L124" s="1271" t="s">
        <v>310</v>
      </c>
      <c r="M124" s="1271"/>
      <c r="N124" s="1271"/>
      <c r="O124" s="1315"/>
    </row>
    <row r="125" spans="1:16" ht="15.75" customHeight="1">
      <c r="A125" s="1273"/>
      <c r="B125" s="969"/>
      <c r="C125" s="969"/>
      <c r="D125" s="1276"/>
      <c r="E125" s="1277"/>
      <c r="F125" s="1279"/>
      <c r="G125" s="1323"/>
      <c r="H125" s="1313"/>
      <c r="I125" s="1324" t="s">
        <v>311</v>
      </c>
      <c r="J125" s="1320"/>
      <c r="K125" s="535" t="s">
        <v>312</v>
      </c>
      <c r="L125" s="1317"/>
      <c r="M125" s="1317"/>
      <c r="N125" s="1317"/>
      <c r="O125" s="1318"/>
    </row>
    <row r="126" spans="1:16" ht="15.75" customHeight="1">
      <c r="A126" s="536">
        <v>1</v>
      </c>
      <c r="B126" s="1325" t="s">
        <v>353</v>
      </c>
      <c r="C126" s="1326"/>
      <c r="D126" s="537"/>
      <c r="E126" s="538"/>
      <c r="F126" s="539">
        <f>F127+F137+F130+F134+F140</f>
        <v>275275</v>
      </c>
      <c r="G126" s="539">
        <f>G127+G130+G134+G137+G140</f>
        <v>237782</v>
      </c>
      <c r="H126" s="539">
        <f>F126-G126</f>
        <v>37493</v>
      </c>
      <c r="I126" s="540"/>
      <c r="J126" s="541"/>
      <c r="K126" s="542"/>
      <c r="L126" s="543"/>
      <c r="M126" s="541"/>
      <c r="N126" s="544"/>
      <c r="O126" s="545"/>
    </row>
    <row r="127" spans="1:16" ht="15.75" customHeight="1">
      <c r="A127" s="1268">
        <v>1</v>
      </c>
      <c r="B127" s="1269"/>
      <c r="C127" s="546" t="s">
        <v>483</v>
      </c>
      <c r="D127" s="547"/>
      <c r="E127" s="548"/>
      <c r="F127" s="549">
        <f>F128</f>
        <v>48500</v>
      </c>
      <c r="G127" s="549">
        <f>G128</f>
        <v>23600</v>
      </c>
      <c r="H127" s="549">
        <f>H128</f>
        <v>24900</v>
      </c>
      <c r="I127" s="540"/>
      <c r="J127" s="541"/>
      <c r="K127" s="542"/>
      <c r="L127" s="543"/>
      <c r="M127" s="541"/>
      <c r="N127" s="544"/>
      <c r="O127" s="545"/>
    </row>
    <row r="128" spans="1:16" ht="15.75" customHeight="1">
      <c r="A128" s="655"/>
      <c r="B128" s="656"/>
      <c r="C128" s="550"/>
      <c r="D128" s="551">
        <v>1</v>
      </c>
      <c r="E128" s="552" t="s">
        <v>483</v>
      </c>
      <c r="F128" s="553">
        <f>K129</f>
        <v>48500</v>
      </c>
      <c r="G128" s="554">
        <v>23600</v>
      </c>
      <c r="H128" s="553">
        <f>F128-G128</f>
        <v>24900</v>
      </c>
      <c r="I128" s="540"/>
      <c r="J128" s="541" t="s">
        <v>355</v>
      </c>
      <c r="K128" s="542" t="s">
        <v>355</v>
      </c>
      <c r="L128" s="543"/>
      <c r="M128" s="541"/>
      <c r="N128" s="555"/>
      <c r="O128" s="545"/>
    </row>
    <row r="129" spans="1:15" ht="15.75" customHeight="1">
      <c r="A129" s="655"/>
      <c r="B129" s="656"/>
      <c r="C129" s="550"/>
      <c r="D129" s="556"/>
      <c r="E129" s="491"/>
      <c r="F129" s="448"/>
      <c r="G129" s="455"/>
      <c r="H129" s="448"/>
      <c r="I129" s="557">
        <v>1</v>
      </c>
      <c r="J129" s="558" t="s">
        <v>483</v>
      </c>
      <c r="K129" s="559">
        <v>48500</v>
      </c>
      <c r="L129" s="560"/>
      <c r="M129" s="561" t="s">
        <v>530</v>
      </c>
      <c r="N129" s="562"/>
      <c r="O129" s="563"/>
    </row>
    <row r="130" spans="1:15" ht="15.75" customHeight="1">
      <c r="A130" s="1268">
        <v>2</v>
      </c>
      <c r="B130" s="1269"/>
      <c r="C130" s="546" t="s">
        <v>354</v>
      </c>
      <c r="D130" s="547"/>
      <c r="E130" s="548"/>
      <c r="F130" s="549">
        <f>F131</f>
        <v>4620</v>
      </c>
      <c r="G130" s="549">
        <f>G131</f>
        <v>4620</v>
      </c>
      <c r="H130" s="549">
        <f>H131</f>
        <v>0</v>
      </c>
      <c r="I130" s="540"/>
      <c r="J130" s="541"/>
      <c r="K130" s="542"/>
      <c r="L130" s="543"/>
      <c r="M130" s="541"/>
      <c r="N130" s="544"/>
      <c r="O130" s="545"/>
    </row>
    <row r="131" spans="1:15" ht="15.75" customHeight="1">
      <c r="A131" s="655"/>
      <c r="B131" s="656"/>
      <c r="C131" s="550"/>
      <c r="D131" s="551">
        <v>1</v>
      </c>
      <c r="E131" s="552" t="s">
        <v>12</v>
      </c>
      <c r="F131" s="553">
        <f>K132</f>
        <v>4620</v>
      </c>
      <c r="G131" s="554">
        <v>4620</v>
      </c>
      <c r="H131" s="553">
        <f>F131-G131</f>
        <v>0</v>
      </c>
      <c r="I131" s="540"/>
      <c r="J131" s="541" t="s">
        <v>355</v>
      </c>
      <c r="K131" s="542" t="s">
        <v>355</v>
      </c>
      <c r="L131" s="543"/>
      <c r="M131" s="541"/>
      <c r="N131" s="555"/>
      <c r="O131" s="545"/>
    </row>
    <row r="132" spans="1:15" ht="15.75" customHeight="1">
      <c r="A132" s="655"/>
      <c r="B132" s="656"/>
      <c r="C132" s="550"/>
      <c r="D132" s="556"/>
      <c r="E132" s="491"/>
      <c r="F132" s="448"/>
      <c r="G132" s="455"/>
      <c r="H132" s="448"/>
      <c r="I132" s="557">
        <v>1</v>
      </c>
      <c r="J132" s="558" t="s">
        <v>356</v>
      </c>
      <c r="K132" s="559">
        <f>SUM(N132:N133)</f>
        <v>4620</v>
      </c>
      <c r="L132" s="560"/>
      <c r="M132" s="561" t="s">
        <v>599</v>
      </c>
      <c r="N132" s="562">
        <v>2420</v>
      </c>
      <c r="O132" s="563"/>
    </row>
    <row r="133" spans="1:15" ht="15.75" customHeight="1">
      <c r="A133" s="564"/>
      <c r="B133" s="565"/>
      <c r="C133" s="566"/>
      <c r="D133" s="567"/>
      <c r="E133" s="568"/>
      <c r="F133" s="569"/>
      <c r="G133" s="570"/>
      <c r="H133" s="569"/>
      <c r="I133" s="438"/>
      <c r="J133" s="475"/>
      <c r="K133" s="571"/>
      <c r="L133" s="459"/>
      <c r="M133" s="460" t="s">
        <v>600</v>
      </c>
      <c r="N133" s="478">
        <v>2200</v>
      </c>
      <c r="O133" s="572"/>
    </row>
    <row r="134" spans="1:15" ht="15.75" customHeight="1">
      <c r="A134" s="1268">
        <v>3</v>
      </c>
      <c r="B134" s="1269"/>
      <c r="C134" s="546" t="s">
        <v>357</v>
      </c>
      <c r="D134" s="551"/>
      <c r="E134" s="552"/>
      <c r="F134" s="553">
        <f>F135</f>
        <v>222155</v>
      </c>
      <c r="G134" s="553">
        <f>G135</f>
        <v>188641</v>
      </c>
      <c r="H134" s="553">
        <f>H135</f>
        <v>33514</v>
      </c>
      <c r="I134" s="573"/>
      <c r="J134" s="658"/>
      <c r="K134" s="542"/>
      <c r="L134" s="543"/>
      <c r="M134" s="541"/>
      <c r="N134" s="544"/>
      <c r="O134" s="563"/>
    </row>
    <row r="135" spans="1:15" ht="15.75" customHeight="1">
      <c r="A135" s="655"/>
      <c r="B135" s="656"/>
      <c r="C135" s="550"/>
      <c r="D135" s="551">
        <v>1</v>
      </c>
      <c r="E135" s="552" t="s">
        <v>358</v>
      </c>
      <c r="F135" s="553">
        <f>K136</f>
        <v>222155</v>
      </c>
      <c r="G135" s="554">
        <v>188641</v>
      </c>
      <c r="H135" s="553">
        <f>F135-G135</f>
        <v>33514</v>
      </c>
      <c r="I135" s="660"/>
      <c r="J135" s="574"/>
      <c r="K135" s="661"/>
      <c r="L135" s="662"/>
      <c r="M135" s="662"/>
      <c r="N135" s="575"/>
      <c r="O135" s="576"/>
    </row>
    <row r="136" spans="1:15" ht="15.75" customHeight="1">
      <c r="A136" s="564"/>
      <c r="B136" s="565"/>
      <c r="C136" s="577"/>
      <c r="D136" s="567"/>
      <c r="E136" s="568"/>
      <c r="F136" s="569"/>
      <c r="G136" s="570"/>
      <c r="H136" s="569"/>
      <c r="I136" s="578">
        <v>1</v>
      </c>
      <c r="J136" s="651" t="s">
        <v>37</v>
      </c>
      <c r="K136" s="579">
        <v>222155</v>
      </c>
      <c r="L136" s="580"/>
      <c r="M136" s="541" t="s">
        <v>450</v>
      </c>
      <c r="N136" s="581"/>
      <c r="O136" s="576"/>
    </row>
    <row r="137" spans="1:15" ht="15.75" customHeight="1">
      <c r="A137" s="1321"/>
      <c r="B137" s="1265"/>
      <c r="C137" s="748" t="s">
        <v>493</v>
      </c>
      <c r="D137" s="547"/>
      <c r="E137" s="548"/>
      <c r="F137" s="549">
        <f>F138</f>
        <v>0</v>
      </c>
      <c r="G137" s="549">
        <f>G138</f>
        <v>20740</v>
      </c>
      <c r="H137" s="549">
        <f>H138</f>
        <v>-20740</v>
      </c>
      <c r="I137" s="471"/>
      <c r="J137" s="442"/>
      <c r="K137" s="749"/>
      <c r="L137" s="429"/>
      <c r="M137" s="442"/>
      <c r="N137" s="444"/>
      <c r="O137" s="631"/>
    </row>
    <row r="138" spans="1:15" ht="15.75" customHeight="1">
      <c r="A138" s="722"/>
      <c r="B138" s="723"/>
      <c r="C138" s="550"/>
      <c r="D138" s="750"/>
      <c r="E138" s="751" t="s">
        <v>493</v>
      </c>
      <c r="F138" s="752">
        <f>K139</f>
        <v>0</v>
      </c>
      <c r="G138" s="753">
        <v>20740</v>
      </c>
      <c r="H138" s="752">
        <f>F138-G138</f>
        <v>-20740</v>
      </c>
      <c r="I138" s="471"/>
      <c r="J138" s="442" t="s">
        <v>355</v>
      </c>
      <c r="K138" s="749" t="s">
        <v>355</v>
      </c>
      <c r="L138" s="429"/>
      <c r="M138" s="442"/>
      <c r="N138" s="474"/>
      <c r="O138" s="631"/>
    </row>
    <row r="139" spans="1:15" ht="15.75" customHeight="1">
      <c r="A139" s="628"/>
      <c r="B139" s="463"/>
      <c r="C139" s="754"/>
      <c r="D139" s="755"/>
      <c r="E139" s="632"/>
      <c r="F139" s="440"/>
      <c r="G139" s="458"/>
      <c r="H139" s="440"/>
      <c r="I139" s="524"/>
      <c r="J139" s="501"/>
      <c r="K139" s="749"/>
      <c r="L139" s="429"/>
      <c r="M139" s="442" t="s">
        <v>681</v>
      </c>
      <c r="N139" s="474"/>
      <c r="O139" s="631"/>
    </row>
    <row r="140" spans="1:15" ht="15.75" customHeight="1">
      <c r="A140" s="1255"/>
      <c r="B140" s="1256"/>
      <c r="C140" s="550" t="s">
        <v>13</v>
      </c>
      <c r="D140" s="567"/>
      <c r="E140" s="568"/>
      <c r="F140" s="569">
        <f>F141</f>
        <v>0</v>
      </c>
      <c r="G140" s="569">
        <f>G141</f>
        <v>181</v>
      </c>
      <c r="H140" s="569">
        <f>H141</f>
        <v>-181</v>
      </c>
      <c r="I140" s="463"/>
      <c r="J140" s="475"/>
      <c r="K140" s="571"/>
      <c r="L140" s="459"/>
      <c r="M140" s="460"/>
      <c r="N140" s="461"/>
      <c r="O140" s="572"/>
    </row>
    <row r="141" spans="1:15" ht="15.75" customHeight="1">
      <c r="A141" s="582"/>
      <c r="D141" s="551"/>
      <c r="E141" s="552" t="s">
        <v>13</v>
      </c>
      <c r="F141" s="553">
        <f>K142</f>
        <v>0</v>
      </c>
      <c r="G141" s="554">
        <v>181</v>
      </c>
      <c r="H141" s="553">
        <f>F141-G141</f>
        <v>-181</v>
      </c>
      <c r="I141" s="647"/>
      <c r="J141" s="583"/>
      <c r="K141" s="663"/>
      <c r="L141" s="647"/>
      <c r="M141" s="647"/>
      <c r="N141" s="457"/>
      <c r="O141" s="585"/>
    </row>
    <row r="142" spans="1:15" ht="15.75" customHeight="1">
      <c r="A142" s="586"/>
      <c r="B142" s="587"/>
      <c r="C142" s="587"/>
      <c r="D142" s="588"/>
      <c r="E142" s="589"/>
      <c r="F142" s="590"/>
      <c r="G142" s="591"/>
      <c r="H142" s="590"/>
      <c r="I142" s="592"/>
      <c r="J142" s="747"/>
      <c r="K142" s="664"/>
      <c r="L142" s="665"/>
      <c r="M142" s="665" t="s">
        <v>681</v>
      </c>
      <c r="N142" s="593"/>
      <c r="O142" s="594"/>
    </row>
    <row r="143" spans="1:15" ht="15.75" hidden="1" customHeight="1">
      <c r="A143" s="595"/>
      <c r="B143" s="596"/>
      <c r="C143" s="597"/>
      <c r="D143" s="598"/>
      <c r="E143" s="599"/>
      <c r="F143" s="600"/>
      <c r="G143" s="600"/>
      <c r="H143" s="600"/>
      <c r="I143" s="469"/>
      <c r="J143" s="601"/>
      <c r="K143" s="602"/>
      <c r="L143" s="603"/>
      <c r="M143" s="604"/>
      <c r="N143" s="605"/>
      <c r="O143" s="606"/>
    </row>
    <row r="144" spans="1:15" ht="22.5" customHeight="1">
      <c r="A144" s="656"/>
      <c r="B144" s="656"/>
      <c r="C144" s="179"/>
      <c r="I144" s="656"/>
      <c r="J144" s="179"/>
      <c r="K144" s="650"/>
      <c r="L144" s="650"/>
      <c r="M144" s="179"/>
      <c r="N144" s="457"/>
      <c r="O144" s="179"/>
    </row>
    <row r="145" spans="1:15" ht="22.5" customHeight="1">
      <c r="A145" s="420"/>
      <c r="B145" s="420"/>
      <c r="C145" s="420"/>
      <c r="D145" s="420"/>
      <c r="E145" s="420"/>
      <c r="F145" s="607"/>
      <c r="G145" s="607"/>
      <c r="H145" s="421"/>
      <c r="I145" s="421"/>
      <c r="J145" s="420"/>
      <c r="K145" s="607"/>
      <c r="L145" s="607"/>
      <c r="M145" s="420"/>
      <c r="N145" s="422"/>
      <c r="O145" s="420"/>
    </row>
    <row r="146" spans="1:15" ht="22.5" customHeight="1">
      <c r="A146" s="420"/>
      <c r="B146" s="420"/>
      <c r="C146" s="420" t="s">
        <v>359</v>
      </c>
      <c r="D146" s="420"/>
      <c r="E146" s="420"/>
      <c r="F146" s="420"/>
      <c r="G146" s="420"/>
      <c r="H146" s="421"/>
      <c r="I146" s="421"/>
      <c r="J146" s="420"/>
      <c r="K146" s="420"/>
      <c r="L146" s="420"/>
      <c r="M146" s="1267" t="s">
        <v>213</v>
      </c>
      <c r="N146" s="1267"/>
      <c r="O146" s="1267"/>
    </row>
    <row r="147" spans="1:15" ht="15.75" customHeight="1">
      <c r="A147" s="1270" t="s">
        <v>331</v>
      </c>
      <c r="B147" s="1271"/>
      <c r="C147" s="1272"/>
      <c r="D147" s="1310" t="s">
        <v>305</v>
      </c>
      <c r="E147" s="1275"/>
      <c r="F147" s="1278" t="s">
        <v>306</v>
      </c>
      <c r="G147" s="1278" t="s">
        <v>307</v>
      </c>
      <c r="H147" s="1312" t="s">
        <v>308</v>
      </c>
      <c r="I147" s="1271" t="s">
        <v>309</v>
      </c>
      <c r="J147" s="1314"/>
      <c r="K147" s="1314"/>
      <c r="L147" s="1310" t="s">
        <v>310</v>
      </c>
      <c r="M147" s="1271"/>
      <c r="N147" s="1271"/>
      <c r="O147" s="1315"/>
    </row>
    <row r="148" spans="1:15" ht="15.75" customHeight="1">
      <c r="A148" s="1308"/>
      <c r="B148" s="1309"/>
      <c r="C148" s="1309"/>
      <c r="D148" s="1311"/>
      <c r="E148" s="1277"/>
      <c r="F148" s="1279"/>
      <c r="G148" s="1279"/>
      <c r="H148" s="1313"/>
      <c r="I148" s="1319" t="s">
        <v>311</v>
      </c>
      <c r="J148" s="1320"/>
      <c r="K148" s="608" t="s">
        <v>312</v>
      </c>
      <c r="L148" s="1316"/>
      <c r="M148" s="1317"/>
      <c r="N148" s="1317"/>
      <c r="O148" s="1318"/>
    </row>
    <row r="149" spans="1:15" ht="15.75" customHeight="1">
      <c r="A149" s="609">
        <v>1</v>
      </c>
      <c r="B149" s="1263" t="s">
        <v>360</v>
      </c>
      <c r="C149" s="1263"/>
      <c r="D149" s="557"/>
      <c r="E149" s="610"/>
      <c r="F149" s="611">
        <f>F150+F158+F161</f>
        <v>375506</v>
      </c>
      <c r="G149" s="611">
        <f>G150+G158+G161</f>
        <v>392064</v>
      </c>
      <c r="H149" s="611">
        <f>F149-G149</f>
        <v>-16558</v>
      </c>
      <c r="I149" s="540"/>
      <c r="J149" s="541"/>
      <c r="K149" s="612"/>
      <c r="L149" s="613"/>
      <c r="M149" s="541"/>
      <c r="N149" s="544"/>
      <c r="O149" s="545"/>
    </row>
    <row r="150" spans="1:15" ht="15.75" customHeight="1">
      <c r="A150" s="1261">
        <v>1</v>
      </c>
      <c r="B150" s="1262"/>
      <c r="C150" s="558" t="s">
        <v>361</v>
      </c>
      <c r="D150" s="573"/>
      <c r="E150" s="614"/>
      <c r="F150" s="615">
        <f>F151+F155</f>
        <v>73803</v>
      </c>
      <c r="G150" s="615">
        <f>G151+G155</f>
        <v>72173</v>
      </c>
      <c r="H150" s="615">
        <f>F150-G150</f>
        <v>1630</v>
      </c>
      <c r="I150" s="657"/>
      <c r="J150" s="561"/>
      <c r="K150" s="616"/>
      <c r="L150" s="617"/>
      <c r="M150" s="561"/>
      <c r="N150" s="618"/>
      <c r="O150" s="563"/>
    </row>
    <row r="151" spans="1:15" ht="15.75" customHeight="1">
      <c r="A151" s="655"/>
      <c r="B151" s="656"/>
      <c r="C151" s="179"/>
      <c r="D151" s="557">
        <v>1</v>
      </c>
      <c r="E151" s="619" t="s">
        <v>362</v>
      </c>
      <c r="F151" s="611">
        <f>SUM(K152:K154)</f>
        <v>63808</v>
      </c>
      <c r="G151" s="611">
        <v>64635</v>
      </c>
      <c r="H151" s="611">
        <f>F151-G151</f>
        <v>-827</v>
      </c>
      <c r="I151" s="573"/>
      <c r="J151" s="541"/>
      <c r="K151" s="612"/>
      <c r="L151" s="613"/>
      <c r="M151" s="541"/>
      <c r="N151" s="544"/>
      <c r="O151" s="545"/>
    </row>
    <row r="152" spans="1:15" ht="15.75" customHeight="1">
      <c r="A152" s="655"/>
      <c r="B152" s="656"/>
      <c r="C152" s="179"/>
      <c r="D152" s="446"/>
      <c r="E152" s="491"/>
      <c r="F152" s="448"/>
      <c r="G152" s="448"/>
      <c r="H152" s="448"/>
      <c r="I152" s="573">
        <v>1</v>
      </c>
      <c r="J152" s="658" t="s">
        <v>363</v>
      </c>
      <c r="K152" s="612">
        <v>1320</v>
      </c>
      <c r="L152" s="613"/>
      <c r="M152" s="541" t="s">
        <v>601</v>
      </c>
      <c r="N152" s="555"/>
      <c r="O152" s="545"/>
    </row>
    <row r="153" spans="1:15" ht="15.75" customHeight="1">
      <c r="A153" s="655"/>
      <c r="B153" s="656"/>
      <c r="C153" s="179"/>
      <c r="D153" s="446"/>
      <c r="E153" s="491"/>
      <c r="F153" s="448"/>
      <c r="G153" s="448"/>
      <c r="H153" s="448"/>
      <c r="I153" s="446">
        <v>2</v>
      </c>
      <c r="J153" s="649" t="s">
        <v>1</v>
      </c>
      <c r="K153" s="620">
        <f>SUM(N153:N154)</f>
        <v>62488</v>
      </c>
      <c r="L153" s="484"/>
      <c r="M153" s="179" t="s">
        <v>683</v>
      </c>
      <c r="N153" s="457">
        <v>14854</v>
      </c>
      <c r="O153" s="621"/>
    </row>
    <row r="154" spans="1:15" ht="15.75" customHeight="1">
      <c r="A154" s="655"/>
      <c r="B154" s="656"/>
      <c r="C154" s="179"/>
      <c r="D154" s="446"/>
      <c r="E154" s="491"/>
      <c r="F154" s="448"/>
      <c r="G154" s="448"/>
      <c r="H154" s="448"/>
      <c r="I154" s="446"/>
      <c r="J154" s="179"/>
      <c r="K154" s="620"/>
      <c r="L154" s="484"/>
      <c r="M154" s="179" t="s">
        <v>684</v>
      </c>
      <c r="N154" s="457">
        <v>47634</v>
      </c>
      <c r="O154" s="622"/>
    </row>
    <row r="155" spans="1:15" ht="15.75" customHeight="1">
      <c r="A155" s="655"/>
      <c r="B155" s="656"/>
      <c r="C155" s="179"/>
      <c r="D155" s="557">
        <v>2</v>
      </c>
      <c r="E155" s="619" t="s">
        <v>212</v>
      </c>
      <c r="F155" s="611">
        <f>SUM(K156:K157)</f>
        <v>9995</v>
      </c>
      <c r="G155" s="611">
        <v>7538</v>
      </c>
      <c r="H155" s="611">
        <f>F155-G155</f>
        <v>2457</v>
      </c>
      <c r="I155" s="573"/>
      <c r="J155" s="658"/>
      <c r="K155" s="612"/>
      <c r="L155" s="613"/>
      <c r="M155" s="541"/>
      <c r="N155" s="555"/>
      <c r="O155" s="545"/>
    </row>
    <row r="156" spans="1:15" ht="15.75" customHeight="1">
      <c r="A156" s="655"/>
      <c r="B156" s="656"/>
      <c r="C156" s="179"/>
      <c r="D156" s="446"/>
      <c r="E156" s="491"/>
      <c r="F156" s="448"/>
      <c r="G156" s="448"/>
      <c r="H156" s="448"/>
      <c r="I156" s="557">
        <v>1</v>
      </c>
      <c r="J156" s="558" t="s">
        <v>364</v>
      </c>
      <c r="K156" s="616">
        <f>SUM(N156:N157)</f>
        <v>9995</v>
      </c>
      <c r="L156" s="617"/>
      <c r="M156" s="561" t="s">
        <v>692</v>
      </c>
      <c r="N156" s="562">
        <v>199</v>
      </c>
      <c r="O156" s="563"/>
    </row>
    <row r="157" spans="1:15" ht="15.75" customHeight="1">
      <c r="A157" s="655"/>
      <c r="B157" s="656"/>
      <c r="C157" s="179"/>
      <c r="D157" s="446"/>
      <c r="E157" s="491"/>
      <c r="F157" s="448"/>
      <c r="G157" s="448"/>
      <c r="H157" s="448"/>
      <c r="I157" s="446"/>
      <c r="J157" s="649"/>
      <c r="K157" s="620"/>
      <c r="L157" s="484"/>
      <c r="M157" s="179" t="s">
        <v>693</v>
      </c>
      <c r="N157" s="485">
        <v>9796</v>
      </c>
      <c r="O157" s="622"/>
    </row>
    <row r="158" spans="1:15" ht="15.75" customHeight="1">
      <c r="A158" s="1261">
        <v>2</v>
      </c>
      <c r="B158" s="1262"/>
      <c r="C158" s="558" t="s">
        <v>365</v>
      </c>
      <c r="D158" s="623"/>
      <c r="E158" s="624"/>
      <c r="F158" s="625">
        <f>F159</f>
        <v>301702</v>
      </c>
      <c r="G158" s="625">
        <f>G159</f>
        <v>319890</v>
      </c>
      <c r="H158" s="625">
        <f>F158-G158</f>
        <v>-18188</v>
      </c>
      <c r="I158" s="623"/>
      <c r="J158" s="658"/>
      <c r="K158" s="626"/>
      <c r="L158" s="627"/>
      <c r="M158" s="541"/>
      <c r="N158" s="555"/>
      <c r="O158" s="545"/>
    </row>
    <row r="159" spans="1:15" ht="15.75" customHeight="1">
      <c r="A159" s="655"/>
      <c r="B159" s="656"/>
      <c r="C159" s="179"/>
      <c r="D159" s="557">
        <v>1</v>
      </c>
      <c r="E159" s="619" t="s">
        <v>365</v>
      </c>
      <c r="F159" s="611">
        <f>K160</f>
        <v>301702</v>
      </c>
      <c r="G159" s="611">
        <v>319890</v>
      </c>
      <c r="H159" s="611">
        <f>F159-G159</f>
        <v>-18188</v>
      </c>
      <c r="I159" s="623"/>
      <c r="J159" s="658"/>
      <c r="K159" s="626"/>
      <c r="L159" s="627"/>
      <c r="M159" s="541"/>
      <c r="N159" s="555"/>
      <c r="O159" s="545"/>
    </row>
    <row r="160" spans="1:15" ht="15.75" customHeight="1">
      <c r="A160" s="628"/>
      <c r="B160" s="463"/>
      <c r="C160" s="460"/>
      <c r="D160" s="438"/>
      <c r="E160" s="439"/>
      <c r="F160" s="440"/>
      <c r="G160" s="440"/>
      <c r="H160" s="440"/>
      <c r="I160" s="524">
        <v>1</v>
      </c>
      <c r="J160" s="653" t="s">
        <v>365</v>
      </c>
      <c r="K160" s="629">
        <v>301702</v>
      </c>
      <c r="L160" s="630"/>
      <c r="M160" s="442" t="s">
        <v>660</v>
      </c>
      <c r="N160" s="474"/>
      <c r="O160" s="631"/>
    </row>
    <row r="161" spans="1:15" ht="15.75" customHeight="1">
      <c r="A161" s="1255">
        <v>3</v>
      </c>
      <c r="B161" s="1256"/>
      <c r="C161" s="649" t="s">
        <v>531</v>
      </c>
      <c r="D161" s="438"/>
      <c r="E161" s="632"/>
      <c r="F161" s="440">
        <f>F162</f>
        <v>1</v>
      </c>
      <c r="G161" s="440">
        <f>G162</f>
        <v>1</v>
      </c>
      <c r="H161" s="440">
        <f>F161-G161</f>
        <v>0</v>
      </c>
      <c r="I161" s="438"/>
      <c r="J161" s="475"/>
      <c r="K161" s="633"/>
      <c r="L161" s="477"/>
      <c r="M161" s="460"/>
      <c r="N161" s="478"/>
      <c r="O161" s="572"/>
    </row>
    <row r="162" spans="1:15" ht="15.75" customHeight="1">
      <c r="A162" s="655"/>
      <c r="B162" s="656"/>
      <c r="C162" s="179"/>
      <c r="D162" s="557">
        <v>1</v>
      </c>
      <c r="E162" s="619" t="s">
        <v>531</v>
      </c>
      <c r="F162" s="611">
        <f>K163</f>
        <v>1</v>
      </c>
      <c r="G162" s="611">
        <v>1</v>
      </c>
      <c r="H162" s="611">
        <f>F162-G162</f>
        <v>0</v>
      </c>
      <c r="I162" s="623"/>
      <c r="J162" s="658"/>
      <c r="K162" s="626"/>
      <c r="L162" s="627"/>
      <c r="M162" s="541"/>
      <c r="N162" s="555"/>
      <c r="O162" s="545"/>
    </row>
    <row r="163" spans="1:15" ht="15.75" customHeight="1">
      <c r="A163" s="634"/>
      <c r="B163" s="635"/>
      <c r="C163" s="636"/>
      <c r="D163" s="637"/>
      <c r="E163" s="638"/>
      <c r="F163" s="639"/>
      <c r="G163" s="639"/>
      <c r="H163" s="639"/>
      <c r="I163" s="640">
        <v>1</v>
      </c>
      <c r="J163" s="641" t="s">
        <v>531</v>
      </c>
      <c r="K163" s="642">
        <v>1</v>
      </c>
      <c r="L163" s="643"/>
      <c r="M163" s="644" t="s">
        <v>641</v>
      </c>
      <c r="N163" s="645"/>
      <c r="O163" s="646"/>
    </row>
  </sheetData>
  <mergeCells count="56">
    <mergeCell ref="A137:B137"/>
    <mergeCell ref="G124:G125"/>
    <mergeCell ref="L124:O125"/>
    <mergeCell ref="I125:J125"/>
    <mergeCell ref="B126:C126"/>
    <mergeCell ref="A130:B130"/>
    <mergeCell ref="H124:H125"/>
    <mergeCell ref="I124:K124"/>
    <mergeCell ref="A127:B127"/>
    <mergeCell ref="M146:O146"/>
    <mergeCell ref="A147:C148"/>
    <mergeCell ref="D147:E148"/>
    <mergeCell ref="F147:F148"/>
    <mergeCell ref="G147:G148"/>
    <mergeCell ref="H147:H148"/>
    <mergeCell ref="I147:K147"/>
    <mergeCell ref="L147:O148"/>
    <mergeCell ref="I148:J148"/>
    <mergeCell ref="I30:K30"/>
    <mergeCell ref="L30:O31"/>
    <mergeCell ref="I31:J31"/>
    <mergeCell ref="A33:B33"/>
    <mergeCell ref="A107:B107"/>
    <mergeCell ref="B32:C32"/>
    <mergeCell ref="A30:C31"/>
    <mergeCell ref="D30:E31"/>
    <mergeCell ref="F30:F31"/>
    <mergeCell ref="G30:G31"/>
    <mergeCell ref="H30:H31"/>
    <mergeCell ref="A1:O1"/>
    <mergeCell ref="A3:O3"/>
    <mergeCell ref="M4:O4"/>
    <mergeCell ref="A5:C6"/>
    <mergeCell ref="D5:E6"/>
    <mergeCell ref="F5:F6"/>
    <mergeCell ref="G5:G6"/>
    <mergeCell ref="H5:H6"/>
    <mergeCell ref="I5:K5"/>
    <mergeCell ref="L5:O6"/>
    <mergeCell ref="I6:J6"/>
    <mergeCell ref="A161:B161"/>
    <mergeCell ref="A8:B8"/>
    <mergeCell ref="A16:B16"/>
    <mergeCell ref="B7:C7"/>
    <mergeCell ref="A150:B150"/>
    <mergeCell ref="A158:B158"/>
    <mergeCell ref="B149:C149"/>
    <mergeCell ref="A112:B112"/>
    <mergeCell ref="A140:B140"/>
    <mergeCell ref="A122:O122"/>
    <mergeCell ref="M123:O123"/>
    <mergeCell ref="A134:B134"/>
    <mergeCell ref="A124:C125"/>
    <mergeCell ref="D124:E125"/>
    <mergeCell ref="F124:F125"/>
    <mergeCell ref="M29:O29"/>
  </mergeCells>
  <phoneticPr fontId="2"/>
  <printOptions horizontalCentered="1"/>
  <pageMargins left="0.55118110236220474" right="0.55118110236220474" top="0.78740157480314965" bottom="0.78740157480314965" header="0.51181102362204722" footer="0.51181102362204722"/>
  <pageSetup paperSize="9" scale="98" firstPageNumber="23" fitToHeight="0"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rowBreaks count="3" manualBreakCount="3">
    <brk id="27" max="13" man="1"/>
    <brk id="120" max="13" man="1"/>
    <brk id="143" max="13" man="1"/>
  </rowBreaks>
  <ignoredErrors>
    <ignoredError sqref="K13:K15"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7EDA-FDF9-4092-B3F0-D09A99B86A5D}">
  <dimension ref="A1:T15"/>
  <sheetViews>
    <sheetView showZeros="0" view="pageBreakPreview" zoomScale="90" zoomScaleNormal="85" zoomScaleSheetLayoutView="90" workbookViewId="0"/>
  </sheetViews>
  <sheetFormatPr defaultRowHeight="13.5"/>
  <cols>
    <col min="1" max="1" width="2.5" style="668" customWidth="1"/>
    <col min="2" max="2" width="1.375" style="668" customWidth="1"/>
    <col min="3" max="3" width="3.625" style="671" customWidth="1"/>
    <col min="4" max="4" width="1.375" style="671" customWidth="1"/>
    <col min="5" max="5" width="18.25" style="668" customWidth="1"/>
    <col min="6" max="6" width="1.375" style="668" customWidth="1"/>
    <col min="7" max="7" width="20.625" style="668" customWidth="1"/>
    <col min="8" max="8" width="1.625" style="668" customWidth="1"/>
    <col min="9" max="9" width="16.625" style="668" customWidth="1"/>
    <col min="10" max="10" width="1.625" style="668" customWidth="1"/>
    <col min="11" max="12" width="20.625" style="668" customWidth="1"/>
    <col min="13" max="13" width="1.625" style="668" customWidth="1"/>
    <col min="14" max="14" width="16.625" style="668" customWidth="1"/>
    <col min="15" max="15" width="1.625" style="668" customWidth="1"/>
    <col min="16" max="16" width="10.125" style="668" hidden="1" customWidth="1"/>
    <col min="17" max="18" width="18.75" style="668" customWidth="1"/>
    <col min="19" max="16384" width="9" style="668"/>
  </cols>
  <sheetData>
    <row r="1" spans="1:20" ht="17.25">
      <c r="A1" s="1330" t="s">
        <v>695</v>
      </c>
      <c r="B1" s="1330"/>
      <c r="C1" s="1330"/>
      <c r="D1" s="1330"/>
      <c r="E1" s="1330"/>
      <c r="F1" s="1330"/>
      <c r="G1" s="1330"/>
      <c r="H1" s="1330"/>
      <c r="I1" s="1330"/>
      <c r="J1" s="1330"/>
      <c r="K1" s="1330"/>
      <c r="L1" s="1330"/>
      <c r="M1" s="1330"/>
      <c r="N1" s="1330"/>
      <c r="O1" s="1330"/>
    </row>
    <row r="2" spans="1:20" ht="17.25">
      <c r="A2" s="1330" t="s">
        <v>696</v>
      </c>
      <c r="B2" s="1330"/>
      <c r="C2" s="1330"/>
      <c r="D2" s="1330"/>
      <c r="E2" s="1330"/>
      <c r="F2" s="1330"/>
      <c r="G2" s="1330"/>
      <c r="H2" s="1330"/>
      <c r="I2" s="1330"/>
      <c r="J2" s="1330"/>
      <c r="K2" s="1330"/>
      <c r="L2" s="1330"/>
      <c r="M2" s="1330"/>
      <c r="N2" s="1330"/>
      <c r="O2" s="1330"/>
    </row>
    <row r="3" spans="1:20" ht="15" customHeight="1" thickBot="1">
      <c r="N3" s="1331" t="s">
        <v>556</v>
      </c>
    </row>
    <row r="4" spans="1:20" ht="24" customHeight="1">
      <c r="A4" s="1332" t="s">
        <v>697</v>
      </c>
      <c r="B4" s="1333"/>
      <c r="C4" s="1333"/>
      <c r="D4" s="1333"/>
      <c r="E4" s="1333"/>
      <c r="F4" s="1334"/>
      <c r="G4" s="1335" t="s">
        <v>698</v>
      </c>
      <c r="H4" s="1336"/>
      <c r="I4" s="1337" t="s">
        <v>699</v>
      </c>
      <c r="J4" s="1338"/>
      <c r="K4" s="1339" t="s">
        <v>700</v>
      </c>
      <c r="L4" s="1340"/>
      <c r="M4" s="1341"/>
      <c r="N4" s="1342" t="s">
        <v>701</v>
      </c>
      <c r="O4" s="1343"/>
      <c r="Q4" s="1344"/>
      <c r="R4" s="1344"/>
    </row>
    <row r="5" spans="1:20" ht="30" customHeight="1">
      <c r="A5" s="1345"/>
      <c r="B5" s="1346"/>
      <c r="C5" s="1346"/>
      <c r="D5" s="1346"/>
      <c r="E5" s="1346"/>
      <c r="F5" s="1347"/>
      <c r="G5" s="1348"/>
      <c r="H5" s="1349"/>
      <c r="I5" s="1350"/>
      <c r="J5" s="1351"/>
      <c r="K5" s="1352" t="s">
        <v>702</v>
      </c>
      <c r="L5" s="1352" t="s">
        <v>703</v>
      </c>
      <c r="M5" s="1353"/>
      <c r="N5" s="1354"/>
      <c r="O5" s="1355"/>
      <c r="Q5" s="1344"/>
      <c r="R5" s="1344"/>
    </row>
    <row r="6" spans="1:20" ht="42.75" customHeight="1">
      <c r="A6" s="1356">
        <v>1</v>
      </c>
      <c r="B6" s="859"/>
      <c r="C6" s="1357" t="s">
        <v>704</v>
      </c>
      <c r="D6" s="1357"/>
      <c r="E6" s="1357"/>
      <c r="G6" s="1358">
        <f>SUM(G7:G8)</f>
        <v>2397647</v>
      </c>
      <c r="H6" s="1359"/>
      <c r="I6" s="1360">
        <f>SUM(I7:I8)</f>
        <v>2101281</v>
      </c>
      <c r="J6" s="1361"/>
      <c r="K6" s="1358">
        <f>SUM(K7:K8)</f>
        <v>51800</v>
      </c>
      <c r="L6" s="1358">
        <f>SUM(L7:L8)</f>
        <v>301702</v>
      </c>
      <c r="M6" s="1359"/>
      <c r="N6" s="1360">
        <f>I6+K6-L6</f>
        <v>1851379</v>
      </c>
      <c r="O6" s="1362"/>
      <c r="P6" s="1363"/>
      <c r="Q6" s="1364"/>
      <c r="R6" s="1364"/>
    </row>
    <row r="7" spans="1:20" ht="42.75" customHeight="1">
      <c r="A7" s="1365"/>
      <c r="B7" s="1366"/>
      <c r="C7" s="1367" t="s">
        <v>705</v>
      </c>
      <c r="D7" s="1367"/>
      <c r="E7" s="1368" t="s">
        <v>706</v>
      </c>
      <c r="F7" s="1369"/>
      <c r="G7" s="1358">
        <v>963923</v>
      </c>
      <c r="H7" s="1359"/>
      <c r="I7" s="1360">
        <f>827726+1300</f>
        <v>829026</v>
      </c>
      <c r="J7" s="1361"/>
      <c r="K7" s="1358">
        <v>1300</v>
      </c>
      <c r="L7" s="1358">
        <v>121653</v>
      </c>
      <c r="M7" s="1359"/>
      <c r="N7" s="1360">
        <f>I7+K7-L7</f>
        <v>708673</v>
      </c>
      <c r="O7" s="1362"/>
      <c r="Q7" s="1364"/>
      <c r="R7" s="1364"/>
    </row>
    <row r="8" spans="1:20" ht="42.75" customHeight="1">
      <c r="A8" s="1365"/>
      <c r="B8" s="1366"/>
      <c r="C8" s="1367" t="s">
        <v>707</v>
      </c>
      <c r="D8" s="1367"/>
      <c r="E8" s="1370" t="s">
        <v>708</v>
      </c>
      <c r="F8" s="1369"/>
      <c r="G8" s="1358">
        <v>1433724</v>
      </c>
      <c r="H8" s="1359"/>
      <c r="I8" s="1360">
        <f>1250055+22200</f>
        <v>1272255</v>
      </c>
      <c r="J8" s="1361"/>
      <c r="K8" s="1358">
        <v>50500</v>
      </c>
      <c r="L8" s="1358">
        <v>180049</v>
      </c>
      <c r="M8" s="1359"/>
      <c r="N8" s="1360">
        <f t="shared" ref="N8" si="0">I8+K8-L8</f>
        <v>1142706</v>
      </c>
      <c r="O8" s="1362"/>
      <c r="Q8" s="1364"/>
      <c r="R8" s="1364"/>
      <c r="T8" s="1371"/>
    </row>
    <row r="9" spans="1:20" ht="42.75" customHeight="1" thickBot="1">
      <c r="A9" s="1372"/>
      <c r="B9" s="1373"/>
      <c r="C9" s="1374" t="s">
        <v>709</v>
      </c>
      <c r="D9" s="1374"/>
      <c r="E9" s="1374"/>
      <c r="F9" s="1375"/>
      <c r="G9" s="1376">
        <f>G6</f>
        <v>2397647</v>
      </c>
      <c r="H9" s="1377"/>
      <c r="I9" s="1378">
        <f>I6</f>
        <v>2101281</v>
      </c>
      <c r="J9" s="1379"/>
      <c r="K9" s="1376">
        <f>K6</f>
        <v>51800</v>
      </c>
      <c r="L9" s="1376">
        <f>L6</f>
        <v>301702</v>
      </c>
      <c r="M9" s="1380"/>
      <c r="N9" s="1380">
        <f>N6</f>
        <v>1851379</v>
      </c>
      <c r="O9" s="1381"/>
      <c r="P9" s="1382">
        <f>I9+K9-L9</f>
        <v>1851379</v>
      </c>
      <c r="Q9" s="1364"/>
      <c r="R9" s="1364"/>
    </row>
    <row r="10" spans="1:20" ht="15" hidden="1" customHeight="1">
      <c r="G10" s="1383" t="s">
        <v>164</v>
      </c>
      <c r="H10" s="1383"/>
      <c r="I10" s="1384" t="s">
        <v>710</v>
      </c>
      <c r="J10" s="1383"/>
      <c r="K10" s="1383"/>
      <c r="L10" s="1384"/>
      <c r="M10" s="1383"/>
      <c r="Q10" s="1364"/>
    </row>
    <row r="12" spans="1:20">
      <c r="G12" s="1383"/>
      <c r="H12" s="1383"/>
    </row>
    <row r="13" spans="1:20" ht="14.25">
      <c r="L13" s="1385"/>
      <c r="R13" s="1386"/>
    </row>
    <row r="14" spans="1:20" ht="14.25">
      <c r="K14" s="1386"/>
      <c r="T14" s="1387"/>
    </row>
    <row r="15" spans="1:20" ht="14.25">
      <c r="G15" s="1386"/>
      <c r="H15" s="1388"/>
      <c r="I15" s="1388"/>
      <c r="J15" s="1388"/>
      <c r="L15" s="1386"/>
      <c r="M15" s="1388"/>
      <c r="N15" s="1388"/>
      <c r="O15" s="1388"/>
      <c r="P15" s="1388"/>
      <c r="Q15" s="1386"/>
    </row>
  </sheetData>
  <mergeCells count="11">
    <mergeCell ref="Q4:Q5"/>
    <mergeCell ref="R4:R5"/>
    <mergeCell ref="C6:E6"/>
    <mergeCell ref="C9:E9"/>
    <mergeCell ref="A1:O1"/>
    <mergeCell ref="A2:O2"/>
    <mergeCell ref="A4:F5"/>
    <mergeCell ref="G4:G5"/>
    <mergeCell ref="I4:I5"/>
    <mergeCell ref="M4:M5"/>
    <mergeCell ref="N4:N5"/>
  </mergeCells>
  <phoneticPr fontId="2"/>
  <printOptions horizontalCentered="1"/>
  <pageMargins left="0.39370078740157483" right="0.39370078740157483" top="0.98425196850393704" bottom="0.78740157480314965" header="0.59055118110236227" footer="0.59055118110236227"/>
  <pageSetup paperSize="9" firstPageNumber="31" orientation="landscape" useFirstPageNumber="1" r:id="rId1"/>
  <headerFooter scaleWithDoc="0">
    <oddFooter>&amp;C&amp;"ＭＳ 明朝,標準"- &amp;P -&amp;R&amp;"ＭＳ 明朝,標準"水道事業会計</oddFooter>
  </headerFooter>
  <colBreaks count="1" manualBreakCount="1">
    <brk id="17"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L57"/>
  <sheetViews>
    <sheetView showGridLines="0" view="pageBreakPreview" zoomScaleNormal="100" zoomScaleSheetLayoutView="100" workbookViewId="0"/>
  </sheetViews>
  <sheetFormatPr defaultRowHeight="13.5"/>
  <cols>
    <col min="1" max="1" width="0.625" style="28" customWidth="1"/>
    <col min="2" max="15" width="1.625" style="28" customWidth="1"/>
    <col min="16" max="17" width="0.625" style="28" customWidth="1"/>
    <col min="18" max="31" width="1.625" style="28" customWidth="1"/>
    <col min="32" max="33" width="0.625" style="28" customWidth="1"/>
    <col min="34" max="48" width="1.625" style="28" customWidth="1"/>
    <col min="49" max="50" width="0.625" style="28" customWidth="1"/>
    <col min="51" max="58" width="1.625" style="28" customWidth="1"/>
    <col min="59" max="60" width="0.625" style="28" customWidth="1"/>
    <col min="61" max="86" width="1.625" style="28" customWidth="1"/>
    <col min="87" max="87" width="1.875" style="28" customWidth="1"/>
    <col min="88" max="88" width="1.625" style="28" customWidth="1"/>
    <col min="89" max="89" width="1.875" style="185" customWidth="1"/>
    <col min="90" max="90" width="0.625" style="28" customWidth="1"/>
    <col min="91" max="91" width="0.75" style="28" customWidth="1"/>
    <col min="92" max="120" width="1.625" style="28" customWidth="1"/>
    <col min="121" max="16384" width="9" style="28"/>
  </cols>
  <sheetData>
    <row r="2" spans="1:90" ht="13.5" customHeight="1">
      <c r="CG2" s="280"/>
    </row>
    <row r="3" spans="1:90" ht="22.5" customHeight="1">
      <c r="A3" s="941" t="s">
        <v>624</v>
      </c>
      <c r="B3" s="941"/>
      <c r="C3" s="941"/>
      <c r="D3" s="941"/>
      <c r="E3" s="941"/>
      <c r="F3" s="941"/>
      <c r="G3" s="941"/>
      <c r="H3" s="941"/>
      <c r="I3" s="941"/>
      <c r="J3" s="941"/>
      <c r="K3" s="941"/>
      <c r="L3" s="941"/>
      <c r="M3" s="941"/>
      <c r="N3" s="941"/>
      <c r="O3" s="941"/>
      <c r="P3" s="941"/>
      <c r="Q3" s="941"/>
      <c r="R3" s="941"/>
      <c r="S3" s="941"/>
      <c r="T3" s="941"/>
      <c r="U3" s="941"/>
      <c r="V3" s="941"/>
      <c r="W3" s="941"/>
      <c r="X3" s="941"/>
      <c r="Y3" s="941"/>
      <c r="Z3" s="941"/>
      <c r="AA3" s="941"/>
      <c r="AB3" s="941"/>
      <c r="AC3" s="941"/>
      <c r="AD3" s="941"/>
      <c r="AE3" s="941"/>
      <c r="AF3" s="941"/>
      <c r="AG3" s="941"/>
      <c r="AH3" s="941"/>
      <c r="AI3" s="941"/>
      <c r="AJ3" s="941"/>
      <c r="AK3" s="941"/>
      <c r="AL3" s="941"/>
      <c r="AM3" s="941"/>
      <c r="AN3" s="941"/>
      <c r="AO3" s="941"/>
      <c r="AP3" s="941"/>
      <c r="AQ3" s="941"/>
      <c r="AR3" s="941"/>
      <c r="AS3" s="941"/>
      <c r="AT3" s="941"/>
      <c r="AU3" s="941"/>
      <c r="AV3" s="941"/>
      <c r="AW3" s="941"/>
      <c r="AX3" s="941"/>
      <c r="AY3" s="941"/>
      <c r="AZ3" s="941"/>
      <c r="BA3" s="941"/>
      <c r="BB3" s="941"/>
      <c r="BC3" s="941"/>
      <c r="BD3" s="941"/>
      <c r="BE3" s="941"/>
      <c r="BF3" s="941"/>
      <c r="BG3" s="941"/>
      <c r="BH3" s="941"/>
      <c r="BI3" s="941"/>
      <c r="BJ3" s="941"/>
      <c r="BK3" s="941"/>
      <c r="BL3" s="941"/>
      <c r="BM3" s="941"/>
      <c r="BN3" s="941"/>
      <c r="BO3" s="941"/>
      <c r="BP3" s="941"/>
      <c r="BQ3" s="941"/>
      <c r="BR3" s="941"/>
      <c r="BS3" s="941"/>
      <c r="BT3" s="941"/>
      <c r="BU3" s="941"/>
      <c r="BV3" s="941"/>
      <c r="BW3" s="941"/>
      <c r="BX3" s="941"/>
      <c r="BY3" s="941"/>
      <c r="BZ3" s="941"/>
      <c r="CA3" s="941"/>
      <c r="CB3" s="941"/>
      <c r="CC3" s="941"/>
      <c r="CD3" s="941"/>
      <c r="CE3" s="941"/>
      <c r="CF3" s="941"/>
      <c r="CG3" s="941"/>
      <c r="CH3" s="941"/>
      <c r="CI3" s="941"/>
      <c r="CJ3" s="941"/>
      <c r="CK3" s="941"/>
      <c r="CL3" s="941"/>
    </row>
    <row r="4" spans="1:90" ht="15" customHeight="1"/>
    <row r="5" spans="1:90" ht="22.5" customHeight="1">
      <c r="A5" s="941" t="s">
        <v>200</v>
      </c>
      <c r="B5" s="941"/>
      <c r="C5" s="941"/>
      <c r="D5" s="941"/>
      <c r="E5" s="941"/>
      <c r="F5" s="941"/>
      <c r="G5" s="941"/>
      <c r="H5" s="941"/>
      <c r="I5" s="941"/>
      <c r="J5" s="941"/>
      <c r="K5" s="941"/>
      <c r="L5" s="941"/>
      <c r="M5" s="941"/>
      <c r="N5" s="941"/>
      <c r="O5" s="941"/>
      <c r="P5" s="941"/>
      <c r="Q5" s="941"/>
      <c r="R5" s="941"/>
      <c r="S5" s="941"/>
      <c r="T5" s="941"/>
      <c r="U5" s="941"/>
      <c r="V5" s="941"/>
      <c r="W5" s="941"/>
      <c r="X5" s="941"/>
      <c r="Y5" s="941"/>
      <c r="Z5" s="941"/>
      <c r="AA5" s="941"/>
      <c r="AB5" s="941"/>
      <c r="AC5" s="941"/>
      <c r="AD5" s="941"/>
      <c r="AE5" s="941"/>
      <c r="AF5" s="941"/>
      <c r="AG5" s="941"/>
      <c r="AH5" s="941"/>
      <c r="AI5" s="941"/>
      <c r="AJ5" s="941"/>
      <c r="AK5" s="941"/>
      <c r="AL5" s="941"/>
      <c r="AM5" s="941"/>
      <c r="AN5" s="941"/>
      <c r="AO5" s="941"/>
      <c r="AP5" s="941"/>
      <c r="AQ5" s="941"/>
      <c r="AR5" s="941"/>
      <c r="AS5" s="941"/>
      <c r="AT5" s="941"/>
      <c r="AU5" s="941"/>
      <c r="AV5" s="941"/>
      <c r="AW5" s="941"/>
      <c r="AX5" s="941"/>
      <c r="AY5" s="941"/>
      <c r="AZ5" s="941"/>
      <c r="BA5" s="941"/>
      <c r="BB5" s="941"/>
      <c r="BC5" s="941"/>
      <c r="BD5" s="941"/>
      <c r="BE5" s="941"/>
      <c r="BF5" s="941"/>
      <c r="BG5" s="941"/>
      <c r="BH5" s="941"/>
      <c r="BI5" s="941"/>
      <c r="BJ5" s="941"/>
      <c r="BK5" s="941"/>
      <c r="BL5" s="941"/>
      <c r="BM5" s="941"/>
      <c r="BN5" s="941"/>
      <c r="BO5" s="941"/>
      <c r="BP5" s="941"/>
      <c r="BQ5" s="941"/>
      <c r="BR5" s="941"/>
      <c r="BS5" s="941"/>
      <c r="BT5" s="941"/>
      <c r="BU5" s="941"/>
      <c r="BV5" s="941"/>
      <c r="BW5" s="941"/>
      <c r="BX5" s="941"/>
      <c r="BY5" s="941"/>
      <c r="BZ5" s="941"/>
      <c r="CA5" s="941"/>
      <c r="CB5" s="941"/>
      <c r="CC5" s="941"/>
      <c r="CD5" s="941"/>
      <c r="CE5" s="941"/>
      <c r="CF5" s="941"/>
      <c r="CG5" s="941"/>
      <c r="CH5" s="941"/>
      <c r="CI5" s="941"/>
      <c r="CJ5" s="941"/>
      <c r="CK5" s="941"/>
      <c r="CL5" s="941"/>
    </row>
    <row r="6" spans="1:90" ht="16.5" customHeight="1">
      <c r="A6" s="133"/>
      <c r="B6" s="133" t="s">
        <v>23</v>
      </c>
      <c r="C6" s="133"/>
      <c r="D6" s="133"/>
      <c r="E6" s="133"/>
      <c r="F6" s="133"/>
      <c r="G6" s="133"/>
      <c r="H6" s="133"/>
      <c r="I6" s="133"/>
      <c r="CB6" s="133"/>
      <c r="CD6" s="133"/>
      <c r="CE6" s="133"/>
      <c r="CF6" s="133"/>
      <c r="CG6" s="133"/>
      <c r="CH6" s="133"/>
      <c r="CI6" s="133"/>
      <c r="CJ6" s="133"/>
      <c r="CK6" s="183"/>
      <c r="CL6" s="44" t="s">
        <v>205</v>
      </c>
    </row>
    <row r="7" spans="1:90" ht="16.5" customHeight="1">
      <c r="A7" s="102"/>
      <c r="B7" s="889" t="s">
        <v>17</v>
      </c>
      <c r="C7" s="889"/>
      <c r="D7" s="889"/>
      <c r="E7" s="889"/>
      <c r="F7" s="889"/>
      <c r="G7" s="889"/>
      <c r="H7" s="889"/>
      <c r="I7" s="889"/>
      <c r="J7" s="889"/>
      <c r="K7" s="889"/>
      <c r="L7" s="889"/>
      <c r="M7" s="889"/>
      <c r="N7" s="889"/>
      <c r="O7" s="889"/>
      <c r="P7" s="103"/>
      <c r="Q7" s="104"/>
      <c r="R7" s="889" t="s">
        <v>18</v>
      </c>
      <c r="S7" s="889"/>
      <c r="T7" s="889"/>
      <c r="U7" s="889"/>
      <c r="V7" s="889"/>
      <c r="W7" s="889"/>
      <c r="X7" s="889"/>
      <c r="Y7" s="889"/>
      <c r="Z7" s="889"/>
      <c r="AA7" s="889"/>
      <c r="AB7" s="889"/>
      <c r="AC7" s="889"/>
      <c r="AD7" s="889"/>
      <c r="AE7" s="889"/>
      <c r="AF7" s="165"/>
      <c r="AG7" s="104"/>
      <c r="AH7" s="889" t="s">
        <v>24</v>
      </c>
      <c r="AI7" s="889"/>
      <c r="AJ7" s="889"/>
      <c r="AK7" s="889"/>
      <c r="AL7" s="889"/>
      <c r="AM7" s="889"/>
      <c r="AN7" s="889"/>
      <c r="AO7" s="889"/>
      <c r="AP7" s="889"/>
      <c r="AQ7" s="889"/>
      <c r="AR7" s="889"/>
      <c r="AS7" s="889"/>
      <c r="AT7" s="889"/>
      <c r="AU7" s="889"/>
      <c r="AV7" s="889"/>
      <c r="AW7" s="165"/>
      <c r="AX7" s="104"/>
      <c r="AY7" s="889" t="s">
        <v>204</v>
      </c>
      <c r="AZ7" s="889"/>
      <c r="BA7" s="889"/>
      <c r="BB7" s="889"/>
      <c r="BC7" s="889"/>
      <c r="BD7" s="889"/>
      <c r="BE7" s="889"/>
      <c r="BF7" s="889"/>
      <c r="BG7" s="165"/>
      <c r="BH7" s="103"/>
      <c r="BI7" s="889" t="s">
        <v>25</v>
      </c>
      <c r="BJ7" s="889"/>
      <c r="BK7" s="889"/>
      <c r="BL7" s="889"/>
      <c r="BM7" s="889"/>
      <c r="BN7" s="889"/>
      <c r="BO7" s="889"/>
      <c r="BP7" s="889"/>
      <c r="BQ7" s="889"/>
      <c r="BR7" s="889"/>
      <c r="BS7" s="889"/>
      <c r="BT7" s="889"/>
      <c r="BU7" s="889"/>
      <c r="BV7" s="889"/>
      <c r="BW7" s="889"/>
      <c r="BX7" s="889"/>
      <c r="BY7" s="889"/>
      <c r="BZ7" s="889"/>
      <c r="CA7" s="889"/>
      <c r="CB7" s="889"/>
      <c r="CC7" s="889"/>
      <c r="CD7" s="889"/>
      <c r="CE7" s="889"/>
      <c r="CF7" s="889"/>
      <c r="CG7" s="889"/>
      <c r="CH7" s="889"/>
      <c r="CI7" s="889"/>
      <c r="CJ7" s="919"/>
      <c r="CK7" s="919"/>
      <c r="CL7" s="171"/>
    </row>
    <row r="8" spans="1:90" ht="16.5" customHeight="1">
      <c r="A8" s="100"/>
      <c r="B8" s="942" t="s">
        <v>201</v>
      </c>
      <c r="C8" s="943"/>
      <c r="D8" s="898" t="s">
        <v>5</v>
      </c>
      <c r="E8" s="898"/>
      <c r="F8" s="898"/>
      <c r="G8" s="898"/>
      <c r="H8" s="898"/>
      <c r="I8" s="898"/>
      <c r="J8" s="898"/>
      <c r="K8" s="898"/>
      <c r="L8" s="898"/>
      <c r="M8" s="898"/>
      <c r="N8" s="898"/>
      <c r="O8" s="898"/>
      <c r="P8" s="133"/>
      <c r="Q8" s="166"/>
      <c r="R8" s="136"/>
      <c r="S8" s="136"/>
      <c r="T8" s="136"/>
      <c r="U8" s="136"/>
      <c r="V8" s="136"/>
      <c r="W8" s="136"/>
      <c r="X8" s="136"/>
      <c r="Y8" s="136"/>
      <c r="Z8" s="136"/>
      <c r="AA8" s="136"/>
      <c r="AB8" s="136"/>
      <c r="AC8" s="136"/>
      <c r="AD8" s="136"/>
      <c r="AE8" s="136"/>
      <c r="AF8" s="160"/>
      <c r="AG8" s="166"/>
      <c r="AH8" s="136"/>
      <c r="AI8" s="136"/>
      <c r="AJ8" s="136"/>
      <c r="AK8" s="136"/>
      <c r="AL8" s="136"/>
      <c r="AM8" s="136"/>
      <c r="AN8" s="136"/>
      <c r="AO8" s="136"/>
      <c r="AP8" s="136"/>
      <c r="AQ8" s="136"/>
      <c r="AR8" s="136"/>
      <c r="AS8" s="136"/>
      <c r="AT8" s="136"/>
      <c r="AU8" s="136"/>
      <c r="AV8" s="136"/>
      <c r="AW8" s="160"/>
      <c r="AX8" s="166"/>
      <c r="AY8" s="944">
        <f>AY9+AY12</f>
        <v>552733</v>
      </c>
      <c r="AZ8" s="944"/>
      <c r="BA8" s="944"/>
      <c r="BB8" s="944"/>
      <c r="BC8" s="944"/>
      <c r="BD8" s="944"/>
      <c r="BE8" s="944"/>
      <c r="BF8" s="944"/>
      <c r="BG8" s="160"/>
      <c r="BH8" s="136"/>
      <c r="BI8" s="913"/>
      <c r="BJ8" s="913"/>
      <c r="BK8" s="913"/>
      <c r="BL8" s="913"/>
      <c r="BM8" s="913"/>
      <c r="BN8" s="913"/>
      <c r="BO8" s="913"/>
      <c r="BP8" s="913"/>
      <c r="BQ8" s="913"/>
      <c r="BR8" s="913"/>
      <c r="BS8" s="913"/>
      <c r="BT8" s="913"/>
      <c r="BU8" s="913"/>
      <c r="BV8" s="913"/>
      <c r="BW8" s="913"/>
      <c r="BX8" s="913"/>
      <c r="BY8" s="913"/>
      <c r="BZ8" s="913"/>
      <c r="CA8" s="913"/>
      <c r="CB8" s="913"/>
      <c r="CC8" s="913"/>
      <c r="CD8" s="913"/>
      <c r="CE8" s="913"/>
      <c r="CF8" s="913"/>
      <c r="CG8" s="913"/>
      <c r="CH8" s="913"/>
      <c r="CI8" s="913"/>
      <c r="CJ8" s="914"/>
      <c r="CK8" s="914"/>
      <c r="CL8" s="161"/>
    </row>
    <row r="9" spans="1:90" ht="16.5" customHeight="1">
      <c r="A9" s="100"/>
      <c r="B9" s="133"/>
      <c r="C9" s="133"/>
      <c r="D9" s="133"/>
      <c r="E9" s="133"/>
      <c r="F9" s="133"/>
      <c r="G9" s="133"/>
      <c r="H9" s="133"/>
      <c r="I9" s="133"/>
      <c r="J9" s="133"/>
      <c r="K9" s="133"/>
      <c r="L9" s="133"/>
      <c r="M9" s="133"/>
      <c r="N9" s="133"/>
      <c r="O9" s="133"/>
      <c r="P9" s="133"/>
      <c r="Q9" s="48"/>
      <c r="R9" s="934" t="s">
        <v>202</v>
      </c>
      <c r="S9" s="935"/>
      <c r="T9" s="902" t="s">
        <v>6</v>
      </c>
      <c r="U9" s="902"/>
      <c r="V9" s="902"/>
      <c r="W9" s="902"/>
      <c r="X9" s="902"/>
      <c r="Y9" s="902"/>
      <c r="Z9" s="902"/>
      <c r="AA9" s="902"/>
      <c r="AB9" s="902"/>
      <c r="AC9" s="902"/>
      <c r="AD9" s="902"/>
      <c r="AE9" s="902"/>
      <c r="AF9" s="109"/>
      <c r="AG9" s="49"/>
      <c r="AH9" s="134"/>
      <c r="AI9" s="134"/>
      <c r="AJ9" s="134"/>
      <c r="AK9" s="134"/>
      <c r="AL9" s="134"/>
      <c r="AM9" s="134"/>
      <c r="AN9" s="134"/>
      <c r="AO9" s="134"/>
      <c r="AP9" s="134"/>
      <c r="AQ9" s="134"/>
      <c r="AR9" s="134"/>
      <c r="AS9" s="134"/>
      <c r="AT9" s="134"/>
      <c r="AU9" s="134"/>
      <c r="AV9" s="134"/>
      <c r="AW9" s="112"/>
      <c r="AX9" s="49"/>
      <c r="AY9" s="930">
        <f>SUM(AY10:BF11)</f>
        <v>370210</v>
      </c>
      <c r="AZ9" s="930"/>
      <c r="BA9" s="930"/>
      <c r="BB9" s="930"/>
      <c r="BC9" s="930"/>
      <c r="BD9" s="930"/>
      <c r="BE9" s="930"/>
      <c r="BF9" s="930"/>
      <c r="BG9" s="112"/>
      <c r="BH9" s="134"/>
      <c r="BI9" s="913"/>
      <c r="BJ9" s="913"/>
      <c r="BK9" s="913"/>
      <c r="BL9" s="913"/>
      <c r="BM9" s="913"/>
      <c r="BN9" s="913"/>
      <c r="BO9" s="913"/>
      <c r="BP9" s="913"/>
      <c r="BQ9" s="913"/>
      <c r="BR9" s="913"/>
      <c r="BS9" s="913"/>
      <c r="BT9" s="913"/>
      <c r="BU9" s="913"/>
      <c r="BV9" s="913"/>
      <c r="BW9" s="913"/>
      <c r="BX9" s="913"/>
      <c r="BY9" s="913"/>
      <c r="BZ9" s="913"/>
      <c r="CA9" s="913"/>
      <c r="CB9" s="913"/>
      <c r="CC9" s="913"/>
      <c r="CD9" s="913"/>
      <c r="CE9" s="913"/>
      <c r="CF9" s="913"/>
      <c r="CG9" s="913"/>
      <c r="CH9" s="913"/>
      <c r="CI9" s="913"/>
      <c r="CJ9" s="914"/>
      <c r="CK9" s="914"/>
      <c r="CL9" s="154"/>
    </row>
    <row r="10" spans="1:90" ht="16.5" customHeight="1">
      <c r="A10" s="100"/>
      <c r="B10" s="133"/>
      <c r="C10" s="133"/>
      <c r="D10" s="133"/>
      <c r="E10" s="133"/>
      <c r="F10" s="133"/>
      <c r="G10" s="133"/>
      <c r="H10" s="133"/>
      <c r="I10" s="133"/>
      <c r="J10" s="133"/>
      <c r="K10" s="133"/>
      <c r="L10" s="133"/>
      <c r="M10" s="133"/>
      <c r="N10" s="133"/>
      <c r="O10" s="133"/>
      <c r="P10" s="133"/>
      <c r="Q10" s="101"/>
      <c r="R10" s="133"/>
      <c r="S10" s="133"/>
      <c r="T10" s="133"/>
      <c r="U10" s="133"/>
      <c r="V10" s="133"/>
      <c r="W10" s="133"/>
      <c r="X10" s="133"/>
      <c r="Y10" s="133"/>
      <c r="Z10" s="133"/>
      <c r="AA10" s="133"/>
      <c r="AB10" s="133"/>
      <c r="AC10" s="133"/>
      <c r="AD10" s="133"/>
      <c r="AE10" s="133"/>
      <c r="AF10" s="115"/>
      <c r="AG10" s="49"/>
      <c r="AH10" s="928" t="s">
        <v>202</v>
      </c>
      <c r="AI10" s="929"/>
      <c r="AJ10" s="896" t="s">
        <v>22</v>
      </c>
      <c r="AK10" s="896"/>
      <c r="AL10" s="896"/>
      <c r="AM10" s="896"/>
      <c r="AN10" s="896"/>
      <c r="AO10" s="896"/>
      <c r="AP10" s="896"/>
      <c r="AQ10" s="896"/>
      <c r="AR10" s="896"/>
      <c r="AS10" s="896"/>
      <c r="AT10" s="896"/>
      <c r="AU10" s="896"/>
      <c r="AV10" s="896"/>
      <c r="AW10" s="112"/>
      <c r="AX10" s="49"/>
      <c r="AY10" s="930">
        <f>説明書!F9</f>
        <v>370000</v>
      </c>
      <c r="AZ10" s="930"/>
      <c r="BA10" s="930"/>
      <c r="BB10" s="930"/>
      <c r="BC10" s="930"/>
      <c r="BD10" s="930"/>
      <c r="BE10" s="930"/>
      <c r="BF10" s="930"/>
      <c r="BG10" s="112"/>
      <c r="BH10" s="134"/>
      <c r="BI10" s="913" t="s">
        <v>27</v>
      </c>
      <c r="BJ10" s="913"/>
      <c r="BK10" s="913"/>
      <c r="BL10" s="913"/>
      <c r="BM10" s="913"/>
      <c r="BN10" s="913"/>
      <c r="BO10" s="913"/>
      <c r="BP10" s="913"/>
      <c r="BQ10" s="913"/>
      <c r="BR10" s="913"/>
      <c r="BS10" s="913"/>
      <c r="BT10" s="913"/>
      <c r="BU10" s="913"/>
      <c r="BV10" s="913"/>
      <c r="BW10" s="913"/>
      <c r="BX10" s="913"/>
      <c r="BY10" s="913"/>
      <c r="BZ10" s="913"/>
      <c r="CA10" s="913"/>
      <c r="CB10" s="913"/>
      <c r="CC10" s="913"/>
      <c r="CD10" s="913"/>
      <c r="CE10" s="913"/>
      <c r="CF10" s="913"/>
      <c r="CG10" s="913"/>
      <c r="CH10" s="913"/>
      <c r="CI10" s="913"/>
      <c r="CJ10" s="914"/>
      <c r="CK10" s="914"/>
      <c r="CL10" s="154"/>
    </row>
    <row r="11" spans="1:90" ht="16.5" customHeight="1">
      <c r="A11" s="100"/>
      <c r="B11" s="133"/>
      <c r="C11" s="133"/>
      <c r="D11" s="133"/>
      <c r="E11" s="133"/>
      <c r="F11" s="133"/>
      <c r="G11" s="133"/>
      <c r="H11" s="133"/>
      <c r="I11" s="133"/>
      <c r="J11" s="133"/>
      <c r="K11" s="133"/>
      <c r="L11" s="133"/>
      <c r="M11" s="133"/>
      <c r="N11" s="133"/>
      <c r="O11" s="133"/>
      <c r="P11" s="133"/>
      <c r="Q11" s="166"/>
      <c r="R11" s="136"/>
      <c r="S11" s="136"/>
      <c r="T11" s="136"/>
      <c r="U11" s="136"/>
      <c r="V11" s="136"/>
      <c r="W11" s="136"/>
      <c r="X11" s="136"/>
      <c r="Y11" s="136"/>
      <c r="Z11" s="136"/>
      <c r="AA11" s="136"/>
      <c r="AB11" s="136"/>
      <c r="AC11" s="136"/>
      <c r="AD11" s="136"/>
      <c r="AE11" s="136"/>
      <c r="AF11" s="160"/>
      <c r="AG11" s="49"/>
      <c r="AH11" s="928" t="s">
        <v>203</v>
      </c>
      <c r="AI11" s="929"/>
      <c r="AJ11" s="896" t="s">
        <v>240</v>
      </c>
      <c r="AK11" s="896"/>
      <c r="AL11" s="896"/>
      <c r="AM11" s="896"/>
      <c r="AN11" s="896"/>
      <c r="AO11" s="896"/>
      <c r="AP11" s="896"/>
      <c r="AQ11" s="896"/>
      <c r="AR11" s="896"/>
      <c r="AS11" s="896"/>
      <c r="AT11" s="896"/>
      <c r="AU11" s="896"/>
      <c r="AV11" s="896"/>
      <c r="AW11" s="112"/>
      <c r="AX11" s="49"/>
      <c r="AY11" s="930">
        <f>説明書!F11</f>
        <v>210</v>
      </c>
      <c r="AZ11" s="930"/>
      <c r="BA11" s="930"/>
      <c r="BB11" s="930"/>
      <c r="BC11" s="930"/>
      <c r="BD11" s="930"/>
      <c r="BE11" s="930"/>
      <c r="BF11" s="930"/>
      <c r="BG11" s="112"/>
      <c r="BH11" s="134"/>
      <c r="BI11" s="913" t="s">
        <v>431</v>
      </c>
      <c r="BJ11" s="913"/>
      <c r="BK11" s="913"/>
      <c r="BL11" s="913"/>
      <c r="BM11" s="913"/>
      <c r="BN11" s="913"/>
      <c r="BO11" s="913"/>
      <c r="BP11" s="913"/>
      <c r="BQ11" s="913"/>
      <c r="BR11" s="913"/>
      <c r="BS11" s="913"/>
      <c r="BT11" s="913"/>
      <c r="BU11" s="913"/>
      <c r="BV11" s="913"/>
      <c r="BW11" s="913"/>
      <c r="BX11" s="913"/>
      <c r="BY11" s="913"/>
      <c r="BZ11" s="913"/>
      <c r="CA11" s="913"/>
      <c r="CB11" s="913"/>
      <c r="CC11" s="913"/>
      <c r="CD11" s="913"/>
      <c r="CE11" s="913"/>
      <c r="CF11" s="913"/>
      <c r="CG11" s="913"/>
      <c r="CH11" s="913"/>
      <c r="CI11" s="913"/>
      <c r="CJ11" s="914"/>
      <c r="CK11" s="914"/>
      <c r="CL11" s="154"/>
    </row>
    <row r="12" spans="1:90" ht="16.5" customHeight="1">
      <c r="A12" s="100"/>
      <c r="B12" s="194"/>
      <c r="C12" s="194"/>
      <c r="D12" s="194"/>
      <c r="E12" s="194"/>
      <c r="F12" s="194"/>
      <c r="G12" s="194"/>
      <c r="H12" s="194"/>
      <c r="I12" s="194"/>
      <c r="J12" s="194"/>
      <c r="K12" s="194"/>
      <c r="L12" s="194"/>
      <c r="M12" s="194"/>
      <c r="N12" s="194"/>
      <c r="O12" s="194"/>
      <c r="P12" s="194"/>
      <c r="Q12" s="48"/>
      <c r="R12" s="934" t="s">
        <v>436</v>
      </c>
      <c r="S12" s="935"/>
      <c r="T12" s="902" t="s">
        <v>7</v>
      </c>
      <c r="U12" s="902"/>
      <c r="V12" s="902"/>
      <c r="W12" s="902"/>
      <c r="X12" s="902"/>
      <c r="Y12" s="902"/>
      <c r="Z12" s="902"/>
      <c r="AA12" s="902"/>
      <c r="AB12" s="902"/>
      <c r="AC12" s="902"/>
      <c r="AD12" s="902"/>
      <c r="AE12" s="902"/>
      <c r="AF12" s="109"/>
      <c r="AG12" s="49"/>
      <c r="AH12" s="195"/>
      <c r="AI12" s="195"/>
      <c r="AJ12" s="195"/>
      <c r="AK12" s="195"/>
      <c r="AL12" s="195"/>
      <c r="AM12" s="195"/>
      <c r="AN12" s="195"/>
      <c r="AO12" s="195"/>
      <c r="AP12" s="195"/>
      <c r="AQ12" s="195"/>
      <c r="AR12" s="195"/>
      <c r="AS12" s="195"/>
      <c r="AT12" s="195"/>
      <c r="AU12" s="195"/>
      <c r="AV12" s="195"/>
      <c r="AW12" s="112"/>
      <c r="AX12" s="49"/>
      <c r="AY12" s="930">
        <f>SUM(AY13:BF17)</f>
        <v>182523</v>
      </c>
      <c r="AZ12" s="930"/>
      <c r="BA12" s="930"/>
      <c r="BB12" s="930"/>
      <c r="BC12" s="930"/>
      <c r="BD12" s="930"/>
      <c r="BE12" s="930"/>
      <c r="BF12" s="930"/>
      <c r="BG12" s="112"/>
      <c r="BH12" s="195"/>
      <c r="BI12" s="913"/>
      <c r="BJ12" s="913"/>
      <c r="BK12" s="913"/>
      <c r="BL12" s="913"/>
      <c r="BM12" s="913"/>
      <c r="BN12" s="913"/>
      <c r="BO12" s="913"/>
      <c r="BP12" s="913"/>
      <c r="BQ12" s="913"/>
      <c r="BR12" s="913"/>
      <c r="BS12" s="913"/>
      <c r="BT12" s="913"/>
      <c r="BU12" s="913"/>
      <c r="BV12" s="913"/>
      <c r="BW12" s="913"/>
      <c r="BX12" s="913"/>
      <c r="BY12" s="913"/>
      <c r="BZ12" s="913"/>
      <c r="CA12" s="913"/>
      <c r="CB12" s="913"/>
      <c r="CC12" s="913"/>
      <c r="CD12" s="913"/>
      <c r="CE12" s="913"/>
      <c r="CF12" s="913"/>
      <c r="CG12" s="913"/>
      <c r="CH12" s="913"/>
      <c r="CI12" s="913"/>
      <c r="CJ12" s="914"/>
      <c r="CK12" s="914"/>
      <c r="CL12" s="154"/>
    </row>
    <row r="13" spans="1:90" s="300" customFormat="1" ht="16.5" customHeight="1">
      <c r="A13" s="288"/>
      <c r="B13" s="297"/>
      <c r="C13" s="297"/>
      <c r="D13" s="297"/>
      <c r="E13" s="297"/>
      <c r="F13" s="297"/>
      <c r="G13" s="297"/>
      <c r="H13" s="297"/>
      <c r="I13" s="297"/>
      <c r="J13" s="297"/>
      <c r="K13" s="297"/>
      <c r="L13" s="297"/>
      <c r="M13" s="297"/>
      <c r="N13" s="297"/>
      <c r="O13" s="297"/>
      <c r="P13" s="297"/>
      <c r="Q13" s="101"/>
      <c r="R13" s="295"/>
      <c r="S13" s="296"/>
      <c r="T13" s="292"/>
      <c r="U13" s="292"/>
      <c r="V13" s="292"/>
      <c r="W13" s="292"/>
      <c r="X13" s="292"/>
      <c r="Y13" s="292"/>
      <c r="Z13" s="292"/>
      <c r="AA13" s="292"/>
      <c r="AB13" s="292"/>
      <c r="AC13" s="292"/>
      <c r="AD13" s="292"/>
      <c r="AE13" s="292"/>
      <c r="AF13" s="115"/>
      <c r="AG13" s="298"/>
      <c r="AH13" s="928" t="s">
        <v>490</v>
      </c>
      <c r="AI13" s="929"/>
      <c r="AJ13" s="896" t="s">
        <v>26</v>
      </c>
      <c r="AK13" s="896"/>
      <c r="AL13" s="896"/>
      <c r="AM13" s="896"/>
      <c r="AN13" s="896"/>
      <c r="AO13" s="896"/>
      <c r="AP13" s="896"/>
      <c r="AQ13" s="896"/>
      <c r="AR13" s="896"/>
      <c r="AS13" s="896"/>
      <c r="AT13" s="896"/>
      <c r="AU13" s="896"/>
      <c r="AV13" s="896"/>
      <c r="AW13" s="112"/>
      <c r="AX13" s="298"/>
      <c r="AY13" s="930">
        <f>説明書!F17</f>
        <v>1</v>
      </c>
      <c r="AZ13" s="930"/>
      <c r="BA13" s="930"/>
      <c r="BB13" s="930"/>
      <c r="BC13" s="930"/>
      <c r="BD13" s="930"/>
      <c r="BE13" s="930"/>
      <c r="BF13" s="930"/>
      <c r="BG13" s="112"/>
      <c r="BH13" s="299"/>
      <c r="BI13" s="290" t="s">
        <v>690</v>
      </c>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1"/>
      <c r="CK13" s="291"/>
      <c r="CL13" s="154"/>
    </row>
    <row r="14" spans="1:90" ht="16.5" customHeight="1">
      <c r="A14" s="100"/>
      <c r="B14" s="194"/>
      <c r="C14" s="194"/>
      <c r="D14" s="194"/>
      <c r="E14" s="194"/>
      <c r="F14" s="194"/>
      <c r="G14" s="194"/>
      <c r="H14" s="194"/>
      <c r="I14" s="194"/>
      <c r="J14" s="194"/>
      <c r="K14" s="194"/>
      <c r="L14" s="194"/>
      <c r="M14" s="194"/>
      <c r="N14" s="194"/>
      <c r="O14" s="194"/>
      <c r="P14" s="194"/>
      <c r="Q14" s="101"/>
      <c r="R14" s="194"/>
      <c r="S14" s="194"/>
      <c r="T14" s="194"/>
      <c r="U14" s="194"/>
      <c r="V14" s="194"/>
      <c r="W14" s="194"/>
      <c r="X14" s="194"/>
      <c r="Y14" s="194"/>
      <c r="Z14" s="194"/>
      <c r="AA14" s="194"/>
      <c r="AB14" s="194"/>
      <c r="AC14" s="194"/>
      <c r="AD14" s="194"/>
      <c r="AE14" s="194"/>
      <c r="AF14" s="177"/>
      <c r="AG14" s="49"/>
      <c r="AH14" s="928" t="s">
        <v>203</v>
      </c>
      <c r="AI14" s="929"/>
      <c r="AJ14" s="896" t="s">
        <v>37</v>
      </c>
      <c r="AK14" s="896"/>
      <c r="AL14" s="896"/>
      <c r="AM14" s="896"/>
      <c r="AN14" s="896"/>
      <c r="AO14" s="896"/>
      <c r="AP14" s="896"/>
      <c r="AQ14" s="896"/>
      <c r="AR14" s="896"/>
      <c r="AS14" s="896"/>
      <c r="AT14" s="896"/>
      <c r="AU14" s="896"/>
      <c r="AV14" s="896"/>
      <c r="AW14" s="112"/>
      <c r="AX14" s="49"/>
      <c r="AY14" s="930">
        <f>説明書!F19</f>
        <v>73238</v>
      </c>
      <c r="AZ14" s="930"/>
      <c r="BA14" s="930"/>
      <c r="BB14" s="930"/>
      <c r="BC14" s="930"/>
      <c r="BD14" s="930"/>
      <c r="BE14" s="930"/>
      <c r="BF14" s="930"/>
      <c r="BG14" s="112"/>
      <c r="BH14" s="195"/>
      <c r="BI14" s="913" t="s">
        <v>449</v>
      </c>
      <c r="BJ14" s="913"/>
      <c r="BK14" s="913"/>
      <c r="BL14" s="913"/>
      <c r="BM14" s="913"/>
      <c r="BN14" s="913"/>
      <c r="BO14" s="913"/>
      <c r="BP14" s="913"/>
      <c r="BQ14" s="913"/>
      <c r="BR14" s="913"/>
      <c r="BS14" s="913"/>
      <c r="BT14" s="913"/>
      <c r="BU14" s="913"/>
      <c r="BV14" s="913"/>
      <c r="BW14" s="913"/>
      <c r="BX14" s="913"/>
      <c r="BY14" s="913"/>
      <c r="BZ14" s="913"/>
      <c r="CA14" s="913"/>
      <c r="CB14" s="913"/>
      <c r="CC14" s="913"/>
      <c r="CD14" s="913"/>
      <c r="CE14" s="913"/>
      <c r="CF14" s="913"/>
      <c r="CG14" s="913"/>
      <c r="CH14" s="913"/>
      <c r="CI14" s="913"/>
      <c r="CJ14" s="914"/>
      <c r="CK14" s="914"/>
      <c r="CL14" s="154"/>
    </row>
    <row r="15" spans="1:90" s="300" customFormat="1" ht="16.5" customHeight="1">
      <c r="A15" s="288"/>
      <c r="B15" s="297"/>
      <c r="C15" s="297"/>
      <c r="D15" s="297"/>
      <c r="E15" s="297"/>
      <c r="F15" s="297"/>
      <c r="G15" s="297"/>
      <c r="H15" s="297"/>
      <c r="I15" s="297"/>
      <c r="J15" s="297"/>
      <c r="K15" s="297"/>
      <c r="L15" s="297"/>
      <c r="M15" s="297"/>
      <c r="N15" s="297"/>
      <c r="O15" s="297"/>
      <c r="P15" s="297"/>
      <c r="Q15" s="101"/>
      <c r="R15" s="297"/>
      <c r="S15" s="297"/>
      <c r="T15" s="297"/>
      <c r="U15" s="297"/>
      <c r="V15" s="297"/>
      <c r="W15" s="297"/>
      <c r="X15" s="297"/>
      <c r="Y15" s="297"/>
      <c r="Z15" s="297"/>
      <c r="AA15" s="297"/>
      <c r="AB15" s="297"/>
      <c r="AC15" s="297"/>
      <c r="AD15" s="297"/>
      <c r="AE15" s="297"/>
      <c r="AF15" s="115"/>
      <c r="AG15" s="48"/>
      <c r="AH15" s="928" t="s">
        <v>491</v>
      </c>
      <c r="AI15" s="929"/>
      <c r="AJ15" s="896" t="s">
        <v>144</v>
      </c>
      <c r="AK15" s="896"/>
      <c r="AL15" s="896"/>
      <c r="AM15" s="896"/>
      <c r="AN15" s="896"/>
      <c r="AO15" s="896"/>
      <c r="AP15" s="896"/>
      <c r="AQ15" s="896"/>
      <c r="AR15" s="896"/>
      <c r="AS15" s="896"/>
      <c r="AT15" s="896"/>
      <c r="AU15" s="896"/>
      <c r="AV15" s="896"/>
      <c r="AW15" s="109"/>
      <c r="AX15" s="48"/>
      <c r="AY15" s="930">
        <f>説明書!F21</f>
        <v>99954</v>
      </c>
      <c r="AZ15" s="930"/>
      <c r="BA15" s="930"/>
      <c r="BB15" s="930"/>
      <c r="BC15" s="930"/>
      <c r="BD15" s="930"/>
      <c r="BE15" s="930"/>
      <c r="BF15" s="930"/>
      <c r="BG15" s="109"/>
      <c r="BH15" s="135"/>
      <c r="BI15" s="293" t="s">
        <v>492</v>
      </c>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4"/>
      <c r="CK15" s="294"/>
      <c r="CL15" s="157"/>
    </row>
    <row r="16" spans="1:90" ht="16.5" customHeight="1">
      <c r="A16" s="288"/>
      <c r="B16" s="850"/>
      <c r="C16" s="850"/>
      <c r="D16" s="850"/>
      <c r="E16" s="850"/>
      <c r="F16" s="850"/>
      <c r="G16" s="850"/>
      <c r="H16" s="850"/>
      <c r="I16" s="850"/>
      <c r="J16" s="850"/>
      <c r="K16" s="850"/>
      <c r="L16" s="850"/>
      <c r="M16" s="850"/>
      <c r="N16" s="850"/>
      <c r="O16" s="850"/>
      <c r="P16" s="850"/>
      <c r="Q16" s="101"/>
      <c r="R16" s="850"/>
      <c r="S16" s="850"/>
      <c r="T16" s="850"/>
      <c r="U16" s="850"/>
      <c r="V16" s="850"/>
      <c r="W16" s="850"/>
      <c r="X16" s="850"/>
      <c r="Y16" s="850"/>
      <c r="Z16" s="850"/>
      <c r="AA16" s="850"/>
      <c r="AB16" s="850"/>
      <c r="AC16" s="850"/>
      <c r="AD16" s="850"/>
      <c r="AE16" s="850"/>
      <c r="AF16" s="115"/>
      <c r="AG16" s="848"/>
      <c r="AH16" s="928" t="s">
        <v>586</v>
      </c>
      <c r="AI16" s="929"/>
      <c r="AJ16" s="896" t="s">
        <v>493</v>
      </c>
      <c r="AK16" s="896"/>
      <c r="AL16" s="896"/>
      <c r="AM16" s="896"/>
      <c r="AN16" s="896"/>
      <c r="AO16" s="896"/>
      <c r="AP16" s="896"/>
      <c r="AQ16" s="896"/>
      <c r="AR16" s="896"/>
      <c r="AS16" s="896"/>
      <c r="AT16" s="896"/>
      <c r="AU16" s="896"/>
      <c r="AV16" s="896"/>
      <c r="AW16" s="112"/>
      <c r="AX16" s="848"/>
      <c r="AY16" s="930">
        <f>説明書!F23</f>
        <v>9306</v>
      </c>
      <c r="AZ16" s="930"/>
      <c r="BA16" s="930"/>
      <c r="BB16" s="930"/>
      <c r="BC16" s="930"/>
      <c r="BD16" s="930"/>
      <c r="BE16" s="930"/>
      <c r="BF16" s="930"/>
      <c r="BG16" s="112"/>
      <c r="BH16" s="849"/>
      <c r="BI16" s="913" t="s">
        <v>494</v>
      </c>
      <c r="BJ16" s="913"/>
      <c r="BK16" s="913"/>
      <c r="BL16" s="913"/>
      <c r="BM16" s="913"/>
      <c r="BN16" s="913"/>
      <c r="BO16" s="913"/>
      <c r="BP16" s="913"/>
      <c r="BQ16" s="913"/>
      <c r="BR16" s="913"/>
      <c r="BS16" s="913"/>
      <c r="BT16" s="913"/>
      <c r="BU16" s="913"/>
      <c r="BV16" s="913"/>
      <c r="BW16" s="913"/>
      <c r="BX16" s="913"/>
      <c r="BY16" s="913"/>
      <c r="BZ16" s="913"/>
      <c r="CA16" s="913"/>
      <c r="CB16" s="913"/>
      <c r="CC16" s="913"/>
      <c r="CD16" s="913"/>
      <c r="CE16" s="913"/>
      <c r="CF16" s="913"/>
      <c r="CG16" s="913"/>
      <c r="CH16" s="913"/>
      <c r="CI16" s="913"/>
      <c r="CJ16" s="914"/>
      <c r="CK16" s="914"/>
      <c r="CL16" s="154"/>
    </row>
    <row r="17" spans="1:90" s="784" customFormat="1" ht="16.5" customHeight="1">
      <c r="A17" s="288"/>
      <c r="B17" s="286"/>
      <c r="C17" s="286"/>
      <c r="D17" s="286"/>
      <c r="E17" s="286"/>
      <c r="F17" s="286"/>
      <c r="G17" s="286"/>
      <c r="H17" s="286"/>
      <c r="I17" s="286"/>
      <c r="J17" s="286"/>
      <c r="K17" s="286"/>
      <c r="L17" s="286"/>
      <c r="M17" s="286"/>
      <c r="N17" s="286"/>
      <c r="O17" s="286"/>
      <c r="P17" s="286"/>
      <c r="Q17" s="745"/>
      <c r="R17" s="286"/>
      <c r="S17" s="286"/>
      <c r="T17" s="286"/>
      <c r="U17" s="286"/>
      <c r="V17" s="286"/>
      <c r="W17" s="286"/>
      <c r="X17" s="286"/>
      <c r="Y17" s="286"/>
      <c r="Z17" s="286"/>
      <c r="AA17" s="286"/>
      <c r="AB17" s="286"/>
      <c r="AC17" s="286"/>
      <c r="AD17" s="286"/>
      <c r="AE17" s="286"/>
      <c r="AF17" s="857"/>
      <c r="AG17" s="286"/>
      <c r="AH17" s="937" t="s">
        <v>689</v>
      </c>
      <c r="AI17" s="938"/>
      <c r="AJ17" s="939" t="s">
        <v>317</v>
      </c>
      <c r="AK17" s="939"/>
      <c r="AL17" s="939"/>
      <c r="AM17" s="939"/>
      <c r="AN17" s="939"/>
      <c r="AO17" s="939"/>
      <c r="AP17" s="939"/>
      <c r="AQ17" s="939"/>
      <c r="AR17" s="939"/>
      <c r="AS17" s="939"/>
      <c r="AT17" s="939"/>
      <c r="AU17" s="939"/>
      <c r="AV17" s="939"/>
      <c r="AW17" s="857"/>
      <c r="AX17" s="745"/>
      <c r="AY17" s="940">
        <f>説明書!F26</f>
        <v>24</v>
      </c>
      <c r="AZ17" s="940"/>
      <c r="BA17" s="940"/>
      <c r="BB17" s="940"/>
      <c r="BC17" s="940"/>
      <c r="BD17" s="940"/>
      <c r="BE17" s="940"/>
      <c r="BF17" s="940"/>
      <c r="BG17" s="857"/>
      <c r="BH17" s="286"/>
      <c r="BI17" s="950" t="s">
        <v>688</v>
      </c>
      <c r="BJ17" s="950"/>
      <c r="BK17" s="950"/>
      <c r="BL17" s="950"/>
      <c r="BM17" s="950"/>
      <c r="BN17" s="950"/>
      <c r="BO17" s="950"/>
      <c r="BP17" s="950"/>
      <c r="BQ17" s="950"/>
      <c r="BR17" s="950"/>
      <c r="BS17" s="950"/>
      <c r="BT17" s="950"/>
      <c r="BU17" s="950"/>
      <c r="BV17" s="950"/>
      <c r="BW17" s="950"/>
      <c r="BX17" s="950"/>
      <c r="BY17" s="950"/>
      <c r="BZ17" s="950"/>
      <c r="CA17" s="950"/>
      <c r="CB17" s="950"/>
      <c r="CC17" s="950"/>
      <c r="CD17" s="950"/>
      <c r="CE17" s="950"/>
      <c r="CF17" s="950"/>
      <c r="CG17" s="950"/>
      <c r="CH17" s="950"/>
      <c r="CI17" s="950"/>
      <c r="CJ17" s="951"/>
      <c r="CK17" s="951"/>
      <c r="CL17" s="858"/>
    </row>
    <row r="18" spans="1:90" ht="16.5" customHeight="1"/>
    <row r="19" spans="1:90" ht="16.5" customHeight="1">
      <c r="A19" s="137"/>
      <c r="B19" s="137" t="s">
        <v>206</v>
      </c>
      <c r="C19" s="137"/>
      <c r="D19" s="137"/>
      <c r="E19" s="137"/>
      <c r="F19" s="137"/>
      <c r="G19" s="137"/>
      <c r="H19" s="137"/>
      <c r="I19" s="137"/>
      <c r="CB19" s="137"/>
      <c r="CD19" s="137"/>
      <c r="CE19" s="137"/>
      <c r="CF19" s="137"/>
      <c r="CG19" s="137"/>
      <c r="CH19" s="137"/>
      <c r="CI19" s="137"/>
      <c r="CJ19" s="137"/>
      <c r="CK19" s="184"/>
      <c r="CL19" s="16" t="s">
        <v>205</v>
      </c>
    </row>
    <row r="20" spans="1:90" ht="16.5" customHeight="1">
      <c r="A20" s="102"/>
      <c r="B20" s="889" t="s">
        <v>17</v>
      </c>
      <c r="C20" s="889"/>
      <c r="D20" s="889"/>
      <c r="E20" s="889"/>
      <c r="F20" s="889"/>
      <c r="G20" s="889"/>
      <c r="H20" s="889"/>
      <c r="I20" s="889"/>
      <c r="J20" s="889"/>
      <c r="K20" s="889"/>
      <c r="L20" s="889"/>
      <c r="M20" s="889"/>
      <c r="N20" s="889"/>
      <c r="O20" s="889"/>
      <c r="P20" s="103"/>
      <c r="Q20" s="104"/>
      <c r="R20" s="889" t="s">
        <v>18</v>
      </c>
      <c r="S20" s="889"/>
      <c r="T20" s="889"/>
      <c r="U20" s="889"/>
      <c r="V20" s="889"/>
      <c r="W20" s="889"/>
      <c r="X20" s="889"/>
      <c r="Y20" s="889"/>
      <c r="Z20" s="889"/>
      <c r="AA20" s="889"/>
      <c r="AB20" s="889"/>
      <c r="AC20" s="889"/>
      <c r="AD20" s="889"/>
      <c r="AE20" s="889"/>
      <c r="AF20" s="103"/>
      <c r="AG20" s="104"/>
      <c r="AH20" s="889" t="s">
        <v>24</v>
      </c>
      <c r="AI20" s="889"/>
      <c r="AJ20" s="889"/>
      <c r="AK20" s="889"/>
      <c r="AL20" s="889"/>
      <c r="AM20" s="889"/>
      <c r="AN20" s="889"/>
      <c r="AO20" s="889"/>
      <c r="AP20" s="889"/>
      <c r="AQ20" s="889"/>
      <c r="AR20" s="889"/>
      <c r="AS20" s="889"/>
      <c r="AT20" s="889"/>
      <c r="AU20" s="889"/>
      <c r="AV20" s="889"/>
      <c r="AW20" s="165"/>
      <c r="AX20" s="104"/>
      <c r="AY20" s="889" t="s">
        <v>204</v>
      </c>
      <c r="AZ20" s="889"/>
      <c r="BA20" s="889"/>
      <c r="BB20" s="889"/>
      <c r="BC20" s="889"/>
      <c r="BD20" s="889"/>
      <c r="BE20" s="889"/>
      <c r="BF20" s="889"/>
      <c r="BG20" s="165"/>
      <c r="BH20" s="103"/>
      <c r="BI20" s="889" t="s">
        <v>25</v>
      </c>
      <c r="BJ20" s="889"/>
      <c r="BK20" s="889"/>
      <c r="BL20" s="889"/>
      <c r="BM20" s="889"/>
      <c r="BN20" s="889"/>
      <c r="BO20" s="889"/>
      <c r="BP20" s="889"/>
      <c r="BQ20" s="889"/>
      <c r="BR20" s="889"/>
      <c r="BS20" s="889"/>
      <c r="BT20" s="889"/>
      <c r="BU20" s="889"/>
      <c r="BV20" s="889"/>
      <c r="BW20" s="889"/>
      <c r="BX20" s="889"/>
      <c r="BY20" s="889"/>
      <c r="BZ20" s="889"/>
      <c r="CA20" s="889"/>
      <c r="CB20" s="889"/>
      <c r="CC20" s="889"/>
      <c r="CD20" s="889"/>
      <c r="CE20" s="889"/>
      <c r="CF20" s="889"/>
      <c r="CG20" s="889"/>
      <c r="CH20" s="889"/>
      <c r="CI20" s="889"/>
      <c r="CJ20" s="919"/>
      <c r="CK20" s="920"/>
      <c r="CL20" s="171"/>
    </row>
    <row r="21" spans="1:90" ht="16.5" customHeight="1">
      <c r="A21" s="288"/>
      <c r="B21" s="931">
        <v>1</v>
      </c>
      <c r="C21" s="897"/>
      <c r="D21" s="898" t="s">
        <v>8</v>
      </c>
      <c r="E21" s="898"/>
      <c r="F21" s="898"/>
      <c r="G21" s="898"/>
      <c r="H21" s="898"/>
      <c r="I21" s="898"/>
      <c r="J21" s="898"/>
      <c r="K21" s="898"/>
      <c r="L21" s="898"/>
      <c r="M21" s="898"/>
      <c r="N21" s="898"/>
      <c r="O21" s="898"/>
      <c r="P21" s="716"/>
      <c r="Q21" s="166"/>
      <c r="R21" s="717"/>
      <c r="S21" s="717"/>
      <c r="T21" s="717"/>
      <c r="U21" s="717"/>
      <c r="V21" s="717"/>
      <c r="W21" s="717"/>
      <c r="X21" s="717"/>
      <c r="Y21" s="717"/>
      <c r="Z21" s="717"/>
      <c r="AA21" s="717"/>
      <c r="AB21" s="717"/>
      <c r="AC21" s="717"/>
      <c r="AD21" s="717"/>
      <c r="AE21" s="717"/>
      <c r="AF21" s="243"/>
      <c r="AG21" s="718"/>
      <c r="AH21" s="285"/>
      <c r="AI21" s="285"/>
      <c r="AJ21" s="285"/>
      <c r="AK21" s="285"/>
      <c r="AL21" s="285"/>
      <c r="AM21" s="285"/>
      <c r="AN21" s="285"/>
      <c r="AO21" s="285"/>
      <c r="AP21" s="285"/>
      <c r="AQ21" s="285"/>
      <c r="AR21" s="285"/>
      <c r="AS21" s="285"/>
      <c r="AT21" s="285"/>
      <c r="AU21" s="285"/>
      <c r="AV21" s="285"/>
      <c r="AW21" s="112"/>
      <c r="AX21" s="718"/>
      <c r="AY21" s="921">
        <f>AY22+AY28</f>
        <v>556032</v>
      </c>
      <c r="AZ21" s="921"/>
      <c r="BA21" s="921"/>
      <c r="BB21" s="921"/>
      <c r="BC21" s="921"/>
      <c r="BD21" s="921"/>
      <c r="BE21" s="921"/>
      <c r="BF21" s="921"/>
      <c r="BG21" s="112"/>
      <c r="BH21" s="285"/>
      <c r="BI21" s="911"/>
      <c r="BJ21" s="911"/>
      <c r="BK21" s="911"/>
      <c r="BL21" s="911"/>
      <c r="BM21" s="911"/>
      <c r="BN21" s="911"/>
      <c r="BO21" s="911"/>
      <c r="BP21" s="911"/>
      <c r="BQ21" s="911"/>
      <c r="BR21" s="911"/>
      <c r="BS21" s="911"/>
      <c r="BT21" s="911"/>
      <c r="BU21" s="911"/>
      <c r="BV21" s="911"/>
      <c r="BW21" s="911"/>
      <c r="BX21" s="911"/>
      <c r="BY21" s="911"/>
      <c r="BZ21" s="911"/>
      <c r="CA21" s="911"/>
      <c r="CB21" s="911"/>
      <c r="CC21" s="911"/>
      <c r="CD21" s="911"/>
      <c r="CE21" s="911"/>
      <c r="CF21" s="911"/>
      <c r="CG21" s="911"/>
      <c r="CH21" s="911"/>
      <c r="CI21" s="911"/>
      <c r="CJ21" s="912"/>
      <c r="CK21" s="912"/>
      <c r="CL21" s="223"/>
    </row>
    <row r="22" spans="1:90" ht="16.5" customHeight="1">
      <c r="A22" s="288"/>
      <c r="B22" s="716"/>
      <c r="C22" s="716"/>
      <c r="D22" s="716"/>
      <c r="E22" s="716"/>
      <c r="F22" s="716"/>
      <c r="G22" s="716"/>
      <c r="H22" s="716"/>
      <c r="I22" s="716"/>
      <c r="J22" s="716"/>
      <c r="K22" s="716"/>
      <c r="L22" s="716"/>
      <c r="M22" s="716"/>
      <c r="N22" s="716"/>
      <c r="O22" s="716"/>
      <c r="P22" s="716"/>
      <c r="Q22" s="225"/>
      <c r="R22" s="927">
        <v>1</v>
      </c>
      <c r="S22" s="886"/>
      <c r="T22" s="887" t="s">
        <v>9</v>
      </c>
      <c r="U22" s="887"/>
      <c r="V22" s="887"/>
      <c r="W22" s="887"/>
      <c r="X22" s="887"/>
      <c r="Y22" s="887"/>
      <c r="Z22" s="887"/>
      <c r="AA22" s="887"/>
      <c r="AB22" s="887"/>
      <c r="AC22" s="887"/>
      <c r="AD22" s="887"/>
      <c r="AE22" s="887"/>
      <c r="AF22" s="257"/>
      <c r="AG22" s="718"/>
      <c r="AH22" s="285"/>
      <c r="AI22" s="285"/>
      <c r="AJ22" s="285"/>
      <c r="AK22" s="285"/>
      <c r="AL22" s="285"/>
      <c r="AM22" s="285"/>
      <c r="AN22" s="285"/>
      <c r="AO22" s="285"/>
      <c r="AP22" s="285"/>
      <c r="AQ22" s="285"/>
      <c r="AR22" s="285"/>
      <c r="AS22" s="285"/>
      <c r="AT22" s="285"/>
      <c r="AU22" s="285"/>
      <c r="AV22" s="285"/>
      <c r="AW22" s="112"/>
      <c r="AX22" s="718"/>
      <c r="AY22" s="936">
        <f>SUM(AY23:BF27)</f>
        <v>515245</v>
      </c>
      <c r="AZ22" s="936"/>
      <c r="BA22" s="936"/>
      <c r="BB22" s="936"/>
      <c r="BC22" s="936"/>
      <c r="BD22" s="936"/>
      <c r="BE22" s="936"/>
      <c r="BF22" s="936"/>
      <c r="BG22" s="112"/>
      <c r="BH22" s="285"/>
      <c r="BI22" s="911"/>
      <c r="BJ22" s="911"/>
      <c r="BK22" s="911"/>
      <c r="BL22" s="911"/>
      <c r="BM22" s="911"/>
      <c r="BN22" s="911"/>
      <c r="BO22" s="911"/>
      <c r="BP22" s="911"/>
      <c r="BQ22" s="911"/>
      <c r="BR22" s="911"/>
      <c r="BS22" s="911"/>
      <c r="BT22" s="911"/>
      <c r="BU22" s="911"/>
      <c r="BV22" s="911"/>
      <c r="BW22" s="911"/>
      <c r="BX22" s="911"/>
      <c r="BY22" s="911"/>
      <c r="BZ22" s="911"/>
      <c r="CA22" s="911"/>
      <c r="CB22" s="911"/>
      <c r="CC22" s="911"/>
      <c r="CD22" s="911"/>
      <c r="CE22" s="911"/>
      <c r="CF22" s="911"/>
      <c r="CG22" s="911"/>
      <c r="CH22" s="911"/>
      <c r="CI22" s="911"/>
      <c r="CJ22" s="912"/>
      <c r="CK22" s="912"/>
      <c r="CL22" s="223"/>
    </row>
    <row r="23" spans="1:90" ht="16.5" customHeight="1">
      <c r="A23" s="288"/>
      <c r="B23" s="716"/>
      <c r="C23" s="716"/>
      <c r="D23" s="716"/>
      <c r="E23" s="716"/>
      <c r="F23" s="716"/>
      <c r="G23" s="716"/>
      <c r="H23" s="716"/>
      <c r="I23" s="716"/>
      <c r="J23" s="716"/>
      <c r="K23" s="716"/>
      <c r="L23" s="716"/>
      <c r="M23" s="716"/>
      <c r="N23" s="716"/>
      <c r="O23" s="716"/>
      <c r="P23" s="716"/>
      <c r="Q23" s="101"/>
      <c r="R23" s="17"/>
      <c r="S23" s="17"/>
      <c r="T23" s="716"/>
      <c r="U23" s="716"/>
      <c r="V23" s="716"/>
      <c r="W23" s="716"/>
      <c r="X23" s="716"/>
      <c r="Y23" s="716"/>
      <c r="Z23" s="716"/>
      <c r="AA23" s="716"/>
      <c r="AB23" s="716"/>
      <c r="AC23" s="716"/>
      <c r="AD23" s="716"/>
      <c r="AE23" s="716"/>
      <c r="AF23" s="716"/>
      <c r="AG23" s="718"/>
      <c r="AH23" s="932">
        <v>1</v>
      </c>
      <c r="AI23" s="933"/>
      <c r="AJ23" s="918" t="s">
        <v>28</v>
      </c>
      <c r="AK23" s="918"/>
      <c r="AL23" s="918"/>
      <c r="AM23" s="918"/>
      <c r="AN23" s="918"/>
      <c r="AO23" s="918"/>
      <c r="AP23" s="918"/>
      <c r="AQ23" s="918"/>
      <c r="AR23" s="918"/>
      <c r="AS23" s="918"/>
      <c r="AT23" s="918"/>
      <c r="AU23" s="918"/>
      <c r="AV23" s="918"/>
      <c r="AW23" s="112"/>
      <c r="AX23" s="718"/>
      <c r="AY23" s="936">
        <f>説明書!F34</f>
        <v>209826</v>
      </c>
      <c r="AZ23" s="936"/>
      <c r="BA23" s="936"/>
      <c r="BB23" s="936"/>
      <c r="BC23" s="936"/>
      <c r="BD23" s="936"/>
      <c r="BE23" s="936"/>
      <c r="BF23" s="936"/>
      <c r="BG23" s="112"/>
      <c r="BH23" s="285"/>
      <c r="BI23" s="911" t="s">
        <v>207</v>
      </c>
      <c r="BJ23" s="911"/>
      <c r="BK23" s="911"/>
      <c r="BL23" s="911"/>
      <c r="BM23" s="911"/>
      <c r="BN23" s="911"/>
      <c r="BO23" s="911"/>
      <c r="BP23" s="911"/>
      <c r="BQ23" s="911"/>
      <c r="BR23" s="911"/>
      <c r="BS23" s="911"/>
      <c r="BT23" s="911"/>
      <c r="BU23" s="911"/>
      <c r="BV23" s="911"/>
      <c r="BW23" s="911"/>
      <c r="BX23" s="911"/>
      <c r="BY23" s="911"/>
      <c r="BZ23" s="911"/>
      <c r="CA23" s="911"/>
      <c r="CB23" s="911"/>
      <c r="CC23" s="911"/>
      <c r="CD23" s="911"/>
      <c r="CE23" s="911"/>
      <c r="CF23" s="911"/>
      <c r="CG23" s="911"/>
      <c r="CH23" s="911"/>
      <c r="CI23" s="911"/>
      <c r="CJ23" s="912"/>
      <c r="CK23" s="912"/>
      <c r="CL23" s="223"/>
    </row>
    <row r="24" spans="1:90" ht="16.5" customHeight="1">
      <c r="A24" s="288"/>
      <c r="B24" s="716"/>
      <c r="C24" s="716"/>
      <c r="D24" s="716"/>
      <c r="E24" s="716"/>
      <c r="F24" s="716"/>
      <c r="G24" s="716"/>
      <c r="H24" s="716"/>
      <c r="I24" s="716"/>
      <c r="J24" s="716"/>
      <c r="K24" s="716"/>
      <c r="L24" s="716"/>
      <c r="M24" s="716"/>
      <c r="N24" s="716"/>
      <c r="O24" s="716"/>
      <c r="P24" s="716"/>
      <c r="Q24" s="101"/>
      <c r="R24" s="17"/>
      <c r="S24" s="17"/>
      <c r="T24" s="716"/>
      <c r="U24" s="716"/>
      <c r="V24" s="716"/>
      <c r="W24" s="716"/>
      <c r="X24" s="716"/>
      <c r="Y24" s="716"/>
      <c r="Z24" s="716"/>
      <c r="AA24" s="716"/>
      <c r="AB24" s="716"/>
      <c r="AC24" s="716"/>
      <c r="AD24" s="716"/>
      <c r="AE24" s="716"/>
      <c r="AF24" s="716"/>
      <c r="AG24" s="718"/>
      <c r="AH24" s="932">
        <v>2</v>
      </c>
      <c r="AI24" s="933"/>
      <c r="AJ24" s="918" t="s">
        <v>29</v>
      </c>
      <c r="AK24" s="918"/>
      <c r="AL24" s="918"/>
      <c r="AM24" s="918"/>
      <c r="AN24" s="918"/>
      <c r="AO24" s="918"/>
      <c r="AP24" s="918"/>
      <c r="AQ24" s="918"/>
      <c r="AR24" s="918"/>
      <c r="AS24" s="918"/>
      <c r="AT24" s="918"/>
      <c r="AU24" s="918"/>
      <c r="AV24" s="918"/>
      <c r="AW24" s="112"/>
      <c r="AX24" s="718"/>
      <c r="AY24" s="936">
        <f>説明書!F53</f>
        <v>43691</v>
      </c>
      <c r="AZ24" s="936"/>
      <c r="BA24" s="936"/>
      <c r="BB24" s="936"/>
      <c r="BC24" s="936"/>
      <c r="BD24" s="936"/>
      <c r="BE24" s="936"/>
      <c r="BF24" s="936"/>
      <c r="BG24" s="112"/>
      <c r="BH24" s="285"/>
      <c r="BI24" s="911" t="s">
        <v>33</v>
      </c>
      <c r="BJ24" s="911"/>
      <c r="BK24" s="911"/>
      <c r="BL24" s="911"/>
      <c r="BM24" s="911"/>
      <c r="BN24" s="911"/>
      <c r="BO24" s="911"/>
      <c r="BP24" s="911"/>
      <c r="BQ24" s="911"/>
      <c r="BR24" s="911"/>
      <c r="BS24" s="911"/>
      <c r="BT24" s="911"/>
      <c r="BU24" s="911"/>
      <c r="BV24" s="911"/>
      <c r="BW24" s="911"/>
      <c r="BX24" s="911"/>
      <c r="BY24" s="911"/>
      <c r="BZ24" s="911"/>
      <c r="CA24" s="911"/>
      <c r="CB24" s="911"/>
      <c r="CC24" s="911"/>
      <c r="CD24" s="911"/>
      <c r="CE24" s="911"/>
      <c r="CF24" s="911"/>
      <c r="CG24" s="911"/>
      <c r="CH24" s="911"/>
      <c r="CI24" s="911"/>
      <c r="CJ24" s="912"/>
      <c r="CK24" s="912"/>
      <c r="CL24" s="223"/>
    </row>
    <row r="25" spans="1:90" ht="16.5" customHeight="1">
      <c r="A25" s="288"/>
      <c r="B25" s="716"/>
      <c r="C25" s="716"/>
      <c r="D25" s="716"/>
      <c r="E25" s="716"/>
      <c r="F25" s="716"/>
      <c r="G25" s="716"/>
      <c r="H25" s="716"/>
      <c r="I25" s="716"/>
      <c r="J25" s="716"/>
      <c r="K25" s="716"/>
      <c r="L25" s="716"/>
      <c r="M25" s="716"/>
      <c r="N25" s="716"/>
      <c r="O25" s="716"/>
      <c r="P25" s="716"/>
      <c r="Q25" s="101"/>
      <c r="R25" s="17"/>
      <c r="S25" s="17"/>
      <c r="T25" s="716"/>
      <c r="U25" s="716"/>
      <c r="V25" s="716"/>
      <c r="W25" s="716"/>
      <c r="X25" s="716"/>
      <c r="Y25" s="716"/>
      <c r="Z25" s="716"/>
      <c r="AA25" s="716"/>
      <c r="AB25" s="716"/>
      <c r="AC25" s="716"/>
      <c r="AD25" s="716"/>
      <c r="AE25" s="716"/>
      <c r="AF25" s="716"/>
      <c r="AG25" s="718"/>
      <c r="AH25" s="932">
        <v>3</v>
      </c>
      <c r="AI25" s="933"/>
      <c r="AJ25" s="918" t="s">
        <v>208</v>
      </c>
      <c r="AK25" s="918"/>
      <c r="AL25" s="918"/>
      <c r="AM25" s="918"/>
      <c r="AN25" s="918"/>
      <c r="AO25" s="918"/>
      <c r="AP25" s="918"/>
      <c r="AQ25" s="918"/>
      <c r="AR25" s="918"/>
      <c r="AS25" s="918"/>
      <c r="AT25" s="918"/>
      <c r="AU25" s="918"/>
      <c r="AV25" s="918"/>
      <c r="AW25" s="112"/>
      <c r="AX25" s="718"/>
      <c r="AY25" s="936">
        <f>説明書!F67</f>
        <v>8301</v>
      </c>
      <c r="AZ25" s="936"/>
      <c r="BA25" s="936"/>
      <c r="BB25" s="936"/>
      <c r="BC25" s="936"/>
      <c r="BD25" s="936"/>
      <c r="BE25" s="936"/>
      <c r="BF25" s="936"/>
      <c r="BG25" s="112"/>
      <c r="BH25" s="285"/>
      <c r="BI25" s="911" t="s">
        <v>578</v>
      </c>
      <c r="BJ25" s="911"/>
      <c r="BK25" s="911"/>
      <c r="BL25" s="911"/>
      <c r="BM25" s="911"/>
      <c r="BN25" s="911"/>
      <c r="BO25" s="911"/>
      <c r="BP25" s="911"/>
      <c r="BQ25" s="911"/>
      <c r="BR25" s="911"/>
      <c r="BS25" s="911"/>
      <c r="BT25" s="911"/>
      <c r="BU25" s="911"/>
      <c r="BV25" s="911"/>
      <c r="BW25" s="911"/>
      <c r="BX25" s="911"/>
      <c r="BY25" s="911"/>
      <c r="BZ25" s="911"/>
      <c r="CA25" s="911"/>
      <c r="CB25" s="911"/>
      <c r="CC25" s="911"/>
      <c r="CD25" s="911"/>
      <c r="CE25" s="911"/>
      <c r="CF25" s="911"/>
      <c r="CG25" s="911"/>
      <c r="CH25" s="911"/>
      <c r="CI25" s="911"/>
      <c r="CJ25" s="912"/>
      <c r="CK25" s="912"/>
      <c r="CL25" s="223"/>
    </row>
    <row r="26" spans="1:90" ht="16.5" customHeight="1">
      <c r="A26" s="288"/>
      <c r="B26" s="716"/>
      <c r="C26" s="716"/>
      <c r="D26" s="716"/>
      <c r="E26" s="716"/>
      <c r="F26" s="716"/>
      <c r="G26" s="716"/>
      <c r="H26" s="716"/>
      <c r="I26" s="716"/>
      <c r="J26" s="716"/>
      <c r="K26" s="716"/>
      <c r="L26" s="716"/>
      <c r="M26" s="716"/>
      <c r="N26" s="716"/>
      <c r="O26" s="716"/>
      <c r="P26" s="716"/>
      <c r="Q26" s="101"/>
      <c r="R26" s="17"/>
      <c r="S26" s="17"/>
      <c r="T26" s="716"/>
      <c r="U26" s="716"/>
      <c r="V26" s="716"/>
      <c r="W26" s="716"/>
      <c r="X26" s="716"/>
      <c r="Y26" s="716"/>
      <c r="Z26" s="716"/>
      <c r="AA26" s="716"/>
      <c r="AB26" s="716"/>
      <c r="AC26" s="716"/>
      <c r="AD26" s="716"/>
      <c r="AE26" s="716"/>
      <c r="AF26" s="716"/>
      <c r="AG26" s="718"/>
      <c r="AH26" s="932">
        <v>4</v>
      </c>
      <c r="AI26" s="933"/>
      <c r="AJ26" s="918" t="s">
        <v>30</v>
      </c>
      <c r="AK26" s="918"/>
      <c r="AL26" s="918"/>
      <c r="AM26" s="918"/>
      <c r="AN26" s="918"/>
      <c r="AO26" s="918"/>
      <c r="AP26" s="918"/>
      <c r="AQ26" s="918"/>
      <c r="AR26" s="918"/>
      <c r="AS26" s="918"/>
      <c r="AT26" s="918"/>
      <c r="AU26" s="918"/>
      <c r="AV26" s="918"/>
      <c r="AW26" s="112"/>
      <c r="AX26" s="718"/>
      <c r="AY26" s="936">
        <f>説明書!F74</f>
        <v>53243</v>
      </c>
      <c r="AZ26" s="936"/>
      <c r="BA26" s="936"/>
      <c r="BB26" s="936"/>
      <c r="BC26" s="936"/>
      <c r="BD26" s="936"/>
      <c r="BE26" s="936"/>
      <c r="BF26" s="936"/>
      <c r="BG26" s="112"/>
      <c r="BH26" s="285"/>
      <c r="BI26" s="949" t="s">
        <v>209</v>
      </c>
      <c r="BJ26" s="949"/>
      <c r="BK26" s="949"/>
      <c r="BL26" s="949"/>
      <c r="BM26" s="949"/>
      <c r="BN26" s="949"/>
      <c r="BO26" s="949"/>
      <c r="BP26" s="949"/>
      <c r="BQ26" s="949"/>
      <c r="BR26" s="949"/>
      <c r="BS26" s="949"/>
      <c r="BT26" s="949"/>
      <c r="BU26" s="949"/>
      <c r="BV26" s="949"/>
      <c r="BW26" s="949"/>
      <c r="BX26" s="949"/>
      <c r="BY26" s="949"/>
      <c r="BZ26" s="949"/>
      <c r="CA26" s="949"/>
      <c r="CB26" s="949"/>
      <c r="CC26" s="949"/>
      <c r="CD26" s="949"/>
      <c r="CE26" s="949"/>
      <c r="CF26" s="949"/>
      <c r="CG26" s="949"/>
      <c r="CH26" s="949"/>
      <c r="CI26" s="949"/>
      <c r="CJ26" s="912"/>
      <c r="CK26" s="912"/>
      <c r="CL26" s="223"/>
    </row>
    <row r="27" spans="1:90" ht="16.5" customHeight="1">
      <c r="A27" s="288"/>
      <c r="B27" s="716"/>
      <c r="C27" s="716"/>
      <c r="D27" s="716"/>
      <c r="E27" s="716"/>
      <c r="F27" s="716"/>
      <c r="G27" s="716"/>
      <c r="H27" s="716"/>
      <c r="I27" s="716"/>
      <c r="J27" s="716"/>
      <c r="K27" s="716"/>
      <c r="L27" s="716"/>
      <c r="M27" s="716"/>
      <c r="N27" s="716"/>
      <c r="O27" s="716"/>
      <c r="P27" s="716"/>
      <c r="Q27" s="166"/>
      <c r="R27" s="173"/>
      <c r="S27" s="173"/>
      <c r="T27" s="717"/>
      <c r="U27" s="717"/>
      <c r="V27" s="717"/>
      <c r="W27" s="717"/>
      <c r="X27" s="717"/>
      <c r="Y27" s="717"/>
      <c r="Z27" s="717"/>
      <c r="AA27" s="717"/>
      <c r="AB27" s="717"/>
      <c r="AC27" s="717"/>
      <c r="AD27" s="717"/>
      <c r="AE27" s="717"/>
      <c r="AF27" s="243"/>
      <c r="AG27" s="718"/>
      <c r="AH27" s="932">
        <v>5</v>
      </c>
      <c r="AI27" s="933"/>
      <c r="AJ27" s="918" t="s">
        <v>31</v>
      </c>
      <c r="AK27" s="918"/>
      <c r="AL27" s="918"/>
      <c r="AM27" s="918"/>
      <c r="AN27" s="918"/>
      <c r="AO27" s="918"/>
      <c r="AP27" s="918"/>
      <c r="AQ27" s="918"/>
      <c r="AR27" s="918"/>
      <c r="AS27" s="918"/>
      <c r="AT27" s="918"/>
      <c r="AU27" s="918"/>
      <c r="AV27" s="918"/>
      <c r="AW27" s="112"/>
      <c r="AX27" s="718"/>
      <c r="AY27" s="921">
        <f>説明書!F102</f>
        <v>200184</v>
      </c>
      <c r="AZ27" s="921"/>
      <c r="BA27" s="921"/>
      <c r="BB27" s="921"/>
      <c r="BC27" s="921"/>
      <c r="BD27" s="921"/>
      <c r="BE27" s="921"/>
      <c r="BF27" s="921"/>
      <c r="BG27" s="112"/>
      <c r="BH27" s="285"/>
      <c r="BI27" s="911" t="s">
        <v>34</v>
      </c>
      <c r="BJ27" s="911"/>
      <c r="BK27" s="911"/>
      <c r="BL27" s="911"/>
      <c r="BM27" s="911"/>
      <c r="BN27" s="911"/>
      <c r="BO27" s="911"/>
      <c r="BP27" s="911"/>
      <c r="BQ27" s="911"/>
      <c r="BR27" s="911"/>
      <c r="BS27" s="911"/>
      <c r="BT27" s="911"/>
      <c r="BU27" s="911"/>
      <c r="BV27" s="911"/>
      <c r="BW27" s="911"/>
      <c r="BX27" s="911"/>
      <c r="BY27" s="911"/>
      <c r="BZ27" s="911"/>
      <c r="CA27" s="911"/>
      <c r="CB27" s="911"/>
      <c r="CC27" s="911"/>
      <c r="CD27" s="911"/>
      <c r="CE27" s="911"/>
      <c r="CF27" s="911"/>
      <c r="CG27" s="911"/>
      <c r="CH27" s="911"/>
      <c r="CI27" s="911"/>
      <c r="CJ27" s="912"/>
      <c r="CK27" s="912"/>
      <c r="CL27" s="223"/>
    </row>
    <row r="28" spans="1:90" ht="16.5" customHeight="1">
      <c r="A28" s="288"/>
      <c r="B28" s="716"/>
      <c r="C28" s="716"/>
      <c r="D28" s="716"/>
      <c r="E28" s="716"/>
      <c r="F28" s="716"/>
      <c r="G28" s="716"/>
      <c r="H28" s="716"/>
      <c r="I28" s="716"/>
      <c r="J28" s="716"/>
      <c r="K28" s="716"/>
      <c r="L28" s="716"/>
      <c r="M28" s="716"/>
      <c r="N28" s="716"/>
      <c r="O28" s="716"/>
      <c r="P28" s="716"/>
      <c r="Q28" s="225"/>
      <c r="R28" s="927">
        <v>2</v>
      </c>
      <c r="S28" s="886"/>
      <c r="T28" s="887" t="s">
        <v>10</v>
      </c>
      <c r="U28" s="887"/>
      <c r="V28" s="887"/>
      <c r="W28" s="887"/>
      <c r="X28" s="887"/>
      <c r="Y28" s="887"/>
      <c r="Z28" s="887"/>
      <c r="AA28" s="887"/>
      <c r="AB28" s="887"/>
      <c r="AC28" s="887"/>
      <c r="AD28" s="887"/>
      <c r="AE28" s="887"/>
      <c r="AF28" s="257"/>
      <c r="AG28" s="718"/>
      <c r="AH28" s="285"/>
      <c r="AI28" s="285"/>
      <c r="AJ28" s="285"/>
      <c r="AK28" s="285"/>
      <c r="AL28" s="285"/>
      <c r="AM28" s="285"/>
      <c r="AN28" s="285"/>
      <c r="AO28" s="285"/>
      <c r="AP28" s="285"/>
      <c r="AQ28" s="285"/>
      <c r="AR28" s="285"/>
      <c r="AS28" s="285"/>
      <c r="AT28" s="285"/>
      <c r="AU28" s="285"/>
      <c r="AV28" s="285"/>
      <c r="AW28" s="112"/>
      <c r="AX28" s="718"/>
      <c r="AY28" s="921">
        <f>SUM(AY29:BF31)</f>
        <v>40787</v>
      </c>
      <c r="AZ28" s="921"/>
      <c r="BA28" s="921"/>
      <c r="BB28" s="921"/>
      <c r="BC28" s="921"/>
      <c r="BD28" s="921"/>
      <c r="BE28" s="921"/>
      <c r="BF28" s="921"/>
      <c r="BG28" s="112"/>
      <c r="BH28" s="285"/>
      <c r="BI28" s="911"/>
      <c r="BJ28" s="911"/>
      <c r="BK28" s="911"/>
      <c r="BL28" s="911"/>
      <c r="BM28" s="911"/>
      <c r="BN28" s="911"/>
      <c r="BO28" s="911"/>
      <c r="BP28" s="911"/>
      <c r="BQ28" s="911"/>
      <c r="BR28" s="911"/>
      <c r="BS28" s="911"/>
      <c r="BT28" s="911"/>
      <c r="BU28" s="911"/>
      <c r="BV28" s="911"/>
      <c r="BW28" s="911"/>
      <c r="BX28" s="911"/>
      <c r="BY28" s="911"/>
      <c r="BZ28" s="911"/>
      <c r="CA28" s="911"/>
      <c r="CB28" s="911"/>
      <c r="CC28" s="911"/>
      <c r="CD28" s="911"/>
      <c r="CE28" s="911"/>
      <c r="CF28" s="911"/>
      <c r="CG28" s="911"/>
      <c r="CH28" s="911"/>
      <c r="CI28" s="911"/>
      <c r="CJ28" s="912"/>
      <c r="CK28" s="912"/>
      <c r="CL28" s="223"/>
    </row>
    <row r="29" spans="1:90" ht="16.5" customHeight="1">
      <c r="A29" s="288"/>
      <c r="B29" s="716"/>
      <c r="C29" s="716"/>
      <c r="D29" s="716"/>
      <c r="E29" s="716"/>
      <c r="F29" s="716"/>
      <c r="G29" s="716"/>
      <c r="H29" s="716"/>
      <c r="I29" s="716"/>
      <c r="J29" s="716"/>
      <c r="K29" s="716"/>
      <c r="L29" s="716"/>
      <c r="M29" s="716"/>
      <c r="N29" s="716"/>
      <c r="O29" s="716"/>
      <c r="P29" s="716"/>
      <c r="Q29" s="101"/>
      <c r="R29" s="17"/>
      <c r="S29" s="17"/>
      <c r="T29" s="716"/>
      <c r="U29" s="716"/>
      <c r="V29" s="716"/>
      <c r="W29" s="716"/>
      <c r="X29" s="716"/>
      <c r="Y29" s="716"/>
      <c r="Z29" s="716"/>
      <c r="AA29" s="716"/>
      <c r="AB29" s="716"/>
      <c r="AC29" s="716"/>
      <c r="AD29" s="716"/>
      <c r="AE29" s="716"/>
      <c r="AF29" s="716"/>
      <c r="AG29" s="225"/>
      <c r="AH29" s="927">
        <v>1</v>
      </c>
      <c r="AI29" s="886"/>
      <c r="AJ29" s="887" t="s">
        <v>135</v>
      </c>
      <c r="AK29" s="887"/>
      <c r="AL29" s="887"/>
      <c r="AM29" s="887"/>
      <c r="AN29" s="887"/>
      <c r="AO29" s="887"/>
      <c r="AP29" s="887"/>
      <c r="AQ29" s="887"/>
      <c r="AR29" s="887"/>
      <c r="AS29" s="887"/>
      <c r="AT29" s="887"/>
      <c r="AU29" s="887"/>
      <c r="AV29" s="887"/>
      <c r="AW29" s="257"/>
      <c r="AX29" s="225"/>
      <c r="AY29" s="908">
        <f>説明書!F108</f>
        <v>12463</v>
      </c>
      <c r="AZ29" s="908"/>
      <c r="BA29" s="908"/>
      <c r="BB29" s="908"/>
      <c r="BC29" s="908"/>
      <c r="BD29" s="908"/>
      <c r="BE29" s="908"/>
      <c r="BF29" s="908"/>
      <c r="BG29" s="257"/>
      <c r="BH29" s="743"/>
      <c r="BI29" s="947" t="s">
        <v>621</v>
      </c>
      <c r="BJ29" s="947"/>
      <c r="BK29" s="947"/>
      <c r="BL29" s="947"/>
      <c r="BM29" s="947"/>
      <c r="BN29" s="947"/>
      <c r="BO29" s="947"/>
      <c r="BP29" s="947"/>
      <c r="BQ29" s="947"/>
      <c r="BR29" s="947"/>
      <c r="BS29" s="947"/>
      <c r="BT29" s="947"/>
      <c r="BU29" s="947"/>
      <c r="BV29" s="947"/>
      <c r="BW29" s="947"/>
      <c r="BX29" s="947"/>
      <c r="BY29" s="947"/>
      <c r="BZ29" s="947"/>
      <c r="CA29" s="947"/>
      <c r="CB29" s="947"/>
      <c r="CC29" s="947"/>
      <c r="CD29" s="947"/>
      <c r="CE29" s="947"/>
      <c r="CF29" s="947"/>
      <c r="CG29" s="947"/>
      <c r="CH29" s="947"/>
      <c r="CI29" s="947"/>
      <c r="CJ29" s="948"/>
      <c r="CK29" s="948"/>
      <c r="CL29" s="259"/>
    </row>
    <row r="30" spans="1:90" ht="16.5" customHeight="1">
      <c r="A30" s="288"/>
      <c r="B30" s="716"/>
      <c r="C30" s="716"/>
      <c r="D30" s="716"/>
      <c r="E30" s="716"/>
      <c r="F30" s="716"/>
      <c r="G30" s="716"/>
      <c r="H30" s="716"/>
      <c r="I30" s="716"/>
      <c r="J30" s="716"/>
      <c r="K30" s="716"/>
      <c r="L30" s="716"/>
      <c r="M30" s="716"/>
      <c r="N30" s="716"/>
      <c r="O30" s="716"/>
      <c r="P30" s="716"/>
      <c r="Q30" s="101"/>
      <c r="R30" s="17"/>
      <c r="S30" s="17"/>
      <c r="T30" s="716"/>
      <c r="U30" s="716"/>
      <c r="V30" s="716"/>
      <c r="W30" s="716"/>
      <c r="X30" s="716"/>
      <c r="Y30" s="716"/>
      <c r="Z30" s="716"/>
      <c r="AA30" s="716"/>
      <c r="AB30" s="716"/>
      <c r="AC30" s="716"/>
      <c r="AD30" s="716"/>
      <c r="AE30" s="716"/>
      <c r="AF30" s="716"/>
      <c r="AG30" s="166"/>
      <c r="AH30" s="122"/>
      <c r="AI30" s="122"/>
      <c r="AJ30" s="946" t="s">
        <v>136</v>
      </c>
      <c r="AK30" s="946"/>
      <c r="AL30" s="946"/>
      <c r="AM30" s="946"/>
      <c r="AN30" s="946"/>
      <c r="AO30" s="946"/>
      <c r="AP30" s="946"/>
      <c r="AQ30" s="946"/>
      <c r="AR30" s="946"/>
      <c r="AS30" s="946"/>
      <c r="AT30" s="946"/>
      <c r="AU30" s="946"/>
      <c r="AV30" s="946"/>
      <c r="AW30" s="243"/>
      <c r="AX30" s="166"/>
      <c r="AY30" s="711"/>
      <c r="AZ30" s="711"/>
      <c r="BA30" s="711"/>
      <c r="BB30" s="711"/>
      <c r="BC30" s="711"/>
      <c r="BD30" s="711"/>
      <c r="BE30" s="711"/>
      <c r="BF30" s="711"/>
      <c r="BG30" s="243"/>
      <c r="BH30" s="717"/>
      <c r="BI30" s="906"/>
      <c r="BJ30" s="907"/>
      <c r="BK30" s="907"/>
      <c r="BL30" s="907"/>
      <c r="BM30" s="907"/>
      <c r="BN30" s="907"/>
      <c r="BO30" s="907"/>
      <c r="BP30" s="907"/>
      <c r="BQ30" s="907"/>
      <c r="BR30" s="907"/>
      <c r="BS30" s="907"/>
      <c r="BT30" s="907"/>
      <c r="BU30" s="907"/>
      <c r="BV30" s="907"/>
      <c r="BW30" s="907"/>
      <c r="BX30" s="907"/>
      <c r="BY30" s="907"/>
      <c r="BZ30" s="907"/>
      <c r="CA30" s="907"/>
      <c r="CB30" s="907"/>
      <c r="CC30" s="907"/>
      <c r="CD30" s="907"/>
      <c r="CE30" s="907"/>
      <c r="CF30" s="907"/>
      <c r="CG30" s="907"/>
      <c r="CH30" s="907"/>
      <c r="CI30" s="907"/>
      <c r="CJ30" s="907"/>
      <c r="CK30" s="907"/>
      <c r="CL30" s="161"/>
    </row>
    <row r="31" spans="1:90" ht="16.5" customHeight="1">
      <c r="A31" s="162"/>
      <c r="B31" s="286"/>
      <c r="C31" s="286"/>
      <c r="D31" s="286"/>
      <c r="E31" s="286"/>
      <c r="F31" s="286"/>
      <c r="G31" s="286"/>
      <c r="H31" s="286"/>
      <c r="I31" s="286"/>
      <c r="J31" s="286"/>
      <c r="K31" s="286"/>
      <c r="L31" s="286"/>
      <c r="M31" s="286"/>
      <c r="N31" s="286"/>
      <c r="O31" s="286"/>
      <c r="P31" s="744"/>
      <c r="Q31" s="745"/>
      <c r="R31" s="287"/>
      <c r="S31" s="287"/>
      <c r="T31" s="286"/>
      <c r="U31" s="286"/>
      <c r="V31" s="286"/>
      <c r="W31" s="286"/>
      <c r="X31" s="286"/>
      <c r="Y31" s="286"/>
      <c r="Z31" s="286"/>
      <c r="AA31" s="286"/>
      <c r="AB31" s="286"/>
      <c r="AC31" s="286"/>
      <c r="AD31" s="286"/>
      <c r="AE31" s="286"/>
      <c r="AF31" s="744"/>
      <c r="AG31" s="719"/>
      <c r="AH31" s="945">
        <v>2</v>
      </c>
      <c r="AI31" s="922"/>
      <c r="AJ31" s="923" t="s">
        <v>32</v>
      </c>
      <c r="AK31" s="923"/>
      <c r="AL31" s="923"/>
      <c r="AM31" s="923"/>
      <c r="AN31" s="923"/>
      <c r="AO31" s="923"/>
      <c r="AP31" s="923"/>
      <c r="AQ31" s="923"/>
      <c r="AR31" s="923"/>
      <c r="AS31" s="923"/>
      <c r="AT31" s="923"/>
      <c r="AU31" s="923"/>
      <c r="AV31" s="923"/>
      <c r="AW31" s="241"/>
      <c r="AX31" s="719"/>
      <c r="AY31" s="888">
        <f>説明書!F110</f>
        <v>28324</v>
      </c>
      <c r="AZ31" s="888"/>
      <c r="BA31" s="888"/>
      <c r="BB31" s="888"/>
      <c r="BC31" s="888"/>
      <c r="BD31" s="888"/>
      <c r="BE31" s="888"/>
      <c r="BF31" s="888"/>
      <c r="BG31" s="241"/>
      <c r="BH31" s="720"/>
      <c r="BI31" s="904" t="s">
        <v>35</v>
      </c>
      <c r="BJ31" s="904"/>
      <c r="BK31" s="904"/>
      <c r="BL31" s="904"/>
      <c r="BM31" s="904"/>
      <c r="BN31" s="904"/>
      <c r="BO31" s="904"/>
      <c r="BP31" s="904"/>
      <c r="BQ31" s="904"/>
      <c r="BR31" s="904"/>
      <c r="BS31" s="904"/>
      <c r="BT31" s="904"/>
      <c r="BU31" s="904"/>
      <c r="BV31" s="904"/>
      <c r="BW31" s="904"/>
      <c r="BX31" s="904"/>
      <c r="BY31" s="904"/>
      <c r="BZ31" s="904"/>
      <c r="CA31" s="904"/>
      <c r="CB31" s="904"/>
      <c r="CC31" s="904"/>
      <c r="CD31" s="904"/>
      <c r="CE31" s="904"/>
      <c r="CF31" s="904"/>
      <c r="CG31" s="904"/>
      <c r="CH31" s="904"/>
      <c r="CI31" s="904"/>
      <c r="CJ31" s="905"/>
      <c r="CK31" s="905"/>
      <c r="CL31" s="242"/>
    </row>
    <row r="32" spans="1:90" s="185" customFormat="1" ht="16.5" customHeight="1">
      <c r="A32" s="183"/>
      <c r="B32" s="183"/>
      <c r="C32" s="183"/>
      <c r="D32" s="183"/>
      <c r="E32" s="183"/>
      <c r="F32" s="183"/>
      <c r="G32" s="183"/>
      <c r="H32" s="183"/>
      <c r="I32" s="183"/>
      <c r="J32" s="183"/>
      <c r="K32" s="183"/>
      <c r="L32" s="183"/>
      <c r="M32" s="183"/>
      <c r="N32" s="183"/>
      <c r="O32" s="183"/>
      <c r="P32" s="183"/>
      <c r="Q32" s="183"/>
      <c r="R32" s="17"/>
      <c r="S32" s="17"/>
      <c r="T32" s="183"/>
      <c r="U32" s="183"/>
      <c r="V32" s="183"/>
      <c r="W32" s="183"/>
      <c r="X32" s="183"/>
      <c r="Y32" s="183"/>
      <c r="Z32" s="183"/>
      <c r="AA32" s="183"/>
      <c r="AB32" s="183"/>
      <c r="AC32" s="183"/>
      <c r="AD32" s="183"/>
      <c r="AE32" s="183"/>
      <c r="AF32" s="183"/>
      <c r="AG32" s="183"/>
      <c r="AH32" s="182"/>
      <c r="AI32" s="182"/>
      <c r="AJ32" s="181"/>
      <c r="AK32" s="181"/>
      <c r="AL32" s="181"/>
      <c r="AM32" s="181"/>
      <c r="AN32" s="181"/>
      <c r="AO32" s="181"/>
      <c r="AP32" s="181"/>
      <c r="AQ32" s="181"/>
      <c r="AR32" s="181"/>
      <c r="AS32" s="181"/>
      <c r="AT32" s="181"/>
      <c r="AU32" s="181"/>
      <c r="AV32" s="181"/>
      <c r="AW32" s="183"/>
      <c r="AX32" s="183"/>
      <c r="AY32" s="123"/>
      <c r="AZ32" s="123"/>
      <c r="BA32" s="123"/>
      <c r="BB32" s="123"/>
      <c r="BC32" s="123"/>
      <c r="BD32" s="123"/>
      <c r="BE32" s="123"/>
      <c r="BF32" s="123"/>
      <c r="BG32" s="183"/>
      <c r="BH32" s="183"/>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283"/>
      <c r="CG32" s="47"/>
      <c r="CH32" s="47"/>
      <c r="CI32" s="47"/>
      <c r="CJ32" s="47"/>
      <c r="CK32" s="47"/>
      <c r="CL32" s="183"/>
    </row>
    <row r="33" spans="1:90" ht="22.5" customHeight="1">
      <c r="A33" s="941" t="s">
        <v>210</v>
      </c>
      <c r="B33" s="941"/>
      <c r="C33" s="941"/>
      <c r="D33" s="941"/>
      <c r="E33" s="941"/>
      <c r="F33" s="941"/>
      <c r="G33" s="941"/>
      <c r="H33" s="941"/>
      <c r="I33" s="941"/>
      <c r="J33" s="941"/>
      <c r="K33" s="941"/>
      <c r="L33" s="941"/>
      <c r="M33" s="941"/>
      <c r="N33" s="941"/>
      <c r="O33" s="941"/>
      <c r="P33" s="941"/>
      <c r="Q33" s="941"/>
      <c r="R33" s="941"/>
      <c r="S33" s="941"/>
      <c r="T33" s="941"/>
      <c r="U33" s="941"/>
      <c r="V33" s="941"/>
      <c r="W33" s="941"/>
      <c r="X33" s="941"/>
      <c r="Y33" s="941"/>
      <c r="Z33" s="941"/>
      <c r="AA33" s="941"/>
      <c r="AB33" s="941"/>
      <c r="AC33" s="941"/>
      <c r="AD33" s="941"/>
      <c r="AE33" s="941"/>
      <c r="AF33" s="941"/>
      <c r="AG33" s="941"/>
      <c r="AH33" s="941"/>
      <c r="AI33" s="941"/>
      <c r="AJ33" s="941"/>
      <c r="AK33" s="941"/>
      <c r="AL33" s="941"/>
      <c r="AM33" s="941"/>
      <c r="AN33" s="941"/>
      <c r="AO33" s="941"/>
      <c r="AP33" s="941"/>
      <c r="AQ33" s="941"/>
      <c r="AR33" s="941"/>
      <c r="AS33" s="941"/>
      <c r="AT33" s="941"/>
      <c r="AU33" s="941"/>
      <c r="AV33" s="941"/>
      <c r="AW33" s="941"/>
      <c r="AX33" s="941"/>
      <c r="AY33" s="941"/>
      <c r="AZ33" s="941"/>
      <c r="BA33" s="941"/>
      <c r="BB33" s="941"/>
      <c r="BC33" s="941"/>
      <c r="BD33" s="941"/>
      <c r="BE33" s="941"/>
      <c r="BF33" s="941"/>
      <c r="BG33" s="941"/>
      <c r="BH33" s="941"/>
      <c r="BI33" s="941"/>
      <c r="BJ33" s="941"/>
      <c r="BK33" s="941"/>
      <c r="BL33" s="941"/>
      <c r="BM33" s="941"/>
      <c r="BN33" s="941"/>
      <c r="BO33" s="941"/>
      <c r="BP33" s="941"/>
      <c r="BQ33" s="941"/>
      <c r="BR33" s="941"/>
      <c r="BS33" s="941"/>
      <c r="BT33" s="941"/>
      <c r="BU33" s="941"/>
      <c r="BV33" s="941"/>
      <c r="BW33" s="941"/>
      <c r="BX33" s="941"/>
      <c r="BY33" s="941"/>
      <c r="BZ33" s="941"/>
      <c r="CA33" s="941"/>
      <c r="CB33" s="941"/>
      <c r="CC33" s="941"/>
      <c r="CD33" s="941"/>
      <c r="CE33" s="941"/>
      <c r="CF33" s="941"/>
      <c r="CG33" s="941"/>
      <c r="CH33" s="941"/>
      <c r="CI33" s="941"/>
      <c r="CJ33" s="941"/>
      <c r="CK33" s="941"/>
      <c r="CL33" s="941"/>
    </row>
    <row r="34" spans="1:90" ht="1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ht="16.5" customHeight="1">
      <c r="A35" s="137"/>
      <c r="B35" s="137" t="s">
        <v>23</v>
      </c>
      <c r="C35" s="137"/>
      <c r="D35" s="137"/>
      <c r="E35" s="137"/>
      <c r="F35" s="137"/>
      <c r="G35" s="137"/>
      <c r="H35" s="137"/>
      <c r="I35" s="137"/>
      <c r="BG35" s="28">
        <v>-144622000</v>
      </c>
      <c r="CB35" s="137"/>
      <c r="CD35" s="137"/>
      <c r="CE35" s="137"/>
      <c r="CF35" s="137"/>
      <c r="CG35" s="137"/>
      <c r="CH35" s="137"/>
      <c r="CI35" s="137"/>
      <c r="CJ35" s="137"/>
      <c r="CK35" s="184"/>
      <c r="CL35" s="16" t="s">
        <v>205</v>
      </c>
    </row>
    <row r="36" spans="1:90" ht="16.5" customHeight="1">
      <c r="A36" s="102"/>
      <c r="B36" s="889" t="s">
        <v>17</v>
      </c>
      <c r="C36" s="889"/>
      <c r="D36" s="889"/>
      <c r="E36" s="889"/>
      <c r="F36" s="889"/>
      <c r="G36" s="889"/>
      <c r="H36" s="889"/>
      <c r="I36" s="889"/>
      <c r="J36" s="889"/>
      <c r="K36" s="889"/>
      <c r="L36" s="889"/>
      <c r="M36" s="889"/>
      <c r="N36" s="889"/>
      <c r="O36" s="889"/>
      <c r="P36" s="165"/>
      <c r="Q36" s="104"/>
      <c r="R36" s="889" t="s">
        <v>18</v>
      </c>
      <c r="S36" s="889"/>
      <c r="T36" s="889"/>
      <c r="U36" s="889"/>
      <c r="V36" s="889"/>
      <c r="W36" s="889"/>
      <c r="X36" s="889"/>
      <c r="Y36" s="889"/>
      <c r="Z36" s="889"/>
      <c r="AA36" s="889"/>
      <c r="AB36" s="889"/>
      <c r="AC36" s="889"/>
      <c r="AD36" s="889"/>
      <c r="AE36" s="889"/>
      <c r="AF36" s="165"/>
      <c r="AG36" s="104"/>
      <c r="AH36" s="889" t="s">
        <v>24</v>
      </c>
      <c r="AI36" s="889"/>
      <c r="AJ36" s="889"/>
      <c r="AK36" s="889"/>
      <c r="AL36" s="889"/>
      <c r="AM36" s="889"/>
      <c r="AN36" s="889"/>
      <c r="AO36" s="889"/>
      <c r="AP36" s="889"/>
      <c r="AQ36" s="889"/>
      <c r="AR36" s="889"/>
      <c r="AS36" s="889"/>
      <c r="AT36" s="889"/>
      <c r="AU36" s="889"/>
      <c r="AV36" s="889"/>
      <c r="AW36" s="165"/>
      <c r="AX36" s="104"/>
      <c r="AY36" s="889" t="s">
        <v>204</v>
      </c>
      <c r="AZ36" s="889"/>
      <c r="BA36" s="889"/>
      <c r="BB36" s="889"/>
      <c r="BC36" s="889"/>
      <c r="BD36" s="889"/>
      <c r="BE36" s="889"/>
      <c r="BF36" s="889"/>
      <c r="BG36" s="165"/>
      <c r="BH36" s="103"/>
      <c r="BI36" s="889" t="s">
        <v>25</v>
      </c>
      <c r="BJ36" s="889"/>
      <c r="BK36" s="889"/>
      <c r="BL36" s="889"/>
      <c r="BM36" s="889"/>
      <c r="BN36" s="889"/>
      <c r="BO36" s="889"/>
      <c r="BP36" s="889"/>
      <c r="BQ36" s="889"/>
      <c r="BR36" s="889"/>
      <c r="BS36" s="889"/>
      <c r="BT36" s="889"/>
      <c r="BU36" s="889"/>
      <c r="BV36" s="889"/>
      <c r="BW36" s="889"/>
      <c r="BX36" s="889"/>
      <c r="BY36" s="889"/>
      <c r="BZ36" s="889"/>
      <c r="CA36" s="889"/>
      <c r="CB36" s="889"/>
      <c r="CC36" s="889"/>
      <c r="CD36" s="889"/>
      <c r="CE36" s="889"/>
      <c r="CF36" s="889"/>
      <c r="CG36" s="889"/>
      <c r="CH36" s="889"/>
      <c r="CI36" s="889"/>
      <c r="CJ36" s="919"/>
      <c r="CK36" s="920"/>
      <c r="CL36" s="171"/>
    </row>
    <row r="37" spans="1:90" s="275" customFormat="1" ht="16.5" customHeight="1">
      <c r="A37" s="288"/>
      <c r="B37" s="897">
        <v>1</v>
      </c>
      <c r="C37" s="897"/>
      <c r="D37" s="898" t="s">
        <v>11</v>
      </c>
      <c r="E37" s="898"/>
      <c r="F37" s="898"/>
      <c r="G37" s="898"/>
      <c r="H37" s="898"/>
      <c r="I37" s="898"/>
      <c r="J37" s="898"/>
      <c r="K37" s="898"/>
      <c r="L37" s="898"/>
      <c r="M37" s="898"/>
      <c r="N37" s="898"/>
      <c r="O37" s="898"/>
      <c r="P37" s="716"/>
      <c r="Q37" s="101"/>
      <c r="R37" s="712"/>
      <c r="S37" s="712"/>
      <c r="T37" s="712"/>
      <c r="U37" s="712"/>
      <c r="V37" s="712"/>
      <c r="W37" s="712"/>
      <c r="X37" s="712"/>
      <c r="Y37" s="712"/>
      <c r="Z37" s="712"/>
      <c r="AA37" s="712"/>
      <c r="AB37" s="712"/>
      <c r="AC37" s="712"/>
      <c r="AD37" s="712"/>
      <c r="AE37" s="712"/>
      <c r="AF37" s="177"/>
      <c r="AG37" s="166"/>
      <c r="AH37" s="721"/>
      <c r="AI37" s="721"/>
      <c r="AJ37" s="721"/>
      <c r="AK37" s="721"/>
      <c r="AL37" s="721"/>
      <c r="AM37" s="721"/>
      <c r="AN37" s="721"/>
      <c r="AO37" s="721"/>
      <c r="AP37" s="721"/>
      <c r="AQ37" s="721"/>
      <c r="AR37" s="721"/>
      <c r="AS37" s="721"/>
      <c r="AT37" s="721"/>
      <c r="AU37" s="721"/>
      <c r="AV37" s="721"/>
      <c r="AW37" s="243"/>
      <c r="AX37" s="166"/>
      <c r="AY37" s="921">
        <f>AY38+AY40+AY42</f>
        <v>275275</v>
      </c>
      <c r="AZ37" s="952"/>
      <c r="BA37" s="952"/>
      <c r="BB37" s="952"/>
      <c r="BC37" s="952"/>
      <c r="BD37" s="952"/>
      <c r="BE37" s="952"/>
      <c r="BF37" s="952"/>
      <c r="BG37" s="243"/>
      <c r="BH37" s="717"/>
      <c r="BI37" s="721"/>
      <c r="BJ37" s="721"/>
      <c r="BK37" s="721"/>
      <c r="BL37" s="721"/>
      <c r="BM37" s="721"/>
      <c r="BN37" s="721"/>
      <c r="BO37" s="721"/>
      <c r="BP37" s="721"/>
      <c r="BQ37" s="721"/>
      <c r="BR37" s="721"/>
      <c r="BS37" s="721"/>
      <c r="BT37" s="721"/>
      <c r="BU37" s="721"/>
      <c r="BV37" s="721"/>
      <c r="BW37" s="721"/>
      <c r="BX37" s="721"/>
      <c r="BY37" s="721"/>
      <c r="BZ37" s="721"/>
      <c r="CA37" s="721"/>
      <c r="CB37" s="721"/>
      <c r="CC37" s="721"/>
      <c r="CD37" s="721"/>
      <c r="CE37" s="721"/>
      <c r="CF37" s="721"/>
      <c r="CG37" s="721"/>
      <c r="CH37" s="721"/>
      <c r="CI37" s="721"/>
      <c r="CJ37" s="276"/>
      <c r="CK37" s="708"/>
      <c r="CL37" s="161"/>
    </row>
    <row r="38" spans="1:90" s="300" customFormat="1" ht="16.5" customHeight="1">
      <c r="A38" s="288"/>
      <c r="B38" s="709"/>
      <c r="C38" s="709"/>
      <c r="D38" s="710"/>
      <c r="E38" s="710"/>
      <c r="F38" s="710"/>
      <c r="G38" s="710"/>
      <c r="H38" s="710"/>
      <c r="I38" s="710"/>
      <c r="J38" s="710"/>
      <c r="K38" s="710"/>
      <c r="L38" s="710"/>
      <c r="M38" s="710"/>
      <c r="N38" s="710"/>
      <c r="O38" s="710"/>
      <c r="P38" s="716"/>
      <c r="Q38" s="225"/>
      <c r="R38" s="886">
        <v>1</v>
      </c>
      <c r="S38" s="886"/>
      <c r="T38" s="887" t="s">
        <v>483</v>
      </c>
      <c r="U38" s="887"/>
      <c r="V38" s="887"/>
      <c r="W38" s="887"/>
      <c r="X38" s="887"/>
      <c r="Y38" s="887"/>
      <c r="Z38" s="887"/>
      <c r="AA38" s="887"/>
      <c r="AB38" s="887"/>
      <c r="AC38" s="887"/>
      <c r="AD38" s="887"/>
      <c r="AE38" s="887"/>
      <c r="AF38" s="257"/>
      <c r="AG38" s="718"/>
      <c r="AH38" s="285"/>
      <c r="AI38" s="285"/>
      <c r="AJ38" s="285"/>
      <c r="AK38" s="285"/>
      <c r="AL38" s="285"/>
      <c r="AM38" s="285"/>
      <c r="AN38" s="285"/>
      <c r="AO38" s="285"/>
      <c r="AP38" s="285"/>
      <c r="AQ38" s="285"/>
      <c r="AR38" s="285"/>
      <c r="AS38" s="285"/>
      <c r="AT38" s="285"/>
      <c r="AU38" s="285"/>
      <c r="AV38" s="285"/>
      <c r="AW38" s="112"/>
      <c r="AX38" s="718"/>
      <c r="AY38" s="921">
        <f>SUM(AY39:BF39)</f>
        <v>48500</v>
      </c>
      <c r="AZ38" s="921"/>
      <c r="BA38" s="921"/>
      <c r="BB38" s="921"/>
      <c r="BC38" s="921"/>
      <c r="BD38" s="921"/>
      <c r="BE38" s="921"/>
      <c r="BF38" s="921"/>
      <c r="BG38" s="112"/>
      <c r="BH38" s="285"/>
      <c r="BI38" s="911"/>
      <c r="BJ38" s="911"/>
      <c r="BK38" s="911"/>
      <c r="BL38" s="911"/>
      <c r="BM38" s="911"/>
      <c r="BN38" s="911"/>
      <c r="BO38" s="911"/>
      <c r="BP38" s="911"/>
      <c r="BQ38" s="911"/>
      <c r="BR38" s="911"/>
      <c r="BS38" s="911"/>
      <c r="BT38" s="911"/>
      <c r="BU38" s="911"/>
      <c r="BV38" s="911"/>
      <c r="BW38" s="911"/>
      <c r="BX38" s="911"/>
      <c r="BY38" s="911"/>
      <c r="BZ38" s="911"/>
      <c r="CA38" s="911"/>
      <c r="CB38" s="911"/>
      <c r="CC38" s="911"/>
      <c r="CD38" s="911"/>
      <c r="CE38" s="911"/>
      <c r="CF38" s="911"/>
      <c r="CG38" s="911"/>
      <c r="CH38" s="911"/>
      <c r="CI38" s="911"/>
      <c r="CJ38" s="912"/>
      <c r="CK38" s="912"/>
      <c r="CL38" s="223"/>
    </row>
    <row r="39" spans="1:90" s="300" customFormat="1" ht="16.5" customHeight="1">
      <c r="A39" s="288"/>
      <c r="B39" s="17"/>
      <c r="C39" s="17"/>
      <c r="D39" s="716"/>
      <c r="E39" s="716"/>
      <c r="F39" s="716"/>
      <c r="G39" s="716"/>
      <c r="H39" s="716"/>
      <c r="I39" s="716"/>
      <c r="J39" s="716"/>
      <c r="K39" s="716"/>
      <c r="L39" s="716"/>
      <c r="M39" s="716"/>
      <c r="N39" s="716"/>
      <c r="O39" s="716"/>
      <c r="P39" s="716"/>
      <c r="Q39" s="101"/>
      <c r="R39" s="173"/>
      <c r="S39" s="173"/>
      <c r="T39" s="717"/>
      <c r="U39" s="717"/>
      <c r="V39" s="717"/>
      <c r="W39" s="717"/>
      <c r="X39" s="717"/>
      <c r="Y39" s="717"/>
      <c r="Z39" s="717"/>
      <c r="AA39" s="717"/>
      <c r="AB39" s="717"/>
      <c r="AC39" s="717"/>
      <c r="AD39" s="717"/>
      <c r="AE39" s="717"/>
      <c r="AF39" s="243"/>
      <c r="AG39" s="718"/>
      <c r="AH39" s="933">
        <v>1</v>
      </c>
      <c r="AI39" s="933"/>
      <c r="AJ39" s="918" t="s">
        <v>483</v>
      </c>
      <c r="AK39" s="918"/>
      <c r="AL39" s="918"/>
      <c r="AM39" s="918"/>
      <c r="AN39" s="918"/>
      <c r="AO39" s="918"/>
      <c r="AP39" s="918"/>
      <c r="AQ39" s="918"/>
      <c r="AR39" s="918"/>
      <c r="AS39" s="918"/>
      <c r="AT39" s="918"/>
      <c r="AU39" s="918"/>
      <c r="AV39" s="918"/>
      <c r="AW39" s="112"/>
      <c r="AX39" s="718"/>
      <c r="AY39" s="921">
        <f>説明書!F127</f>
        <v>48500</v>
      </c>
      <c r="AZ39" s="921"/>
      <c r="BA39" s="921"/>
      <c r="BB39" s="921"/>
      <c r="BC39" s="921"/>
      <c r="BD39" s="921"/>
      <c r="BE39" s="921"/>
      <c r="BF39" s="921"/>
      <c r="BG39" s="112"/>
      <c r="BH39" s="285"/>
      <c r="BI39" s="911" t="s">
        <v>495</v>
      </c>
      <c r="BJ39" s="911"/>
      <c r="BK39" s="911"/>
      <c r="BL39" s="911"/>
      <c r="BM39" s="911"/>
      <c r="BN39" s="911"/>
      <c r="BO39" s="911"/>
      <c r="BP39" s="911"/>
      <c r="BQ39" s="911"/>
      <c r="BR39" s="911"/>
      <c r="BS39" s="911"/>
      <c r="BT39" s="911"/>
      <c r="BU39" s="911"/>
      <c r="BV39" s="911"/>
      <c r="BW39" s="911"/>
      <c r="BX39" s="911"/>
      <c r="BY39" s="911"/>
      <c r="BZ39" s="911"/>
      <c r="CA39" s="911"/>
      <c r="CB39" s="911"/>
      <c r="CC39" s="911"/>
      <c r="CD39" s="911"/>
      <c r="CE39" s="911"/>
      <c r="CF39" s="911"/>
      <c r="CG39" s="911"/>
      <c r="CH39" s="911"/>
      <c r="CI39" s="911"/>
      <c r="CJ39" s="912"/>
      <c r="CK39" s="912"/>
      <c r="CL39" s="223"/>
    </row>
    <row r="40" spans="1:90" ht="16.5" customHeight="1">
      <c r="A40" s="288"/>
      <c r="B40" s="709"/>
      <c r="C40" s="709"/>
      <c r="D40" s="710"/>
      <c r="E40" s="710"/>
      <c r="F40" s="710"/>
      <c r="G40" s="710"/>
      <c r="H40" s="710"/>
      <c r="I40" s="710"/>
      <c r="J40" s="710"/>
      <c r="K40" s="710"/>
      <c r="L40" s="710"/>
      <c r="M40" s="710"/>
      <c r="N40" s="710"/>
      <c r="O40" s="710"/>
      <c r="P40" s="716"/>
      <c r="Q40" s="225"/>
      <c r="R40" s="886">
        <v>2</v>
      </c>
      <c r="S40" s="886"/>
      <c r="T40" s="887" t="s">
        <v>12</v>
      </c>
      <c r="U40" s="887"/>
      <c r="V40" s="887"/>
      <c r="W40" s="887"/>
      <c r="X40" s="887"/>
      <c r="Y40" s="887"/>
      <c r="Z40" s="887"/>
      <c r="AA40" s="887"/>
      <c r="AB40" s="887"/>
      <c r="AC40" s="887"/>
      <c r="AD40" s="887"/>
      <c r="AE40" s="887"/>
      <c r="AF40" s="257"/>
      <c r="AG40" s="718"/>
      <c r="AH40" s="285"/>
      <c r="AI40" s="285"/>
      <c r="AJ40" s="285"/>
      <c r="AK40" s="285"/>
      <c r="AL40" s="285"/>
      <c r="AM40" s="285"/>
      <c r="AN40" s="285"/>
      <c r="AO40" s="285"/>
      <c r="AP40" s="285"/>
      <c r="AQ40" s="285"/>
      <c r="AR40" s="285"/>
      <c r="AS40" s="285"/>
      <c r="AT40" s="285"/>
      <c r="AU40" s="285"/>
      <c r="AV40" s="285"/>
      <c r="AW40" s="112"/>
      <c r="AX40" s="718"/>
      <c r="AY40" s="921">
        <f>SUM(AY41:BF41)</f>
        <v>4620</v>
      </c>
      <c r="AZ40" s="921"/>
      <c r="BA40" s="921"/>
      <c r="BB40" s="921"/>
      <c r="BC40" s="921"/>
      <c r="BD40" s="921"/>
      <c r="BE40" s="921"/>
      <c r="BF40" s="921"/>
      <c r="BG40" s="112"/>
      <c r="BH40" s="285"/>
      <c r="BI40" s="911"/>
      <c r="BJ40" s="911"/>
      <c r="BK40" s="911"/>
      <c r="BL40" s="911"/>
      <c r="BM40" s="911"/>
      <c r="BN40" s="911"/>
      <c r="BO40" s="911"/>
      <c r="BP40" s="911"/>
      <c r="BQ40" s="911"/>
      <c r="BR40" s="911"/>
      <c r="BS40" s="911"/>
      <c r="BT40" s="911"/>
      <c r="BU40" s="911"/>
      <c r="BV40" s="911"/>
      <c r="BW40" s="911"/>
      <c r="BX40" s="911"/>
      <c r="BY40" s="911"/>
      <c r="BZ40" s="911"/>
      <c r="CA40" s="911"/>
      <c r="CB40" s="911"/>
      <c r="CC40" s="911"/>
      <c r="CD40" s="911"/>
      <c r="CE40" s="911"/>
      <c r="CF40" s="911"/>
      <c r="CG40" s="911"/>
      <c r="CH40" s="911"/>
      <c r="CI40" s="911"/>
      <c r="CJ40" s="912"/>
      <c r="CK40" s="912"/>
      <c r="CL40" s="223"/>
    </row>
    <row r="41" spans="1:90" ht="16.5" customHeight="1">
      <c r="A41" s="288"/>
      <c r="B41" s="17"/>
      <c r="C41" s="17"/>
      <c r="D41" s="716"/>
      <c r="E41" s="716"/>
      <c r="F41" s="716"/>
      <c r="G41" s="716"/>
      <c r="H41" s="716"/>
      <c r="I41" s="716"/>
      <c r="J41" s="716"/>
      <c r="K41" s="716"/>
      <c r="L41" s="716"/>
      <c r="M41" s="716"/>
      <c r="N41" s="716"/>
      <c r="O41" s="716"/>
      <c r="P41" s="716"/>
      <c r="Q41" s="101"/>
      <c r="R41" s="173"/>
      <c r="S41" s="173"/>
      <c r="T41" s="717"/>
      <c r="U41" s="717"/>
      <c r="V41" s="717"/>
      <c r="W41" s="717"/>
      <c r="X41" s="717"/>
      <c r="Y41" s="717"/>
      <c r="Z41" s="717"/>
      <c r="AA41" s="717"/>
      <c r="AB41" s="717"/>
      <c r="AC41" s="717"/>
      <c r="AD41" s="717"/>
      <c r="AE41" s="717"/>
      <c r="AF41" s="243"/>
      <c r="AG41" s="718"/>
      <c r="AH41" s="933">
        <v>1</v>
      </c>
      <c r="AI41" s="933"/>
      <c r="AJ41" s="918" t="s">
        <v>12</v>
      </c>
      <c r="AK41" s="918"/>
      <c r="AL41" s="918"/>
      <c r="AM41" s="918"/>
      <c r="AN41" s="918"/>
      <c r="AO41" s="918"/>
      <c r="AP41" s="918"/>
      <c r="AQ41" s="918"/>
      <c r="AR41" s="918"/>
      <c r="AS41" s="918"/>
      <c r="AT41" s="918"/>
      <c r="AU41" s="918"/>
      <c r="AV41" s="918"/>
      <c r="AW41" s="112"/>
      <c r="AX41" s="718"/>
      <c r="AY41" s="921">
        <f>説明書!F130</f>
        <v>4620</v>
      </c>
      <c r="AZ41" s="921"/>
      <c r="BA41" s="921"/>
      <c r="BB41" s="921"/>
      <c r="BC41" s="921"/>
      <c r="BD41" s="921"/>
      <c r="BE41" s="921"/>
      <c r="BF41" s="921"/>
      <c r="BG41" s="112"/>
      <c r="BH41" s="285"/>
      <c r="BI41" s="911" t="s">
        <v>429</v>
      </c>
      <c r="BJ41" s="911"/>
      <c r="BK41" s="911"/>
      <c r="BL41" s="911"/>
      <c r="BM41" s="911"/>
      <c r="BN41" s="911"/>
      <c r="BO41" s="911"/>
      <c r="BP41" s="911"/>
      <c r="BQ41" s="911"/>
      <c r="BR41" s="911"/>
      <c r="BS41" s="911"/>
      <c r="BT41" s="911"/>
      <c r="BU41" s="911"/>
      <c r="BV41" s="911"/>
      <c r="BW41" s="911"/>
      <c r="BX41" s="911"/>
      <c r="BY41" s="911"/>
      <c r="BZ41" s="911"/>
      <c r="CA41" s="911"/>
      <c r="CB41" s="911"/>
      <c r="CC41" s="911"/>
      <c r="CD41" s="911"/>
      <c r="CE41" s="911"/>
      <c r="CF41" s="911"/>
      <c r="CG41" s="911"/>
      <c r="CH41" s="911"/>
      <c r="CI41" s="911"/>
      <c r="CJ41" s="912"/>
      <c r="CK41" s="912"/>
      <c r="CL41" s="223"/>
    </row>
    <row r="42" spans="1:90" ht="16.5" customHeight="1">
      <c r="A42" s="288"/>
      <c r="B42" s="17"/>
      <c r="C42" s="17"/>
      <c r="D42" s="716"/>
      <c r="E42" s="716"/>
      <c r="F42" s="716"/>
      <c r="G42" s="716"/>
      <c r="H42" s="716"/>
      <c r="I42" s="716"/>
      <c r="J42" s="716"/>
      <c r="K42" s="716"/>
      <c r="L42" s="716"/>
      <c r="M42" s="716"/>
      <c r="N42" s="716"/>
      <c r="O42" s="716"/>
      <c r="P42" s="716"/>
      <c r="Q42" s="225"/>
      <c r="R42" s="886">
        <v>3</v>
      </c>
      <c r="S42" s="886"/>
      <c r="T42" s="887" t="s">
        <v>37</v>
      </c>
      <c r="U42" s="887"/>
      <c r="V42" s="887"/>
      <c r="W42" s="887"/>
      <c r="X42" s="887"/>
      <c r="Y42" s="887"/>
      <c r="Z42" s="887"/>
      <c r="AA42" s="887"/>
      <c r="AB42" s="887"/>
      <c r="AC42" s="887"/>
      <c r="AD42" s="887"/>
      <c r="AE42" s="887"/>
      <c r="AF42" s="257"/>
      <c r="AG42" s="718"/>
      <c r="AH42" s="746"/>
      <c r="AI42" s="746"/>
      <c r="AJ42" s="285"/>
      <c r="AK42" s="285"/>
      <c r="AL42" s="285"/>
      <c r="AM42" s="285"/>
      <c r="AN42" s="285"/>
      <c r="AO42" s="285"/>
      <c r="AP42" s="285"/>
      <c r="AQ42" s="285"/>
      <c r="AR42" s="285"/>
      <c r="AS42" s="285"/>
      <c r="AT42" s="285"/>
      <c r="AU42" s="285"/>
      <c r="AV42" s="285"/>
      <c r="AW42" s="112"/>
      <c r="AX42" s="718"/>
      <c r="AY42" s="921">
        <f>SUM(AY43:BF43)</f>
        <v>222155</v>
      </c>
      <c r="AZ42" s="921"/>
      <c r="BA42" s="921"/>
      <c r="BB42" s="921"/>
      <c r="BC42" s="921"/>
      <c r="BD42" s="921"/>
      <c r="BE42" s="921"/>
      <c r="BF42" s="921"/>
      <c r="BG42" s="112"/>
      <c r="BH42" s="285"/>
      <c r="BI42" s="911"/>
      <c r="BJ42" s="911"/>
      <c r="BK42" s="911"/>
      <c r="BL42" s="911"/>
      <c r="BM42" s="911"/>
      <c r="BN42" s="911"/>
      <c r="BO42" s="911"/>
      <c r="BP42" s="911"/>
      <c r="BQ42" s="911"/>
      <c r="BR42" s="911"/>
      <c r="BS42" s="911"/>
      <c r="BT42" s="911"/>
      <c r="BU42" s="911"/>
      <c r="BV42" s="911"/>
      <c r="BW42" s="911"/>
      <c r="BX42" s="911"/>
      <c r="BY42" s="911"/>
      <c r="BZ42" s="911"/>
      <c r="CA42" s="911"/>
      <c r="CB42" s="911"/>
      <c r="CC42" s="911"/>
      <c r="CD42" s="911"/>
      <c r="CE42" s="911"/>
      <c r="CF42" s="911"/>
      <c r="CG42" s="911"/>
      <c r="CH42" s="911"/>
      <c r="CI42" s="911"/>
      <c r="CJ42" s="912"/>
      <c r="CK42" s="912"/>
      <c r="CL42" s="223"/>
    </row>
    <row r="43" spans="1:90" ht="16.5" customHeight="1">
      <c r="A43" s="162"/>
      <c r="B43" s="287"/>
      <c r="C43" s="287"/>
      <c r="D43" s="286"/>
      <c r="E43" s="286"/>
      <c r="F43" s="286"/>
      <c r="G43" s="286"/>
      <c r="H43" s="286"/>
      <c r="I43" s="286"/>
      <c r="J43" s="286"/>
      <c r="K43" s="286"/>
      <c r="L43" s="286"/>
      <c r="M43" s="286"/>
      <c r="N43" s="286"/>
      <c r="O43" s="286"/>
      <c r="P43" s="286"/>
      <c r="Q43" s="745"/>
      <c r="R43" s="287"/>
      <c r="S43" s="287"/>
      <c r="T43" s="286"/>
      <c r="U43" s="286"/>
      <c r="V43" s="286"/>
      <c r="W43" s="286"/>
      <c r="X43" s="286"/>
      <c r="Y43" s="286"/>
      <c r="Z43" s="286"/>
      <c r="AA43" s="286"/>
      <c r="AB43" s="286"/>
      <c r="AC43" s="286"/>
      <c r="AD43" s="286"/>
      <c r="AE43" s="286"/>
      <c r="AF43" s="744"/>
      <c r="AG43" s="719"/>
      <c r="AH43" s="922">
        <v>1</v>
      </c>
      <c r="AI43" s="922"/>
      <c r="AJ43" s="923" t="s">
        <v>37</v>
      </c>
      <c r="AK43" s="923"/>
      <c r="AL43" s="923"/>
      <c r="AM43" s="923"/>
      <c r="AN43" s="923"/>
      <c r="AO43" s="923"/>
      <c r="AP43" s="923"/>
      <c r="AQ43" s="923"/>
      <c r="AR43" s="923"/>
      <c r="AS43" s="923"/>
      <c r="AT43" s="923"/>
      <c r="AU43" s="923"/>
      <c r="AV43" s="923"/>
      <c r="AW43" s="241"/>
      <c r="AX43" s="719"/>
      <c r="AY43" s="888">
        <f>説明書!F134</f>
        <v>222155</v>
      </c>
      <c r="AZ43" s="888"/>
      <c r="BA43" s="888"/>
      <c r="BB43" s="888"/>
      <c r="BC43" s="888"/>
      <c r="BD43" s="888"/>
      <c r="BE43" s="888"/>
      <c r="BF43" s="888"/>
      <c r="BG43" s="241"/>
      <c r="BH43" s="720"/>
      <c r="BI43" s="904" t="s">
        <v>449</v>
      </c>
      <c r="BJ43" s="904"/>
      <c r="BK43" s="904"/>
      <c r="BL43" s="904"/>
      <c r="BM43" s="904"/>
      <c r="BN43" s="904"/>
      <c r="BO43" s="904"/>
      <c r="BP43" s="904"/>
      <c r="BQ43" s="904"/>
      <c r="BR43" s="904"/>
      <c r="BS43" s="904"/>
      <c r="BT43" s="904"/>
      <c r="BU43" s="904"/>
      <c r="BV43" s="904"/>
      <c r="BW43" s="904"/>
      <c r="BX43" s="904"/>
      <c r="BY43" s="904"/>
      <c r="BZ43" s="904"/>
      <c r="CA43" s="904"/>
      <c r="CB43" s="904"/>
      <c r="CC43" s="904"/>
      <c r="CD43" s="904"/>
      <c r="CE43" s="904"/>
      <c r="CF43" s="904"/>
      <c r="CG43" s="904"/>
      <c r="CH43" s="904"/>
      <c r="CI43" s="904"/>
      <c r="CJ43" s="905"/>
      <c r="CK43" s="905"/>
      <c r="CL43" s="242"/>
    </row>
    <row r="44" spans="1:90" ht="16.5" customHeight="1">
      <c r="CI44" s="716"/>
      <c r="CJ44" s="716"/>
      <c r="CK44" s="716"/>
      <c r="CL44" s="716"/>
    </row>
    <row r="45" spans="1:90" s="219" customFormat="1" ht="22.5" customHeight="1">
      <c r="A45" s="137"/>
      <c r="B45" s="137" t="s">
        <v>206</v>
      </c>
      <c r="C45" s="137"/>
      <c r="D45" s="137"/>
      <c r="E45" s="137"/>
      <c r="F45" s="137"/>
      <c r="G45" s="137"/>
      <c r="H45" s="137"/>
      <c r="I45" s="137"/>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20"/>
      <c r="CC45" s="28"/>
      <c r="CD45" s="220"/>
      <c r="CE45" s="220"/>
      <c r="CF45" s="220"/>
      <c r="CG45" s="220"/>
      <c r="CH45" s="220"/>
      <c r="CI45" s="220"/>
      <c r="CJ45" s="220"/>
      <c r="CK45" s="220"/>
      <c r="CL45" s="44" t="s">
        <v>205</v>
      </c>
    </row>
    <row r="46" spans="1:90" s="219" customFormat="1" ht="22.5" customHeight="1">
      <c r="A46" s="102"/>
      <c r="B46" s="889" t="s">
        <v>17</v>
      </c>
      <c r="C46" s="889"/>
      <c r="D46" s="889"/>
      <c r="E46" s="889"/>
      <c r="F46" s="889"/>
      <c r="G46" s="889"/>
      <c r="H46" s="889"/>
      <c r="I46" s="889"/>
      <c r="J46" s="889"/>
      <c r="K46" s="889"/>
      <c r="L46" s="889"/>
      <c r="M46" s="889"/>
      <c r="N46" s="889"/>
      <c r="O46" s="889"/>
      <c r="P46" s="165"/>
      <c r="Q46" s="104"/>
      <c r="R46" s="889" t="s">
        <v>18</v>
      </c>
      <c r="S46" s="889"/>
      <c r="T46" s="889"/>
      <c r="U46" s="889"/>
      <c r="V46" s="889"/>
      <c r="W46" s="889"/>
      <c r="X46" s="889"/>
      <c r="Y46" s="889"/>
      <c r="Z46" s="889"/>
      <c r="AA46" s="889"/>
      <c r="AB46" s="889"/>
      <c r="AC46" s="889"/>
      <c r="AD46" s="889"/>
      <c r="AE46" s="889"/>
      <c r="AF46" s="165"/>
      <c r="AG46" s="104"/>
      <c r="AH46" s="889" t="s">
        <v>24</v>
      </c>
      <c r="AI46" s="889"/>
      <c r="AJ46" s="889"/>
      <c r="AK46" s="889"/>
      <c r="AL46" s="889"/>
      <c r="AM46" s="889"/>
      <c r="AN46" s="889"/>
      <c r="AO46" s="889"/>
      <c r="AP46" s="889"/>
      <c r="AQ46" s="889"/>
      <c r="AR46" s="889"/>
      <c r="AS46" s="889"/>
      <c r="AT46" s="889"/>
      <c r="AU46" s="889"/>
      <c r="AV46" s="889"/>
      <c r="AW46" s="165"/>
      <c r="AX46" s="104"/>
      <c r="AY46" s="889" t="s">
        <v>204</v>
      </c>
      <c r="AZ46" s="889"/>
      <c r="BA46" s="889"/>
      <c r="BB46" s="889"/>
      <c r="BC46" s="889"/>
      <c r="BD46" s="889"/>
      <c r="BE46" s="889"/>
      <c r="BF46" s="889"/>
      <c r="BG46" s="165"/>
      <c r="BH46" s="103"/>
      <c r="BI46" s="924" t="s">
        <v>25</v>
      </c>
      <c r="BJ46" s="924"/>
      <c r="BK46" s="924"/>
      <c r="BL46" s="924"/>
      <c r="BM46" s="924"/>
      <c r="BN46" s="924"/>
      <c r="BO46" s="924"/>
      <c r="BP46" s="924"/>
      <c r="BQ46" s="924"/>
      <c r="BR46" s="924"/>
      <c r="BS46" s="924"/>
      <c r="BT46" s="924"/>
      <c r="BU46" s="924"/>
      <c r="BV46" s="924"/>
      <c r="BW46" s="924"/>
      <c r="BX46" s="924"/>
      <c r="BY46" s="924"/>
      <c r="BZ46" s="924"/>
      <c r="CA46" s="924"/>
      <c r="CB46" s="924"/>
      <c r="CC46" s="924"/>
      <c r="CD46" s="924"/>
      <c r="CE46" s="924"/>
      <c r="CF46" s="924"/>
      <c r="CG46" s="924"/>
      <c r="CH46" s="924"/>
      <c r="CI46" s="924"/>
      <c r="CJ46" s="925"/>
      <c r="CK46" s="926"/>
      <c r="CL46" s="222"/>
    </row>
    <row r="47" spans="1:90" s="219" customFormat="1" ht="16.5" customHeight="1">
      <c r="A47" s="155"/>
      <c r="B47" s="903">
        <v>1</v>
      </c>
      <c r="C47" s="903"/>
      <c r="D47" s="902" t="s">
        <v>14</v>
      </c>
      <c r="E47" s="902"/>
      <c r="F47" s="902"/>
      <c r="G47" s="902"/>
      <c r="H47" s="902"/>
      <c r="I47" s="902"/>
      <c r="J47" s="902"/>
      <c r="K47" s="902"/>
      <c r="L47" s="902"/>
      <c r="M47" s="902"/>
      <c r="N47" s="902"/>
      <c r="O47" s="902"/>
      <c r="P47" s="109"/>
      <c r="Q47" s="49"/>
      <c r="R47" s="134"/>
      <c r="S47" s="134"/>
      <c r="T47" s="134"/>
      <c r="U47" s="134"/>
      <c r="V47" s="134"/>
      <c r="W47" s="134"/>
      <c r="X47" s="134"/>
      <c r="Y47" s="134"/>
      <c r="Z47" s="134"/>
      <c r="AA47" s="134"/>
      <c r="AB47" s="134"/>
      <c r="AC47" s="134"/>
      <c r="AD47" s="134"/>
      <c r="AE47" s="134"/>
      <c r="AF47" s="112"/>
      <c r="AG47" s="49"/>
      <c r="AH47" s="134"/>
      <c r="AI47" s="134"/>
      <c r="AJ47" s="134"/>
      <c r="AK47" s="134"/>
      <c r="AL47" s="134"/>
      <c r="AM47" s="134"/>
      <c r="AN47" s="134"/>
      <c r="AO47" s="134"/>
      <c r="AP47" s="134"/>
      <c r="AQ47" s="134"/>
      <c r="AR47" s="134"/>
      <c r="AS47" s="134"/>
      <c r="AT47" s="134"/>
      <c r="AU47" s="134"/>
      <c r="AV47" s="134"/>
      <c r="AW47" s="112"/>
      <c r="AX47" s="49"/>
      <c r="AY47" s="894">
        <f>AY48+AY51+AY53</f>
        <v>375506</v>
      </c>
      <c r="AZ47" s="894"/>
      <c r="BA47" s="894"/>
      <c r="BB47" s="894"/>
      <c r="BC47" s="894"/>
      <c r="BD47" s="894"/>
      <c r="BE47" s="894"/>
      <c r="BF47" s="894"/>
      <c r="BG47" s="112"/>
      <c r="BH47" s="134"/>
      <c r="BI47" s="913"/>
      <c r="BJ47" s="913"/>
      <c r="BK47" s="913"/>
      <c r="BL47" s="913"/>
      <c r="BM47" s="913"/>
      <c r="BN47" s="913"/>
      <c r="BO47" s="913"/>
      <c r="BP47" s="913"/>
      <c r="BQ47" s="913"/>
      <c r="BR47" s="913"/>
      <c r="BS47" s="913"/>
      <c r="BT47" s="913"/>
      <c r="BU47" s="913"/>
      <c r="BV47" s="913"/>
      <c r="BW47" s="913"/>
      <c r="BX47" s="913"/>
      <c r="BY47" s="913"/>
      <c r="BZ47" s="913"/>
      <c r="CA47" s="913"/>
      <c r="CB47" s="913"/>
      <c r="CC47" s="913"/>
      <c r="CD47" s="913"/>
      <c r="CE47" s="913"/>
      <c r="CF47" s="913"/>
      <c r="CG47" s="913"/>
      <c r="CH47" s="913"/>
      <c r="CI47" s="913"/>
      <c r="CJ47" s="914"/>
      <c r="CK47" s="914"/>
      <c r="CL47" s="223"/>
    </row>
    <row r="48" spans="1:90" ht="16.5" customHeight="1">
      <c r="A48" s="100"/>
      <c r="B48" s="17"/>
      <c r="C48" s="17"/>
      <c r="D48" s="133"/>
      <c r="E48" s="133"/>
      <c r="F48" s="133"/>
      <c r="G48" s="133"/>
      <c r="H48" s="133"/>
      <c r="I48" s="133"/>
      <c r="J48" s="133"/>
      <c r="K48" s="133"/>
      <c r="L48" s="133"/>
      <c r="M48" s="133"/>
      <c r="N48" s="133"/>
      <c r="O48" s="133"/>
      <c r="P48" s="133"/>
      <c r="Q48" s="48"/>
      <c r="R48" s="903">
        <v>1</v>
      </c>
      <c r="S48" s="903"/>
      <c r="T48" s="902" t="s">
        <v>15</v>
      </c>
      <c r="U48" s="902"/>
      <c r="V48" s="902"/>
      <c r="W48" s="902"/>
      <c r="X48" s="902"/>
      <c r="Y48" s="902"/>
      <c r="Z48" s="902"/>
      <c r="AA48" s="902"/>
      <c r="AB48" s="902"/>
      <c r="AC48" s="902"/>
      <c r="AD48" s="902"/>
      <c r="AE48" s="902"/>
      <c r="AF48" s="109"/>
      <c r="AG48" s="49"/>
      <c r="AH48" s="134"/>
      <c r="AI48" s="134"/>
      <c r="AJ48" s="134"/>
      <c r="AK48" s="134"/>
      <c r="AL48" s="134"/>
      <c r="AM48" s="134"/>
      <c r="AN48" s="134"/>
      <c r="AO48" s="134"/>
      <c r="AP48" s="134"/>
      <c r="AQ48" s="134"/>
      <c r="AR48" s="134"/>
      <c r="AS48" s="134"/>
      <c r="AT48" s="134"/>
      <c r="AU48" s="134"/>
      <c r="AV48" s="134"/>
      <c r="AW48" s="112"/>
      <c r="AX48" s="49"/>
      <c r="AY48" s="894">
        <f>SUM(AY49:BF50)</f>
        <v>73803</v>
      </c>
      <c r="AZ48" s="894"/>
      <c r="BA48" s="894"/>
      <c r="BB48" s="894"/>
      <c r="BC48" s="894"/>
      <c r="BD48" s="894"/>
      <c r="BE48" s="894"/>
      <c r="BF48" s="894"/>
      <c r="BG48" s="112"/>
      <c r="BH48" s="134"/>
      <c r="BI48" s="913"/>
      <c r="BJ48" s="913"/>
      <c r="BK48" s="913"/>
      <c r="BL48" s="913"/>
      <c r="BM48" s="913"/>
      <c r="BN48" s="913"/>
      <c r="BO48" s="913"/>
      <c r="BP48" s="913"/>
      <c r="BQ48" s="913"/>
      <c r="BR48" s="913"/>
      <c r="BS48" s="913"/>
      <c r="BT48" s="913"/>
      <c r="BU48" s="913"/>
      <c r="BV48" s="913"/>
      <c r="BW48" s="913"/>
      <c r="BX48" s="913"/>
      <c r="BY48" s="913"/>
      <c r="BZ48" s="913"/>
      <c r="CA48" s="913"/>
      <c r="CB48" s="913"/>
      <c r="CC48" s="913"/>
      <c r="CD48" s="913"/>
      <c r="CE48" s="913"/>
      <c r="CF48" s="913"/>
      <c r="CG48" s="913"/>
      <c r="CH48" s="913"/>
      <c r="CI48" s="913"/>
      <c r="CJ48" s="914"/>
      <c r="CK48" s="914"/>
      <c r="CL48" s="224" t="s">
        <v>205</v>
      </c>
    </row>
    <row r="49" spans="1:90" ht="16.5" customHeight="1">
      <c r="A49" s="100"/>
      <c r="B49" s="17"/>
      <c r="C49" s="17"/>
      <c r="D49" s="133"/>
      <c r="E49" s="133"/>
      <c r="F49" s="133"/>
      <c r="G49" s="133"/>
      <c r="H49" s="133"/>
      <c r="I49" s="133"/>
      <c r="J49" s="133"/>
      <c r="K49" s="133"/>
      <c r="L49" s="133"/>
      <c r="M49" s="133"/>
      <c r="N49" s="133"/>
      <c r="O49" s="133"/>
      <c r="P49" s="133"/>
      <c r="Q49" s="101"/>
      <c r="R49" s="17"/>
      <c r="S49" s="17"/>
      <c r="T49" s="133"/>
      <c r="U49" s="133"/>
      <c r="V49" s="133"/>
      <c r="W49" s="133"/>
      <c r="X49" s="133"/>
      <c r="Y49" s="133"/>
      <c r="Z49" s="133"/>
      <c r="AA49" s="133"/>
      <c r="AB49" s="133"/>
      <c r="AC49" s="133"/>
      <c r="AD49" s="133"/>
      <c r="AE49" s="133"/>
      <c r="AF49" s="115"/>
      <c r="AG49" s="49"/>
      <c r="AH49" s="895">
        <v>1</v>
      </c>
      <c r="AI49" s="895"/>
      <c r="AJ49" s="896" t="s">
        <v>211</v>
      </c>
      <c r="AK49" s="896"/>
      <c r="AL49" s="896"/>
      <c r="AM49" s="896"/>
      <c r="AN49" s="896"/>
      <c r="AO49" s="896"/>
      <c r="AP49" s="896"/>
      <c r="AQ49" s="896"/>
      <c r="AR49" s="896"/>
      <c r="AS49" s="896"/>
      <c r="AT49" s="896"/>
      <c r="AU49" s="896"/>
      <c r="AV49" s="896"/>
      <c r="AW49" s="112"/>
      <c r="AX49" s="49"/>
      <c r="AY49" s="894">
        <f>説明書!F151</f>
        <v>63808</v>
      </c>
      <c r="AZ49" s="894"/>
      <c r="BA49" s="894"/>
      <c r="BB49" s="894"/>
      <c r="BC49" s="894"/>
      <c r="BD49" s="894"/>
      <c r="BE49" s="894"/>
      <c r="BF49" s="894"/>
      <c r="BG49" s="112"/>
      <c r="BH49" s="134"/>
      <c r="BI49" s="913" t="s">
        <v>497</v>
      </c>
      <c r="BJ49" s="913"/>
      <c r="BK49" s="913"/>
      <c r="BL49" s="913"/>
      <c r="BM49" s="913"/>
      <c r="BN49" s="913"/>
      <c r="BO49" s="913"/>
      <c r="BP49" s="913"/>
      <c r="BQ49" s="913"/>
      <c r="BR49" s="913"/>
      <c r="BS49" s="913"/>
      <c r="BT49" s="913"/>
      <c r="BU49" s="913"/>
      <c r="BV49" s="913"/>
      <c r="BW49" s="913"/>
      <c r="BX49" s="913"/>
      <c r="BY49" s="913"/>
      <c r="BZ49" s="913"/>
      <c r="CA49" s="913"/>
      <c r="CB49" s="913"/>
      <c r="CC49" s="913"/>
      <c r="CD49" s="913"/>
      <c r="CE49" s="913"/>
      <c r="CF49" s="913"/>
      <c r="CG49" s="913"/>
      <c r="CH49" s="913"/>
      <c r="CI49" s="913"/>
      <c r="CJ49" s="914"/>
      <c r="CK49" s="914"/>
      <c r="CL49" s="223"/>
    </row>
    <row r="50" spans="1:90" ht="16.5" customHeight="1">
      <c r="A50" s="100"/>
      <c r="B50" s="17"/>
      <c r="C50" s="17"/>
      <c r="D50" s="133"/>
      <c r="E50" s="133"/>
      <c r="F50" s="133"/>
      <c r="G50" s="133"/>
      <c r="H50" s="133"/>
      <c r="I50" s="133"/>
      <c r="J50" s="133"/>
      <c r="K50" s="133"/>
      <c r="L50" s="133"/>
      <c r="M50" s="133"/>
      <c r="N50" s="133"/>
      <c r="O50" s="133"/>
      <c r="P50" s="133"/>
      <c r="Q50" s="166"/>
      <c r="R50" s="173"/>
      <c r="S50" s="173"/>
      <c r="T50" s="136"/>
      <c r="U50" s="136"/>
      <c r="V50" s="136"/>
      <c r="W50" s="136"/>
      <c r="X50" s="136"/>
      <c r="Y50" s="136"/>
      <c r="Z50" s="136"/>
      <c r="AA50" s="136"/>
      <c r="AB50" s="136"/>
      <c r="AC50" s="136"/>
      <c r="AD50" s="136"/>
      <c r="AE50" s="136"/>
      <c r="AF50" s="160"/>
      <c r="AG50" s="49"/>
      <c r="AH50" s="900">
        <v>2</v>
      </c>
      <c r="AI50" s="900"/>
      <c r="AJ50" s="901" t="s">
        <v>212</v>
      </c>
      <c r="AK50" s="901"/>
      <c r="AL50" s="901"/>
      <c r="AM50" s="901"/>
      <c r="AN50" s="901"/>
      <c r="AO50" s="901"/>
      <c r="AP50" s="901"/>
      <c r="AQ50" s="901"/>
      <c r="AR50" s="901"/>
      <c r="AS50" s="901"/>
      <c r="AT50" s="901"/>
      <c r="AU50" s="901"/>
      <c r="AV50" s="901"/>
      <c r="AW50" s="112"/>
      <c r="AX50" s="49"/>
      <c r="AY50" s="890">
        <f>説明書!F155</f>
        <v>9995</v>
      </c>
      <c r="AZ50" s="890"/>
      <c r="BA50" s="890"/>
      <c r="BB50" s="890"/>
      <c r="BC50" s="890"/>
      <c r="BD50" s="890"/>
      <c r="BE50" s="890"/>
      <c r="BF50" s="890"/>
      <c r="BG50" s="277"/>
      <c r="BH50" s="278"/>
      <c r="BI50" s="915" t="s">
        <v>498</v>
      </c>
      <c r="BJ50" s="916"/>
      <c r="BK50" s="916"/>
      <c r="BL50" s="916"/>
      <c r="BM50" s="916"/>
      <c r="BN50" s="916"/>
      <c r="BO50" s="916"/>
      <c r="BP50" s="916"/>
      <c r="BQ50" s="916"/>
      <c r="BR50" s="916"/>
      <c r="BS50" s="916"/>
      <c r="BT50" s="916"/>
      <c r="BU50" s="916"/>
      <c r="BV50" s="916"/>
      <c r="BW50" s="916"/>
      <c r="BX50" s="916"/>
      <c r="BY50" s="916"/>
      <c r="BZ50" s="916"/>
      <c r="CA50" s="916"/>
      <c r="CB50" s="916"/>
      <c r="CC50" s="916"/>
      <c r="CD50" s="916"/>
      <c r="CE50" s="916"/>
      <c r="CF50" s="916"/>
      <c r="CG50" s="916"/>
      <c r="CH50" s="916"/>
      <c r="CI50" s="916"/>
      <c r="CJ50" s="917"/>
      <c r="CK50" s="917"/>
      <c r="CL50" s="223"/>
    </row>
    <row r="51" spans="1:90" s="305" customFormat="1" ht="16.5" customHeight="1">
      <c r="A51" s="100"/>
      <c r="B51" s="17"/>
      <c r="C51" s="17"/>
      <c r="D51" s="303"/>
      <c r="E51" s="303"/>
      <c r="F51" s="303"/>
      <c r="G51" s="303"/>
      <c r="H51" s="303"/>
      <c r="I51" s="303"/>
      <c r="J51" s="303"/>
      <c r="K51" s="303"/>
      <c r="L51" s="303"/>
      <c r="M51" s="303"/>
      <c r="N51" s="303"/>
      <c r="O51" s="303"/>
      <c r="P51" s="303"/>
      <c r="Q51" s="48"/>
      <c r="R51" s="903">
        <v>2</v>
      </c>
      <c r="S51" s="903"/>
      <c r="T51" s="902" t="s">
        <v>16</v>
      </c>
      <c r="U51" s="902"/>
      <c r="V51" s="902"/>
      <c r="W51" s="902"/>
      <c r="X51" s="902"/>
      <c r="Y51" s="902"/>
      <c r="Z51" s="902"/>
      <c r="AA51" s="902"/>
      <c r="AB51" s="902"/>
      <c r="AC51" s="902"/>
      <c r="AD51" s="902"/>
      <c r="AE51" s="902"/>
      <c r="AF51" s="109"/>
      <c r="AG51" s="301"/>
      <c r="AH51" s="51"/>
      <c r="AI51" s="51"/>
      <c r="AJ51" s="302"/>
      <c r="AK51" s="302"/>
      <c r="AL51" s="302"/>
      <c r="AM51" s="302"/>
      <c r="AN51" s="302"/>
      <c r="AO51" s="302"/>
      <c r="AP51" s="302"/>
      <c r="AQ51" s="302"/>
      <c r="AR51" s="302"/>
      <c r="AS51" s="302"/>
      <c r="AT51" s="302"/>
      <c r="AU51" s="302"/>
      <c r="AV51" s="302"/>
      <c r="AW51" s="112"/>
      <c r="AX51" s="301"/>
      <c r="AY51" s="894">
        <f>SUM(AY52:BF52)</f>
        <v>301702</v>
      </c>
      <c r="AZ51" s="894"/>
      <c r="BA51" s="894"/>
      <c r="BB51" s="894"/>
      <c r="BC51" s="894"/>
      <c r="BD51" s="894"/>
      <c r="BE51" s="894"/>
      <c r="BF51" s="894"/>
      <c r="BG51" s="112"/>
      <c r="BH51" s="302"/>
      <c r="BI51" s="913"/>
      <c r="BJ51" s="913"/>
      <c r="BK51" s="913"/>
      <c r="BL51" s="913"/>
      <c r="BM51" s="913"/>
      <c r="BN51" s="913"/>
      <c r="BO51" s="913"/>
      <c r="BP51" s="913"/>
      <c r="BQ51" s="913"/>
      <c r="BR51" s="913"/>
      <c r="BS51" s="913"/>
      <c r="BT51" s="913"/>
      <c r="BU51" s="913"/>
      <c r="BV51" s="913"/>
      <c r="BW51" s="913"/>
      <c r="BX51" s="913"/>
      <c r="BY51" s="913"/>
      <c r="BZ51" s="913"/>
      <c r="CA51" s="913"/>
      <c r="CB51" s="913"/>
      <c r="CC51" s="913"/>
      <c r="CD51" s="913"/>
      <c r="CE51" s="913"/>
      <c r="CF51" s="913"/>
      <c r="CG51" s="913"/>
      <c r="CH51" s="913"/>
      <c r="CI51" s="913"/>
      <c r="CJ51" s="914"/>
      <c r="CK51" s="914"/>
      <c r="CL51" s="223"/>
    </row>
    <row r="52" spans="1:90" s="305" customFormat="1" ht="16.5" customHeight="1">
      <c r="A52" s="288"/>
      <c r="B52" s="17"/>
      <c r="C52" s="17"/>
      <c r="D52" s="303"/>
      <c r="E52" s="303"/>
      <c r="F52" s="303"/>
      <c r="G52" s="303"/>
      <c r="H52" s="303"/>
      <c r="I52" s="303"/>
      <c r="J52" s="303"/>
      <c r="K52" s="303"/>
      <c r="L52" s="303"/>
      <c r="M52" s="303"/>
      <c r="N52" s="303"/>
      <c r="O52" s="303"/>
      <c r="P52" s="115"/>
      <c r="Q52" s="166"/>
      <c r="R52" s="173"/>
      <c r="S52" s="173"/>
      <c r="T52" s="304"/>
      <c r="U52" s="304"/>
      <c r="V52" s="304"/>
      <c r="W52" s="304"/>
      <c r="X52" s="304"/>
      <c r="Y52" s="304"/>
      <c r="Z52" s="304"/>
      <c r="AA52" s="304"/>
      <c r="AB52" s="304"/>
      <c r="AC52" s="304"/>
      <c r="AD52" s="304"/>
      <c r="AE52" s="304"/>
      <c r="AF52" s="243"/>
      <c r="AG52" s="301"/>
      <c r="AH52" s="895">
        <v>1</v>
      </c>
      <c r="AI52" s="895"/>
      <c r="AJ52" s="896" t="s">
        <v>16</v>
      </c>
      <c r="AK52" s="896"/>
      <c r="AL52" s="896"/>
      <c r="AM52" s="896"/>
      <c r="AN52" s="896"/>
      <c r="AO52" s="896"/>
      <c r="AP52" s="896"/>
      <c r="AQ52" s="896"/>
      <c r="AR52" s="896"/>
      <c r="AS52" s="896"/>
      <c r="AT52" s="896"/>
      <c r="AU52" s="896"/>
      <c r="AV52" s="896"/>
      <c r="AW52" s="112"/>
      <c r="AX52" s="301"/>
      <c r="AY52" s="894">
        <f>説明書!F158</f>
        <v>301702</v>
      </c>
      <c r="AZ52" s="894"/>
      <c r="BA52" s="894"/>
      <c r="BB52" s="894"/>
      <c r="BC52" s="894"/>
      <c r="BD52" s="894"/>
      <c r="BE52" s="894"/>
      <c r="BF52" s="894"/>
      <c r="BG52" s="112"/>
      <c r="BH52" s="302"/>
      <c r="BI52" s="913" t="s">
        <v>36</v>
      </c>
      <c r="BJ52" s="913"/>
      <c r="BK52" s="913"/>
      <c r="BL52" s="913"/>
      <c r="BM52" s="913"/>
      <c r="BN52" s="913"/>
      <c r="BO52" s="913"/>
      <c r="BP52" s="913"/>
      <c r="BQ52" s="913"/>
      <c r="BR52" s="913"/>
      <c r="BS52" s="913"/>
      <c r="BT52" s="913"/>
      <c r="BU52" s="913"/>
      <c r="BV52" s="913"/>
      <c r="BW52" s="913"/>
      <c r="BX52" s="913"/>
      <c r="BY52" s="913"/>
      <c r="BZ52" s="913"/>
      <c r="CA52" s="913"/>
      <c r="CB52" s="913"/>
      <c r="CC52" s="913"/>
      <c r="CD52" s="913"/>
      <c r="CE52" s="913"/>
      <c r="CF52" s="913"/>
      <c r="CG52" s="913"/>
      <c r="CH52" s="913"/>
      <c r="CI52" s="913"/>
      <c r="CJ52" s="914"/>
      <c r="CK52" s="914"/>
      <c r="CL52" s="308"/>
    </row>
    <row r="53" spans="1:90" ht="16.5" customHeight="1">
      <c r="A53" s="100"/>
      <c r="B53" s="17"/>
      <c r="C53" s="17"/>
      <c r="D53" s="133"/>
      <c r="E53" s="133"/>
      <c r="F53" s="133"/>
      <c r="G53" s="133"/>
      <c r="H53" s="133"/>
      <c r="I53" s="133"/>
      <c r="J53" s="133"/>
      <c r="K53" s="133"/>
      <c r="L53" s="133"/>
      <c r="M53" s="133"/>
      <c r="N53" s="133"/>
      <c r="O53" s="133"/>
      <c r="P53" s="133"/>
      <c r="Q53" s="101"/>
      <c r="R53" s="897">
        <v>3</v>
      </c>
      <c r="S53" s="897"/>
      <c r="T53" s="898" t="s">
        <v>484</v>
      </c>
      <c r="U53" s="898"/>
      <c r="V53" s="898"/>
      <c r="W53" s="898"/>
      <c r="X53" s="898"/>
      <c r="Y53" s="898"/>
      <c r="Z53" s="898"/>
      <c r="AA53" s="898"/>
      <c r="AB53" s="898"/>
      <c r="AC53" s="898"/>
      <c r="AD53" s="898"/>
      <c r="AE53" s="898"/>
      <c r="AF53" s="115"/>
      <c r="AG53" s="166"/>
      <c r="AH53" s="173"/>
      <c r="AI53" s="173"/>
      <c r="AJ53" s="304"/>
      <c r="AK53" s="304"/>
      <c r="AL53" s="304"/>
      <c r="AM53" s="304"/>
      <c r="AN53" s="304"/>
      <c r="AO53" s="304"/>
      <c r="AP53" s="304"/>
      <c r="AQ53" s="304"/>
      <c r="AR53" s="304"/>
      <c r="AS53" s="304"/>
      <c r="AT53" s="304"/>
      <c r="AU53" s="304"/>
      <c r="AV53" s="304"/>
      <c r="AW53" s="243"/>
      <c r="AX53" s="166"/>
      <c r="AY53" s="899">
        <f>SUM(AY54:BF54)</f>
        <v>1</v>
      </c>
      <c r="AZ53" s="899"/>
      <c r="BA53" s="899"/>
      <c r="BB53" s="899"/>
      <c r="BC53" s="899"/>
      <c r="BD53" s="899"/>
      <c r="BE53" s="899"/>
      <c r="BF53" s="899"/>
      <c r="BG53" s="243"/>
      <c r="BH53" s="304"/>
      <c r="BI53" s="906"/>
      <c r="BJ53" s="906"/>
      <c r="BK53" s="906"/>
      <c r="BL53" s="906"/>
      <c r="BM53" s="906"/>
      <c r="BN53" s="906"/>
      <c r="BO53" s="906"/>
      <c r="BP53" s="906"/>
      <c r="BQ53" s="906"/>
      <c r="BR53" s="906"/>
      <c r="BS53" s="906"/>
      <c r="BT53" s="906"/>
      <c r="BU53" s="906"/>
      <c r="BV53" s="906"/>
      <c r="BW53" s="906"/>
      <c r="BX53" s="906"/>
      <c r="BY53" s="906"/>
      <c r="BZ53" s="906"/>
      <c r="CA53" s="906"/>
      <c r="CB53" s="906"/>
      <c r="CC53" s="906"/>
      <c r="CD53" s="906"/>
      <c r="CE53" s="906"/>
      <c r="CF53" s="906"/>
      <c r="CG53" s="906"/>
      <c r="CH53" s="906"/>
      <c r="CI53" s="906"/>
      <c r="CJ53" s="907"/>
      <c r="CK53" s="907"/>
      <c r="CL53" s="161"/>
    </row>
    <row r="54" spans="1:90" ht="16.5" customHeight="1">
      <c r="A54" s="162"/>
      <c r="B54" s="174"/>
      <c r="C54" s="174"/>
      <c r="D54" s="137"/>
      <c r="E54" s="137"/>
      <c r="F54" s="137"/>
      <c r="G54" s="137"/>
      <c r="H54" s="137"/>
      <c r="I54" s="137"/>
      <c r="J54" s="137"/>
      <c r="K54" s="137"/>
      <c r="L54" s="137"/>
      <c r="M54" s="137"/>
      <c r="N54" s="137"/>
      <c r="O54" s="137"/>
      <c r="P54" s="137"/>
      <c r="Q54" s="167"/>
      <c r="R54" s="174"/>
      <c r="S54" s="174"/>
      <c r="T54" s="137"/>
      <c r="U54" s="137"/>
      <c r="V54" s="137"/>
      <c r="W54" s="137"/>
      <c r="X54" s="137"/>
      <c r="Y54" s="137"/>
      <c r="Z54" s="137"/>
      <c r="AA54" s="137"/>
      <c r="AB54" s="137"/>
      <c r="AC54" s="137"/>
      <c r="AD54" s="137"/>
      <c r="AE54" s="137"/>
      <c r="AF54" s="163"/>
      <c r="AG54" s="172"/>
      <c r="AH54" s="891">
        <v>1</v>
      </c>
      <c r="AI54" s="891"/>
      <c r="AJ54" s="892" t="s">
        <v>484</v>
      </c>
      <c r="AK54" s="892"/>
      <c r="AL54" s="892"/>
      <c r="AM54" s="892"/>
      <c r="AN54" s="892"/>
      <c r="AO54" s="892"/>
      <c r="AP54" s="892"/>
      <c r="AQ54" s="892"/>
      <c r="AR54" s="892"/>
      <c r="AS54" s="892"/>
      <c r="AT54" s="892"/>
      <c r="AU54" s="892"/>
      <c r="AV54" s="892"/>
      <c r="AW54" s="121"/>
      <c r="AX54" s="172"/>
      <c r="AY54" s="893">
        <f>説明書!F161</f>
        <v>1</v>
      </c>
      <c r="AZ54" s="893"/>
      <c r="BA54" s="893"/>
      <c r="BB54" s="893"/>
      <c r="BC54" s="893"/>
      <c r="BD54" s="893"/>
      <c r="BE54" s="893"/>
      <c r="BF54" s="893"/>
      <c r="BG54" s="121"/>
      <c r="BH54" s="34"/>
      <c r="BI54" s="909" t="s">
        <v>639</v>
      </c>
      <c r="BJ54" s="909"/>
      <c r="BK54" s="909"/>
      <c r="BL54" s="909"/>
      <c r="BM54" s="909"/>
      <c r="BN54" s="909"/>
      <c r="BO54" s="909"/>
      <c r="BP54" s="909"/>
      <c r="BQ54" s="909"/>
      <c r="BR54" s="909"/>
      <c r="BS54" s="909"/>
      <c r="BT54" s="909"/>
      <c r="BU54" s="909"/>
      <c r="BV54" s="909"/>
      <c r="BW54" s="909"/>
      <c r="BX54" s="909"/>
      <c r="BY54" s="909"/>
      <c r="BZ54" s="909"/>
      <c r="CA54" s="909"/>
      <c r="CB54" s="909"/>
      <c r="CC54" s="909"/>
      <c r="CD54" s="909"/>
      <c r="CE54" s="909"/>
      <c r="CF54" s="909"/>
      <c r="CG54" s="909"/>
      <c r="CH54" s="909"/>
      <c r="CI54" s="909"/>
      <c r="CJ54" s="910"/>
      <c r="CK54" s="910"/>
      <c r="CL54" s="192"/>
    </row>
    <row r="55" spans="1:90" ht="16.5" customHeight="1">
      <c r="CK55" s="221"/>
      <c r="CL55" s="221"/>
    </row>
    <row r="56" spans="1:90" ht="16.5" customHeight="1">
      <c r="CK56" s="220"/>
      <c r="CL56" s="220"/>
    </row>
    <row r="57" spans="1:90" ht="16.5" customHeight="1">
      <c r="CK57" s="220"/>
      <c r="CL57" s="220"/>
    </row>
  </sheetData>
  <mergeCells count="162">
    <mergeCell ref="BI17:CK17"/>
    <mergeCell ref="T51:AE51"/>
    <mergeCell ref="AY51:BF51"/>
    <mergeCell ref="BI51:CK51"/>
    <mergeCell ref="B37:C37"/>
    <mergeCell ref="D37:O37"/>
    <mergeCell ref="AY37:BF37"/>
    <mergeCell ref="BI40:CK40"/>
    <mergeCell ref="AY40:BF40"/>
    <mergeCell ref="A33:CL33"/>
    <mergeCell ref="B36:O36"/>
    <mergeCell ref="R36:AE36"/>
    <mergeCell ref="T40:AE40"/>
    <mergeCell ref="AH36:AV36"/>
    <mergeCell ref="AY36:BF36"/>
    <mergeCell ref="T38:AE38"/>
    <mergeCell ref="AY38:BF38"/>
    <mergeCell ref="BI38:CK38"/>
    <mergeCell ref="AH39:AI39"/>
    <mergeCell ref="AJ39:AV39"/>
    <mergeCell ref="AY39:BF39"/>
    <mergeCell ref="BI39:CK39"/>
    <mergeCell ref="AH41:AI41"/>
    <mergeCell ref="AJ41:AV41"/>
    <mergeCell ref="BI23:CK23"/>
    <mergeCell ref="AY26:BF26"/>
    <mergeCell ref="AY20:BF20"/>
    <mergeCell ref="AY21:BF21"/>
    <mergeCell ref="AJ31:AV31"/>
    <mergeCell ref="AY31:BF31"/>
    <mergeCell ref="AH31:AI31"/>
    <mergeCell ref="BI36:CK36"/>
    <mergeCell ref="AH26:AI26"/>
    <mergeCell ref="AJ30:AV30"/>
    <mergeCell ref="AY23:BF23"/>
    <mergeCell ref="AJ27:AV27"/>
    <mergeCell ref="AH24:AI24"/>
    <mergeCell ref="AJ24:AV24"/>
    <mergeCell ref="AH25:AI25"/>
    <mergeCell ref="AJ26:AV26"/>
    <mergeCell ref="AH27:AI27"/>
    <mergeCell ref="AH29:AI29"/>
    <mergeCell ref="BI29:CK29"/>
    <mergeCell ref="AY28:BF28"/>
    <mergeCell ref="AY25:BF25"/>
    <mergeCell ref="AY27:BF27"/>
    <mergeCell ref="AY24:BF24"/>
    <mergeCell ref="BI26:CK26"/>
    <mergeCell ref="A3:CL3"/>
    <mergeCell ref="R9:S9"/>
    <mergeCell ref="T9:AE9"/>
    <mergeCell ref="AY9:BF9"/>
    <mergeCell ref="B8:C8"/>
    <mergeCell ref="B7:O7"/>
    <mergeCell ref="R7:AE7"/>
    <mergeCell ref="D8:O8"/>
    <mergeCell ref="AH7:AV7"/>
    <mergeCell ref="AY7:BF7"/>
    <mergeCell ref="AY8:BF8"/>
    <mergeCell ref="A5:CL5"/>
    <mergeCell ref="BI7:CK7"/>
    <mergeCell ref="BI8:CK8"/>
    <mergeCell ref="BI9:CK9"/>
    <mergeCell ref="R12:S12"/>
    <mergeCell ref="T12:AE12"/>
    <mergeCell ref="AY22:BF22"/>
    <mergeCell ref="AY16:BF16"/>
    <mergeCell ref="AH11:AI11"/>
    <mergeCell ref="AH14:AI14"/>
    <mergeCell ref="AH13:AI13"/>
    <mergeCell ref="AH15:AI15"/>
    <mergeCell ref="AJ15:AV15"/>
    <mergeCell ref="AY15:BF15"/>
    <mergeCell ref="AJ11:AV11"/>
    <mergeCell ref="AY11:BF11"/>
    <mergeCell ref="AJ14:AV14"/>
    <mergeCell ref="AJ13:AV13"/>
    <mergeCell ref="AY13:BF13"/>
    <mergeCell ref="R22:S22"/>
    <mergeCell ref="T22:AE22"/>
    <mergeCell ref="AH17:AI17"/>
    <mergeCell ref="AJ17:AV17"/>
    <mergeCell ref="AY17:BF17"/>
    <mergeCell ref="B21:C21"/>
    <mergeCell ref="D21:O21"/>
    <mergeCell ref="AH23:AI23"/>
    <mergeCell ref="AJ23:AV23"/>
    <mergeCell ref="AH16:AI16"/>
    <mergeCell ref="AJ16:AV16"/>
    <mergeCell ref="AH20:AV20"/>
    <mergeCell ref="B20:O20"/>
    <mergeCell ref="R20:AE20"/>
    <mergeCell ref="AH10:AI10"/>
    <mergeCell ref="AY10:BF10"/>
    <mergeCell ref="AY12:BF12"/>
    <mergeCell ref="AY14:BF14"/>
    <mergeCell ref="AJ10:AV10"/>
    <mergeCell ref="BI10:CK10"/>
    <mergeCell ref="BI11:CK11"/>
    <mergeCell ref="BI12:CK12"/>
    <mergeCell ref="BI14:CK14"/>
    <mergeCell ref="BI27:CK27"/>
    <mergeCell ref="BI28:CK28"/>
    <mergeCell ref="AJ25:AV25"/>
    <mergeCell ref="BI16:CK16"/>
    <mergeCell ref="BI20:CK20"/>
    <mergeCell ref="BI21:CK21"/>
    <mergeCell ref="BI22:CK22"/>
    <mergeCell ref="B47:C47"/>
    <mergeCell ref="D47:O47"/>
    <mergeCell ref="AY47:BF47"/>
    <mergeCell ref="BI24:CK24"/>
    <mergeCell ref="BI25:CK25"/>
    <mergeCell ref="B46:O46"/>
    <mergeCell ref="R46:AE46"/>
    <mergeCell ref="AY42:BF42"/>
    <mergeCell ref="AH43:AI43"/>
    <mergeCell ref="AJ43:AV43"/>
    <mergeCell ref="R40:S40"/>
    <mergeCell ref="BI46:CK46"/>
    <mergeCell ref="AY41:BF41"/>
    <mergeCell ref="R28:S28"/>
    <mergeCell ref="T28:AE28"/>
    <mergeCell ref="BI47:CK47"/>
    <mergeCell ref="R38:S38"/>
    <mergeCell ref="BI31:CK31"/>
    <mergeCell ref="BI30:CK30"/>
    <mergeCell ref="AJ29:AV29"/>
    <mergeCell ref="AY29:BF29"/>
    <mergeCell ref="BI53:CK53"/>
    <mergeCell ref="BI54:CK54"/>
    <mergeCell ref="BI42:CK42"/>
    <mergeCell ref="BI52:CK52"/>
    <mergeCell ref="BI43:CK43"/>
    <mergeCell ref="BI48:CK48"/>
    <mergeCell ref="BI49:CK49"/>
    <mergeCell ref="BI50:CK50"/>
    <mergeCell ref="BI41:CK41"/>
    <mergeCell ref="R42:S42"/>
    <mergeCell ref="T42:AE42"/>
    <mergeCell ref="AY43:BF43"/>
    <mergeCell ref="AH46:AV46"/>
    <mergeCell ref="AY50:BF50"/>
    <mergeCell ref="AH54:AI54"/>
    <mergeCell ref="AJ54:AV54"/>
    <mergeCell ref="AY54:BF54"/>
    <mergeCell ref="AY46:BF46"/>
    <mergeCell ref="AY48:BF48"/>
    <mergeCell ref="AH49:AI49"/>
    <mergeCell ref="AJ49:AV49"/>
    <mergeCell ref="AY49:BF49"/>
    <mergeCell ref="R53:S53"/>
    <mergeCell ref="T53:AE53"/>
    <mergeCell ref="AY53:BF53"/>
    <mergeCell ref="AH50:AI50"/>
    <mergeCell ref="AJ50:AV50"/>
    <mergeCell ref="AH52:AI52"/>
    <mergeCell ref="AJ52:AV52"/>
    <mergeCell ref="AY52:BF52"/>
    <mergeCell ref="T48:AE48"/>
    <mergeCell ref="R48:S48"/>
    <mergeCell ref="R51:S51"/>
  </mergeCells>
  <phoneticPr fontId="2"/>
  <printOptions horizontalCentered="1"/>
  <pageMargins left="0.55118110236220474" right="0.55118110236220474" top="0.78740157480314965" bottom="0.78740157480314965" header="0.51181102362204722" footer="0.51181102362204722"/>
  <pageSetup paperSize="9" firstPageNumber="3"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J54"/>
  <sheetViews>
    <sheetView showGridLines="0" view="pageBreakPreview" zoomScaleNormal="100" zoomScaleSheetLayoutView="100" workbookViewId="0"/>
  </sheetViews>
  <sheetFormatPr defaultRowHeight="13.5"/>
  <cols>
    <col min="1" max="87" width="1.625" style="350" customWidth="1"/>
    <col min="88" max="114" width="1.625" style="350" hidden="1" customWidth="1"/>
    <col min="115" max="16384" width="9" style="350"/>
  </cols>
  <sheetData>
    <row r="1" spans="1:84" ht="13.5" customHeight="1">
      <c r="CB1" s="282"/>
    </row>
    <row r="3" spans="1:84" ht="15" customHeight="1">
      <c r="A3" s="879" t="s">
        <v>643</v>
      </c>
      <c r="B3" s="879"/>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c r="AI3" s="879"/>
      <c r="AJ3" s="879"/>
      <c r="AK3" s="879"/>
      <c r="AL3" s="879"/>
      <c r="AM3" s="879"/>
      <c r="AN3" s="879"/>
      <c r="AO3" s="879"/>
      <c r="AP3" s="879"/>
      <c r="AQ3" s="879"/>
      <c r="AR3" s="879"/>
      <c r="AS3" s="879"/>
      <c r="AT3" s="879"/>
      <c r="AU3" s="879"/>
      <c r="AV3" s="879"/>
      <c r="AW3" s="879"/>
      <c r="AX3" s="879"/>
      <c r="AY3" s="879"/>
      <c r="AZ3" s="879"/>
      <c r="BA3" s="879"/>
      <c r="BB3" s="879"/>
      <c r="BC3" s="879"/>
      <c r="BD3" s="879"/>
      <c r="BE3" s="879"/>
      <c r="BF3" s="879"/>
      <c r="BG3" s="879"/>
      <c r="BH3" s="879"/>
      <c r="BI3" s="879"/>
      <c r="BJ3" s="879"/>
      <c r="BK3" s="879"/>
      <c r="BL3" s="879"/>
      <c r="BM3" s="879"/>
      <c r="BN3" s="879"/>
      <c r="BO3" s="879"/>
      <c r="BP3" s="879"/>
      <c r="BQ3" s="879"/>
      <c r="BR3" s="879"/>
      <c r="BS3" s="879"/>
      <c r="BT3" s="879"/>
      <c r="BU3" s="879"/>
      <c r="BV3" s="879"/>
      <c r="BW3" s="879"/>
      <c r="BX3" s="879"/>
      <c r="BY3" s="879"/>
      <c r="BZ3" s="879"/>
      <c r="CA3" s="879"/>
      <c r="CB3" s="879"/>
      <c r="CC3" s="879"/>
      <c r="CD3" s="879"/>
      <c r="CE3" s="879"/>
      <c r="CF3" s="879"/>
    </row>
    <row r="4" spans="1:84" ht="13.5" customHeight="1">
      <c r="A4" s="348"/>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90"/>
      <c r="AJ4" s="348"/>
      <c r="AK4" s="348"/>
      <c r="AL4" s="348"/>
      <c r="AM4" s="348"/>
      <c r="AN4" s="348"/>
      <c r="AO4" s="348"/>
      <c r="AP4" s="348"/>
      <c r="AQ4" s="348"/>
      <c r="AR4" s="348"/>
      <c r="AS4" s="348"/>
      <c r="AT4" s="348"/>
      <c r="AU4" s="348"/>
      <c r="AV4" s="348"/>
      <c r="AW4" s="348"/>
      <c r="AX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row>
    <row r="5" spans="1:84" ht="13.5" customHeight="1">
      <c r="A5" s="348"/>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row>
    <row r="6" spans="1:84" ht="15" customHeight="1">
      <c r="A6" s="969" t="s">
        <v>644</v>
      </c>
      <c r="B6" s="969"/>
      <c r="C6" s="969"/>
      <c r="D6" s="969"/>
      <c r="E6" s="969"/>
      <c r="F6" s="969"/>
      <c r="G6" s="969"/>
      <c r="H6" s="969"/>
      <c r="I6" s="969"/>
      <c r="J6" s="969"/>
      <c r="K6" s="969"/>
      <c r="L6" s="969"/>
      <c r="M6" s="969"/>
      <c r="N6" s="969"/>
      <c r="O6" s="969"/>
      <c r="P6" s="969"/>
      <c r="Q6" s="969"/>
      <c r="R6" s="969"/>
      <c r="S6" s="969"/>
      <c r="T6" s="969"/>
      <c r="U6" s="969"/>
      <c r="V6" s="969"/>
      <c r="W6" s="969"/>
      <c r="X6" s="969"/>
      <c r="Y6" s="969"/>
      <c r="Z6" s="969"/>
      <c r="AA6" s="969"/>
      <c r="AB6" s="969"/>
      <c r="AC6" s="969"/>
      <c r="AD6" s="969"/>
      <c r="AE6" s="969"/>
      <c r="AF6" s="969"/>
      <c r="AG6" s="969"/>
      <c r="AH6" s="969"/>
      <c r="AI6" s="969"/>
      <c r="AJ6" s="969"/>
      <c r="AK6" s="969"/>
      <c r="AL6" s="969"/>
      <c r="AM6" s="969"/>
      <c r="AN6" s="969"/>
      <c r="AO6" s="969"/>
      <c r="AP6" s="969"/>
      <c r="AQ6" s="969"/>
      <c r="AR6" s="969"/>
      <c r="AS6" s="969"/>
      <c r="AT6" s="969"/>
      <c r="AU6" s="969"/>
      <c r="AV6" s="969"/>
      <c r="AW6" s="969"/>
      <c r="AX6" s="969"/>
      <c r="AY6" s="969"/>
      <c r="AZ6" s="969"/>
      <c r="BA6" s="969"/>
      <c r="BB6" s="969"/>
      <c r="BC6" s="969"/>
      <c r="BD6" s="969"/>
      <c r="BE6" s="969"/>
      <c r="BF6" s="969"/>
      <c r="BG6" s="969"/>
      <c r="BH6" s="969"/>
      <c r="BI6" s="969"/>
      <c r="BJ6" s="969"/>
      <c r="BK6" s="969"/>
      <c r="BL6" s="969"/>
      <c r="BM6" s="969"/>
      <c r="BN6" s="969"/>
      <c r="BO6" s="969"/>
      <c r="BP6" s="969"/>
      <c r="BQ6" s="969"/>
      <c r="BR6" s="969"/>
      <c r="BS6" s="969"/>
      <c r="BT6" s="969"/>
      <c r="BU6" s="969"/>
      <c r="BV6" s="969"/>
      <c r="BW6" s="969"/>
      <c r="BX6" s="969"/>
      <c r="BY6" s="969"/>
      <c r="BZ6" s="969"/>
      <c r="CA6" s="969"/>
      <c r="CB6" s="969"/>
      <c r="CC6" s="969"/>
      <c r="CD6" s="969"/>
      <c r="CE6" s="969"/>
      <c r="CF6" s="969"/>
    </row>
    <row r="7" spans="1:84" ht="15" customHeight="1">
      <c r="A7" s="352"/>
      <c r="B7" s="352"/>
      <c r="C7" s="352"/>
      <c r="D7" s="352"/>
      <c r="E7" s="352"/>
      <c r="F7" s="352"/>
      <c r="G7" s="352"/>
      <c r="H7" s="352"/>
      <c r="I7" s="352"/>
      <c r="J7" s="352"/>
      <c r="K7" s="352"/>
      <c r="L7" s="352"/>
      <c r="M7" s="352"/>
      <c r="N7" s="352"/>
      <c r="O7" s="352"/>
      <c r="P7" s="352"/>
      <c r="Q7" s="352"/>
      <c r="AD7" s="18"/>
      <c r="AE7" s="18"/>
      <c r="AF7" s="18"/>
      <c r="AG7" s="18"/>
      <c r="AH7" s="18"/>
      <c r="AI7" s="18"/>
      <c r="AJ7" s="18"/>
      <c r="AK7" s="18"/>
      <c r="AL7" s="18"/>
      <c r="AM7" s="18"/>
      <c r="AN7" s="18"/>
      <c r="AO7" s="18"/>
      <c r="AP7" s="18"/>
      <c r="AQ7" s="18"/>
      <c r="AR7" s="18"/>
      <c r="AS7" s="18"/>
      <c r="AT7" s="18"/>
      <c r="AU7" s="18"/>
      <c r="AV7" s="18"/>
      <c r="AW7" s="18"/>
      <c r="AX7" s="18"/>
      <c r="AY7" s="18"/>
      <c r="BJ7" s="391"/>
      <c r="BK7" s="391"/>
      <c r="BL7" s="391"/>
      <c r="BM7" s="391"/>
      <c r="BN7" s="391"/>
      <c r="BO7" s="391"/>
      <c r="BP7" s="391"/>
      <c r="BQ7" s="391"/>
      <c r="BR7" s="391"/>
      <c r="BW7" s="352"/>
      <c r="BX7" s="352"/>
      <c r="BY7" s="352"/>
      <c r="BZ7" s="352"/>
      <c r="CA7" s="352"/>
      <c r="CB7" s="352"/>
      <c r="CC7" s="352"/>
      <c r="CD7" s="352"/>
      <c r="CE7" s="352"/>
      <c r="CF7" s="352"/>
    </row>
    <row r="8" spans="1:84" ht="18.75" customHeight="1">
      <c r="A8" s="11"/>
      <c r="B8" s="352"/>
      <c r="C8" s="352"/>
      <c r="D8" s="352"/>
      <c r="E8" s="352"/>
      <c r="F8" s="352"/>
      <c r="G8" s="352"/>
      <c r="H8" s="352"/>
      <c r="I8" s="352"/>
      <c r="J8" s="352"/>
      <c r="K8" s="8"/>
      <c r="L8" s="885" t="s">
        <v>80</v>
      </c>
      <c r="M8" s="885"/>
      <c r="N8" s="885"/>
      <c r="O8" s="885"/>
      <c r="P8" s="953" t="s">
        <v>151</v>
      </c>
      <c r="Q8" s="953"/>
      <c r="R8" s="953"/>
      <c r="S8" s="953"/>
      <c r="T8" s="953"/>
      <c r="U8" s="953"/>
      <c r="V8" s="953"/>
      <c r="W8" s="953"/>
      <c r="X8" s="953"/>
      <c r="Y8" s="953"/>
      <c r="Z8" s="953"/>
      <c r="AA8" s="953"/>
      <c r="AB8" s="953"/>
      <c r="AC8" s="953"/>
      <c r="AD8" s="953"/>
      <c r="AE8" s="953"/>
      <c r="AF8" s="953"/>
      <c r="AG8" s="953"/>
      <c r="AH8" s="953"/>
      <c r="AI8" s="953"/>
      <c r="AJ8" s="953"/>
      <c r="AK8" s="953"/>
      <c r="AL8" s="953"/>
      <c r="AM8" s="953"/>
      <c r="AN8" s="953"/>
      <c r="AO8" s="953"/>
      <c r="AP8" s="953"/>
      <c r="AQ8" s="953"/>
      <c r="AR8" s="953"/>
      <c r="AS8" s="953"/>
      <c r="AT8" s="953"/>
      <c r="AU8" s="953"/>
      <c r="AV8" s="953"/>
      <c r="AW8" s="953"/>
      <c r="AX8" s="953"/>
      <c r="AY8" s="953"/>
      <c r="AZ8" s="953"/>
      <c r="BA8" s="953"/>
      <c r="BB8" s="953"/>
      <c r="BC8" s="953"/>
      <c r="BD8" s="953"/>
      <c r="BE8" s="19"/>
      <c r="BF8" s="19"/>
      <c r="BG8" s="19"/>
      <c r="BH8" s="19"/>
      <c r="BI8" s="21"/>
      <c r="BJ8" s="21"/>
      <c r="BK8" s="21"/>
      <c r="BL8" s="21"/>
      <c r="BM8" s="21"/>
      <c r="BN8" s="21"/>
      <c r="BO8" s="21"/>
      <c r="BP8" s="21"/>
      <c r="BQ8" s="21"/>
      <c r="BR8" s="21"/>
      <c r="BS8" s="352"/>
      <c r="BT8" s="352"/>
      <c r="BU8" s="352"/>
      <c r="BV8" s="352"/>
      <c r="BW8" s="352"/>
      <c r="BX8" s="352"/>
      <c r="BY8" s="352"/>
      <c r="BZ8" s="352"/>
      <c r="CA8" s="352"/>
      <c r="CB8" s="352"/>
      <c r="CC8" s="352"/>
      <c r="CD8" s="352"/>
      <c r="CE8" s="352"/>
      <c r="CF8" s="352"/>
    </row>
    <row r="9" spans="1:84" ht="18.75" customHeight="1">
      <c r="A9" s="11"/>
      <c r="B9" s="352"/>
      <c r="C9" s="352"/>
      <c r="D9" s="352"/>
      <c r="E9" s="352"/>
      <c r="F9" s="352"/>
      <c r="G9" s="352"/>
      <c r="H9" s="352"/>
      <c r="I9" s="352"/>
      <c r="J9" s="352"/>
      <c r="K9" s="352"/>
      <c r="L9" s="352"/>
      <c r="M9" s="352"/>
      <c r="N9" s="352"/>
      <c r="O9" s="352"/>
      <c r="P9" s="352"/>
      <c r="Q9" s="352"/>
      <c r="R9" s="953" t="s">
        <v>432</v>
      </c>
      <c r="S9" s="953"/>
      <c r="T9" s="953"/>
      <c r="U9" s="953"/>
      <c r="V9" s="953"/>
      <c r="W9" s="953"/>
      <c r="X9" s="953"/>
      <c r="Y9" s="953"/>
      <c r="Z9" s="953"/>
      <c r="AA9" s="953"/>
      <c r="AB9" s="953"/>
      <c r="AC9" s="953"/>
      <c r="AD9" s="953"/>
      <c r="AE9" s="953"/>
      <c r="AF9" s="953"/>
      <c r="AG9" s="953"/>
      <c r="AH9" s="953"/>
      <c r="AI9" s="953"/>
      <c r="AJ9" s="953"/>
      <c r="AK9" s="953"/>
      <c r="AL9" s="953"/>
      <c r="AM9" s="953"/>
      <c r="AN9" s="953"/>
      <c r="AO9" s="953"/>
      <c r="AP9" s="953"/>
      <c r="AQ9" s="953"/>
      <c r="AR9" s="953"/>
      <c r="AS9" s="953"/>
      <c r="AT9" s="953"/>
      <c r="AU9" s="953"/>
      <c r="AV9" s="953"/>
      <c r="AW9" s="953"/>
      <c r="AX9" s="953"/>
      <c r="AY9" s="953"/>
      <c r="AZ9" s="953"/>
      <c r="BA9" s="953"/>
      <c r="BB9" s="953"/>
      <c r="BC9" s="953"/>
      <c r="BD9" s="953"/>
      <c r="BE9" s="20"/>
      <c r="BF9" s="20"/>
      <c r="BG9" s="954">
        <v>16315000</v>
      </c>
      <c r="BH9" s="956"/>
      <c r="BI9" s="956"/>
      <c r="BJ9" s="956"/>
      <c r="BK9" s="956"/>
      <c r="BL9" s="956"/>
      <c r="BM9" s="956"/>
      <c r="BN9" s="956"/>
      <c r="BO9" s="956"/>
      <c r="BP9" s="956"/>
      <c r="BQ9" s="956"/>
      <c r="BR9" s="956"/>
      <c r="BS9" s="352"/>
      <c r="BT9" s="352"/>
      <c r="BU9" s="19"/>
      <c r="BV9" s="19"/>
      <c r="BW9" s="19"/>
      <c r="BX9" s="19"/>
      <c r="BY9" s="19"/>
      <c r="BZ9" s="19"/>
      <c r="CA9" s="19"/>
      <c r="CB9" s="19"/>
      <c r="CC9" s="352"/>
      <c r="CD9" s="352"/>
      <c r="CE9" s="352"/>
      <c r="CF9" s="352"/>
    </row>
    <row r="10" spans="1:84" ht="18.75" customHeight="1">
      <c r="A10" s="11"/>
      <c r="B10" s="352"/>
      <c r="C10" s="352"/>
      <c r="D10" s="352"/>
      <c r="E10" s="352"/>
      <c r="F10" s="352"/>
      <c r="G10" s="352"/>
      <c r="H10" s="352"/>
      <c r="I10" s="352"/>
      <c r="J10" s="352"/>
      <c r="K10" s="352"/>
      <c r="L10" s="352"/>
      <c r="M10" s="352"/>
      <c r="N10" s="352"/>
      <c r="O10" s="352"/>
      <c r="P10" s="352"/>
      <c r="Q10" s="352"/>
      <c r="R10" s="953" t="s">
        <v>31</v>
      </c>
      <c r="S10" s="953"/>
      <c r="T10" s="953"/>
      <c r="U10" s="953"/>
      <c r="V10" s="953"/>
      <c r="W10" s="953"/>
      <c r="X10" s="953"/>
      <c r="Y10" s="953"/>
      <c r="Z10" s="953"/>
      <c r="AA10" s="953"/>
      <c r="AB10" s="953"/>
      <c r="AC10" s="953"/>
      <c r="AD10" s="953"/>
      <c r="AE10" s="953"/>
      <c r="AF10" s="953"/>
      <c r="AG10" s="953"/>
      <c r="AH10" s="953"/>
      <c r="AI10" s="953"/>
      <c r="AJ10" s="953"/>
      <c r="AK10" s="953"/>
      <c r="AL10" s="953"/>
      <c r="AM10" s="953"/>
      <c r="AN10" s="953"/>
      <c r="AO10" s="953"/>
      <c r="AP10" s="953"/>
      <c r="AQ10" s="953"/>
      <c r="AR10" s="953"/>
      <c r="AS10" s="953"/>
      <c r="AT10" s="953"/>
      <c r="AU10" s="953"/>
      <c r="AV10" s="953"/>
      <c r="AW10" s="953"/>
      <c r="AX10" s="953"/>
      <c r="AY10" s="953"/>
      <c r="AZ10" s="953"/>
      <c r="BA10" s="953"/>
      <c r="BB10" s="953"/>
      <c r="BC10" s="953"/>
      <c r="BD10" s="953"/>
      <c r="BE10" s="20"/>
      <c r="BF10" s="20"/>
      <c r="BG10" s="954">
        <v>200184000</v>
      </c>
      <c r="BH10" s="956"/>
      <c r="BI10" s="956"/>
      <c r="BJ10" s="956"/>
      <c r="BK10" s="956"/>
      <c r="BL10" s="956"/>
      <c r="BM10" s="956"/>
      <c r="BN10" s="956"/>
      <c r="BO10" s="956"/>
      <c r="BP10" s="956"/>
      <c r="BQ10" s="956"/>
      <c r="BR10" s="956"/>
      <c r="BS10" s="352"/>
      <c r="BT10" s="352"/>
      <c r="BU10" s="19"/>
      <c r="BV10" s="19"/>
      <c r="BW10" s="19"/>
      <c r="BX10" s="19"/>
      <c r="BY10" s="19"/>
      <c r="BZ10" s="19"/>
      <c r="CA10" s="19"/>
      <c r="CB10" s="19"/>
      <c r="CC10" s="352"/>
      <c r="CD10" s="352"/>
      <c r="CE10" s="352"/>
      <c r="CF10" s="352"/>
    </row>
    <row r="11" spans="1:84" ht="18.75" customHeight="1">
      <c r="A11" s="11"/>
      <c r="B11" s="352"/>
      <c r="C11" s="352"/>
      <c r="D11" s="352"/>
      <c r="E11" s="352"/>
      <c r="F11" s="352"/>
      <c r="G11" s="352"/>
      <c r="H11" s="352"/>
      <c r="I11" s="352"/>
      <c r="J11" s="352"/>
      <c r="K11" s="352"/>
      <c r="L11" s="352"/>
      <c r="M11" s="352"/>
      <c r="N11" s="352"/>
      <c r="O11" s="352"/>
      <c r="P11" s="352"/>
      <c r="Q11" s="352"/>
      <c r="R11" s="953" t="s">
        <v>597</v>
      </c>
      <c r="S11" s="953"/>
      <c r="T11" s="953"/>
      <c r="U11" s="953"/>
      <c r="V11" s="953"/>
      <c r="W11" s="953"/>
      <c r="X11" s="953"/>
      <c r="Y11" s="953"/>
      <c r="Z11" s="953"/>
      <c r="AA11" s="953"/>
      <c r="AB11" s="953"/>
      <c r="AC11" s="953"/>
      <c r="AD11" s="953"/>
      <c r="AE11" s="953"/>
      <c r="AF11" s="953"/>
      <c r="AG11" s="953"/>
      <c r="AH11" s="953"/>
      <c r="AI11" s="953"/>
      <c r="AJ11" s="953"/>
      <c r="AK11" s="953"/>
      <c r="AL11" s="953"/>
      <c r="AM11" s="953"/>
      <c r="AN11" s="953"/>
      <c r="AO11" s="953"/>
      <c r="AP11" s="953"/>
      <c r="AQ11" s="953"/>
      <c r="AR11" s="953"/>
      <c r="AS11" s="953"/>
      <c r="AT11" s="953"/>
      <c r="AU11" s="953"/>
      <c r="AV11" s="953"/>
      <c r="AW11" s="953"/>
      <c r="AX11" s="953"/>
      <c r="AY11" s="953"/>
      <c r="AZ11" s="953"/>
      <c r="BA11" s="953"/>
      <c r="BB11" s="953"/>
      <c r="BC11" s="953"/>
      <c r="BD11" s="953"/>
      <c r="BE11" s="20"/>
      <c r="BF11" s="20"/>
      <c r="BG11" s="954">
        <v>-459000</v>
      </c>
      <c r="BH11" s="956"/>
      <c r="BI11" s="956"/>
      <c r="BJ11" s="956"/>
      <c r="BK11" s="956"/>
      <c r="BL11" s="956"/>
      <c r="BM11" s="956"/>
      <c r="BN11" s="956"/>
      <c r="BO11" s="956"/>
      <c r="BP11" s="956"/>
      <c r="BQ11" s="956"/>
      <c r="BR11" s="956"/>
      <c r="BS11" s="352"/>
      <c r="BU11" s="19"/>
      <c r="BV11" s="19"/>
      <c r="BW11" s="19"/>
      <c r="BX11" s="19"/>
      <c r="BY11" s="19"/>
      <c r="BZ11" s="19"/>
      <c r="CA11" s="19"/>
      <c r="CB11" s="19"/>
      <c r="CC11" s="352"/>
      <c r="CD11" s="352"/>
      <c r="CE11" s="352"/>
      <c r="CF11" s="352"/>
    </row>
    <row r="12" spans="1:84" s="770" customFormat="1" ht="18.75" customHeight="1">
      <c r="A12" s="11"/>
      <c r="B12" s="775"/>
      <c r="C12" s="775"/>
      <c r="D12" s="775"/>
      <c r="E12" s="775"/>
      <c r="F12" s="775"/>
      <c r="G12" s="775"/>
      <c r="H12" s="775"/>
      <c r="I12" s="775"/>
      <c r="J12" s="775"/>
      <c r="K12" s="775"/>
      <c r="L12" s="775"/>
      <c r="M12" s="775"/>
      <c r="N12" s="775"/>
      <c r="O12" s="775"/>
      <c r="P12" s="775"/>
      <c r="Q12" s="775"/>
      <c r="R12" s="953" t="s">
        <v>642</v>
      </c>
      <c r="S12" s="953"/>
      <c r="T12" s="953"/>
      <c r="U12" s="953"/>
      <c r="V12" s="953"/>
      <c r="W12" s="953"/>
      <c r="X12" s="953"/>
      <c r="Y12" s="953"/>
      <c r="Z12" s="953"/>
      <c r="AA12" s="953"/>
      <c r="AB12" s="953"/>
      <c r="AC12" s="953"/>
      <c r="AD12" s="953"/>
      <c r="AE12" s="953"/>
      <c r="AF12" s="953"/>
      <c r="AG12" s="953"/>
      <c r="AH12" s="953"/>
      <c r="AI12" s="953"/>
      <c r="AJ12" s="953"/>
      <c r="AK12" s="953"/>
      <c r="AL12" s="953"/>
      <c r="AM12" s="953"/>
      <c r="AN12" s="953"/>
      <c r="AO12" s="953"/>
      <c r="AP12" s="953"/>
      <c r="AQ12" s="953"/>
      <c r="AR12" s="953"/>
      <c r="AS12" s="953"/>
      <c r="AT12" s="953"/>
      <c r="AU12" s="953"/>
      <c r="AV12" s="953"/>
      <c r="AW12" s="953"/>
      <c r="AX12" s="953"/>
      <c r="AY12" s="953"/>
      <c r="AZ12" s="953"/>
      <c r="BA12" s="953"/>
      <c r="BB12" s="953"/>
      <c r="BC12" s="953"/>
      <c r="BD12" s="953"/>
      <c r="BE12" s="20"/>
      <c r="BF12" s="20"/>
      <c r="BG12" s="954">
        <v>107000</v>
      </c>
      <c r="BH12" s="955"/>
      <c r="BI12" s="955"/>
      <c r="BJ12" s="955"/>
      <c r="BK12" s="955"/>
      <c r="BL12" s="955"/>
      <c r="BM12" s="955"/>
      <c r="BN12" s="955"/>
      <c r="BO12" s="955"/>
      <c r="BP12" s="955"/>
      <c r="BQ12" s="955"/>
      <c r="BR12" s="955"/>
      <c r="BS12" s="775"/>
      <c r="BU12" s="19"/>
      <c r="BV12" s="19"/>
      <c r="BW12" s="19"/>
      <c r="BX12" s="19"/>
      <c r="BY12" s="19"/>
      <c r="BZ12" s="19"/>
      <c r="CA12" s="19"/>
      <c r="CB12" s="19"/>
      <c r="CC12" s="775"/>
      <c r="CD12" s="775"/>
      <c r="CE12" s="775"/>
      <c r="CF12" s="775"/>
    </row>
    <row r="13" spans="1:84" ht="18.75" customHeight="1">
      <c r="A13" s="11"/>
      <c r="B13" s="352"/>
      <c r="C13" s="352"/>
      <c r="D13" s="352"/>
      <c r="E13" s="352"/>
      <c r="F13" s="352"/>
      <c r="G13" s="352"/>
      <c r="H13" s="352"/>
      <c r="I13" s="352"/>
      <c r="J13" s="352"/>
      <c r="K13" s="352"/>
      <c r="L13" s="352"/>
      <c r="M13" s="352"/>
      <c r="N13" s="352"/>
      <c r="O13" s="352"/>
      <c r="P13" s="352"/>
      <c r="Q13" s="352"/>
      <c r="R13" s="953" t="s">
        <v>144</v>
      </c>
      <c r="S13" s="953"/>
      <c r="T13" s="953"/>
      <c r="U13" s="953"/>
      <c r="V13" s="953"/>
      <c r="W13" s="953"/>
      <c r="X13" s="953"/>
      <c r="Y13" s="953"/>
      <c r="Z13" s="953"/>
      <c r="AA13" s="953"/>
      <c r="AB13" s="953"/>
      <c r="AC13" s="953"/>
      <c r="AD13" s="953"/>
      <c r="AE13" s="953"/>
      <c r="AF13" s="953"/>
      <c r="AG13" s="953"/>
      <c r="AH13" s="953"/>
      <c r="AI13" s="953"/>
      <c r="AJ13" s="953"/>
      <c r="AK13" s="953"/>
      <c r="AL13" s="953"/>
      <c r="AM13" s="953"/>
      <c r="AN13" s="953"/>
      <c r="AO13" s="953"/>
      <c r="AP13" s="953"/>
      <c r="AQ13" s="953"/>
      <c r="AR13" s="953"/>
      <c r="AS13" s="953"/>
      <c r="AT13" s="953"/>
      <c r="AU13" s="953"/>
      <c r="AV13" s="953"/>
      <c r="AW13" s="953"/>
      <c r="AX13" s="953"/>
      <c r="AY13" s="953"/>
      <c r="AZ13" s="953"/>
      <c r="BA13" s="953"/>
      <c r="BB13" s="953"/>
      <c r="BC13" s="953"/>
      <c r="BD13" s="953"/>
      <c r="BE13" s="20"/>
      <c r="BF13" s="20"/>
      <c r="BG13" s="954">
        <v>-99954000</v>
      </c>
      <c r="BH13" s="956"/>
      <c r="BI13" s="956"/>
      <c r="BJ13" s="956"/>
      <c r="BK13" s="956"/>
      <c r="BL13" s="956"/>
      <c r="BM13" s="956"/>
      <c r="BN13" s="956"/>
      <c r="BO13" s="956"/>
      <c r="BP13" s="956"/>
      <c r="BQ13" s="956"/>
      <c r="BR13" s="956"/>
      <c r="BS13" s="211"/>
      <c r="BT13" s="352"/>
      <c r="BU13" s="19"/>
      <c r="BV13" s="19"/>
      <c r="BW13" s="19"/>
      <c r="BX13" s="19"/>
      <c r="BY13" s="19"/>
      <c r="BZ13" s="19"/>
      <c r="CA13" s="19"/>
      <c r="CB13" s="19"/>
      <c r="CC13" s="352"/>
      <c r="CD13" s="352"/>
      <c r="CE13" s="352"/>
      <c r="CF13" s="352"/>
    </row>
    <row r="14" spans="1:84" ht="18.75" customHeight="1">
      <c r="A14" s="11"/>
      <c r="B14" s="352"/>
      <c r="C14" s="352"/>
      <c r="D14" s="352"/>
      <c r="E14" s="352"/>
      <c r="F14" s="352"/>
      <c r="G14" s="352"/>
      <c r="H14" s="352"/>
      <c r="I14" s="352"/>
      <c r="J14" s="352"/>
      <c r="K14" s="352"/>
      <c r="L14" s="352"/>
      <c r="M14" s="352"/>
      <c r="N14" s="352"/>
      <c r="O14" s="352"/>
      <c r="P14" s="352"/>
      <c r="Q14" s="352"/>
      <c r="R14" s="953" t="s">
        <v>26</v>
      </c>
      <c r="S14" s="953"/>
      <c r="T14" s="953"/>
      <c r="U14" s="953"/>
      <c r="V14" s="953"/>
      <c r="W14" s="953"/>
      <c r="X14" s="953"/>
      <c r="Y14" s="953"/>
      <c r="Z14" s="953"/>
      <c r="AA14" s="953"/>
      <c r="AB14" s="953"/>
      <c r="AC14" s="953"/>
      <c r="AD14" s="953"/>
      <c r="AE14" s="953"/>
      <c r="AF14" s="953"/>
      <c r="AG14" s="953"/>
      <c r="AH14" s="953"/>
      <c r="AI14" s="953"/>
      <c r="AJ14" s="953"/>
      <c r="AK14" s="953"/>
      <c r="AL14" s="953"/>
      <c r="AM14" s="953"/>
      <c r="AN14" s="953"/>
      <c r="AO14" s="953"/>
      <c r="AP14" s="953"/>
      <c r="AQ14" s="953"/>
      <c r="AR14" s="953"/>
      <c r="AS14" s="953"/>
      <c r="AT14" s="953"/>
      <c r="AU14" s="953"/>
      <c r="AV14" s="953"/>
      <c r="AW14" s="953"/>
      <c r="AX14" s="953"/>
      <c r="AY14" s="953"/>
      <c r="AZ14" s="953"/>
      <c r="BA14" s="953"/>
      <c r="BB14" s="953"/>
      <c r="BC14" s="953"/>
      <c r="BD14" s="953"/>
      <c r="BE14" s="20"/>
      <c r="BF14" s="20"/>
      <c r="BG14" s="954">
        <v>-1000</v>
      </c>
      <c r="BH14" s="956"/>
      <c r="BI14" s="956"/>
      <c r="BJ14" s="956"/>
      <c r="BK14" s="956"/>
      <c r="BL14" s="956"/>
      <c r="BM14" s="956"/>
      <c r="BN14" s="956"/>
      <c r="BO14" s="956"/>
      <c r="BP14" s="956"/>
      <c r="BQ14" s="956"/>
      <c r="BR14" s="956"/>
      <c r="BS14" s="352"/>
      <c r="BT14" s="352"/>
      <c r="BU14" s="19"/>
      <c r="BV14" s="19"/>
      <c r="BW14" s="19"/>
      <c r="BX14" s="19"/>
      <c r="BY14" s="19"/>
      <c r="BZ14" s="19"/>
      <c r="CA14" s="19"/>
      <c r="CB14" s="19"/>
      <c r="CC14" s="352"/>
      <c r="CD14" s="352"/>
      <c r="CE14" s="352"/>
      <c r="CF14" s="352"/>
    </row>
    <row r="15" spans="1:84" ht="18.75" customHeight="1">
      <c r="A15" s="11"/>
      <c r="B15" s="352"/>
      <c r="C15" s="352"/>
      <c r="D15" s="352"/>
      <c r="E15" s="352"/>
      <c r="F15" s="352"/>
      <c r="G15" s="352"/>
      <c r="H15" s="352"/>
      <c r="I15" s="352"/>
      <c r="J15" s="352"/>
      <c r="K15" s="352"/>
      <c r="L15" s="352"/>
      <c r="M15" s="352"/>
      <c r="N15" s="352"/>
      <c r="O15" s="352"/>
      <c r="P15" s="352"/>
      <c r="Q15" s="352"/>
      <c r="R15" s="953" t="s">
        <v>595</v>
      </c>
      <c r="S15" s="953"/>
      <c r="T15" s="953"/>
      <c r="U15" s="953"/>
      <c r="V15" s="953"/>
      <c r="W15" s="953"/>
      <c r="X15" s="953"/>
      <c r="Y15" s="953"/>
      <c r="Z15" s="953"/>
      <c r="AA15" s="953"/>
      <c r="AB15" s="953"/>
      <c r="AC15" s="953"/>
      <c r="AD15" s="953"/>
      <c r="AE15" s="953"/>
      <c r="AF15" s="953"/>
      <c r="AG15" s="953"/>
      <c r="AH15" s="953"/>
      <c r="AI15" s="953"/>
      <c r="AJ15" s="953"/>
      <c r="AK15" s="953"/>
      <c r="AL15" s="953"/>
      <c r="AM15" s="953"/>
      <c r="AN15" s="953"/>
      <c r="AO15" s="953"/>
      <c r="AP15" s="953"/>
      <c r="AQ15" s="953"/>
      <c r="AR15" s="953"/>
      <c r="AS15" s="953"/>
      <c r="AT15" s="953"/>
      <c r="AU15" s="953"/>
      <c r="AV15" s="953"/>
      <c r="AW15" s="953"/>
      <c r="AX15" s="953"/>
      <c r="AY15" s="953"/>
      <c r="AZ15" s="953"/>
      <c r="BA15" s="953"/>
      <c r="BB15" s="953"/>
      <c r="BC15" s="953"/>
      <c r="BD15" s="953"/>
      <c r="BE15" s="20"/>
      <c r="BF15" s="20"/>
      <c r="BG15" s="954">
        <v>12463000</v>
      </c>
      <c r="BH15" s="956"/>
      <c r="BI15" s="956"/>
      <c r="BJ15" s="956"/>
      <c r="BK15" s="956"/>
      <c r="BL15" s="956"/>
      <c r="BM15" s="956"/>
      <c r="BN15" s="956"/>
      <c r="BO15" s="956"/>
      <c r="BP15" s="956"/>
      <c r="BQ15" s="956"/>
      <c r="BR15" s="956"/>
      <c r="BS15" s="352"/>
      <c r="BT15" s="352"/>
      <c r="BU15" s="19"/>
      <c r="BV15" s="19"/>
      <c r="BW15" s="19"/>
      <c r="BX15" s="19"/>
      <c r="BY15" s="19"/>
      <c r="BZ15" s="19"/>
      <c r="CA15" s="19"/>
      <c r="CB15" s="19"/>
      <c r="CC15" s="352"/>
      <c r="CD15" s="352"/>
      <c r="CE15" s="352"/>
      <c r="CF15" s="352"/>
    </row>
    <row r="16" spans="1:84" ht="18.75" customHeight="1">
      <c r="A16" s="11"/>
      <c r="B16" s="352"/>
      <c r="C16" s="352"/>
      <c r="D16" s="352"/>
      <c r="E16" s="352"/>
      <c r="F16" s="352"/>
      <c r="G16" s="352"/>
      <c r="H16" s="352"/>
      <c r="I16" s="352"/>
      <c r="J16" s="352"/>
      <c r="K16" s="352"/>
      <c r="L16" s="352"/>
      <c r="M16" s="352"/>
      <c r="N16" s="352"/>
      <c r="O16" s="352"/>
      <c r="P16" s="352"/>
      <c r="Q16" s="352"/>
      <c r="R16" s="953" t="s">
        <v>152</v>
      </c>
      <c r="S16" s="953"/>
      <c r="T16" s="953"/>
      <c r="U16" s="953"/>
      <c r="V16" s="953"/>
      <c r="W16" s="953"/>
      <c r="X16" s="953"/>
      <c r="Y16" s="953"/>
      <c r="Z16" s="953"/>
      <c r="AA16" s="953"/>
      <c r="AB16" s="953"/>
      <c r="AC16" s="953"/>
      <c r="AD16" s="953"/>
      <c r="AE16" s="953"/>
      <c r="AF16" s="953"/>
      <c r="AG16" s="953"/>
      <c r="AH16" s="953"/>
      <c r="AI16" s="953"/>
      <c r="AJ16" s="953"/>
      <c r="AK16" s="953"/>
      <c r="AL16" s="953"/>
      <c r="AM16" s="953"/>
      <c r="AN16" s="953"/>
      <c r="AO16" s="953"/>
      <c r="AP16" s="953"/>
      <c r="AQ16" s="953"/>
      <c r="AR16" s="953"/>
      <c r="AS16" s="953"/>
      <c r="AT16" s="953"/>
      <c r="AU16" s="953"/>
      <c r="AV16" s="953"/>
      <c r="AW16" s="953"/>
      <c r="AX16" s="953"/>
      <c r="AY16" s="953"/>
      <c r="AZ16" s="953"/>
      <c r="BA16" s="953"/>
      <c r="BB16" s="953"/>
      <c r="BC16" s="953"/>
      <c r="BD16" s="953"/>
      <c r="BE16" s="20"/>
      <c r="BF16" s="20"/>
      <c r="BG16" s="954">
        <v>-22999709</v>
      </c>
      <c r="BH16" s="956"/>
      <c r="BI16" s="956"/>
      <c r="BJ16" s="956"/>
      <c r="BK16" s="956"/>
      <c r="BL16" s="956"/>
      <c r="BM16" s="956"/>
      <c r="BN16" s="956"/>
      <c r="BO16" s="956"/>
      <c r="BP16" s="956"/>
      <c r="BQ16" s="956"/>
      <c r="BR16" s="956"/>
      <c r="BS16" s="211"/>
      <c r="BT16" s="352"/>
      <c r="BU16" s="19"/>
      <c r="BV16" s="19"/>
      <c r="BW16" s="19"/>
      <c r="BX16" s="19"/>
      <c r="BY16" s="19"/>
      <c r="BZ16" s="19"/>
      <c r="CA16" s="19"/>
      <c r="CB16" s="19"/>
      <c r="CC16" s="352"/>
      <c r="CD16" s="352"/>
      <c r="CE16" s="352"/>
      <c r="CF16" s="352"/>
    </row>
    <row r="17" spans="1:84" ht="18.75" customHeight="1">
      <c r="A17" s="11"/>
      <c r="B17" s="352"/>
      <c r="C17" s="352"/>
      <c r="D17" s="352"/>
      <c r="E17" s="352"/>
      <c r="F17" s="352"/>
      <c r="G17" s="352"/>
      <c r="H17" s="352"/>
      <c r="I17" s="352"/>
      <c r="J17" s="352"/>
      <c r="K17" s="352"/>
      <c r="L17" s="352"/>
      <c r="M17" s="352"/>
      <c r="N17" s="352"/>
      <c r="O17" s="352"/>
      <c r="P17" s="352"/>
      <c r="Q17" s="352"/>
      <c r="R17" s="953" t="s">
        <v>153</v>
      </c>
      <c r="S17" s="953"/>
      <c r="T17" s="953"/>
      <c r="U17" s="953"/>
      <c r="V17" s="953"/>
      <c r="W17" s="953"/>
      <c r="X17" s="953"/>
      <c r="Y17" s="953"/>
      <c r="Z17" s="953"/>
      <c r="AA17" s="953"/>
      <c r="AB17" s="953"/>
      <c r="AC17" s="953"/>
      <c r="AD17" s="953"/>
      <c r="AE17" s="953"/>
      <c r="AF17" s="953"/>
      <c r="AG17" s="953"/>
      <c r="AH17" s="953"/>
      <c r="AI17" s="953"/>
      <c r="AJ17" s="953"/>
      <c r="AK17" s="953"/>
      <c r="AL17" s="953"/>
      <c r="AM17" s="953"/>
      <c r="AN17" s="953"/>
      <c r="AO17" s="953"/>
      <c r="AP17" s="953"/>
      <c r="AQ17" s="953"/>
      <c r="AR17" s="953"/>
      <c r="AS17" s="953"/>
      <c r="AT17" s="953"/>
      <c r="AU17" s="953"/>
      <c r="AV17" s="953"/>
      <c r="AW17" s="953"/>
      <c r="AX17" s="953"/>
      <c r="AY17" s="953"/>
      <c r="AZ17" s="953"/>
      <c r="BA17" s="953"/>
      <c r="BB17" s="953"/>
      <c r="BC17" s="953"/>
      <c r="BD17" s="953"/>
      <c r="BE17" s="20"/>
      <c r="BF17" s="20"/>
      <c r="BG17" s="957">
        <v>1694726</v>
      </c>
      <c r="BH17" s="958"/>
      <c r="BI17" s="958"/>
      <c r="BJ17" s="958"/>
      <c r="BK17" s="958"/>
      <c r="BL17" s="958"/>
      <c r="BM17" s="958"/>
      <c r="BN17" s="958"/>
      <c r="BO17" s="958"/>
      <c r="BP17" s="958"/>
      <c r="BQ17" s="958"/>
      <c r="BR17" s="958"/>
      <c r="BS17" s="352"/>
      <c r="BT17" s="352"/>
      <c r="BU17" s="19"/>
      <c r="BV17" s="19"/>
      <c r="BW17" s="19"/>
      <c r="BX17" s="19"/>
      <c r="BY17" s="19"/>
      <c r="BZ17" s="19"/>
      <c r="CA17" s="19"/>
      <c r="CB17" s="19"/>
      <c r="CC17" s="352"/>
      <c r="CD17" s="352"/>
      <c r="CE17" s="352"/>
      <c r="CF17" s="352"/>
    </row>
    <row r="18" spans="1:84" ht="18.75" customHeight="1">
      <c r="A18" s="11"/>
      <c r="B18" s="352"/>
      <c r="C18" s="352"/>
      <c r="D18" s="352"/>
      <c r="E18" s="352"/>
      <c r="F18" s="352"/>
      <c r="G18" s="352"/>
      <c r="H18" s="352"/>
      <c r="I18" s="352"/>
      <c r="J18" s="352"/>
      <c r="K18" s="352"/>
      <c r="L18" s="352"/>
      <c r="M18" s="352"/>
      <c r="N18" s="352"/>
      <c r="O18" s="352"/>
      <c r="P18" s="352"/>
      <c r="Q18" s="352"/>
      <c r="R18" s="953" t="s">
        <v>178</v>
      </c>
      <c r="S18" s="953"/>
      <c r="T18" s="953"/>
      <c r="U18" s="953"/>
      <c r="V18" s="953"/>
      <c r="W18" s="953"/>
      <c r="X18" s="953"/>
      <c r="Y18" s="953"/>
      <c r="Z18" s="953"/>
      <c r="AA18" s="953"/>
      <c r="AB18" s="953"/>
      <c r="AC18" s="953"/>
      <c r="AD18" s="953"/>
      <c r="AE18" s="953"/>
      <c r="AF18" s="953"/>
      <c r="AG18" s="953"/>
      <c r="AH18" s="953"/>
      <c r="AI18" s="953"/>
      <c r="AJ18" s="953"/>
      <c r="AK18" s="953"/>
      <c r="AL18" s="953"/>
      <c r="AM18" s="953"/>
      <c r="AN18" s="953"/>
      <c r="AO18" s="953"/>
      <c r="AP18" s="953"/>
      <c r="AQ18" s="953"/>
      <c r="AR18" s="953"/>
      <c r="AS18" s="953"/>
      <c r="AT18" s="953"/>
      <c r="AU18" s="953"/>
      <c r="AV18" s="953"/>
      <c r="AW18" s="953"/>
      <c r="AX18" s="953"/>
      <c r="AY18" s="953"/>
      <c r="AZ18" s="953"/>
      <c r="BA18" s="953"/>
      <c r="BB18" s="953"/>
      <c r="BC18" s="953"/>
      <c r="BD18" s="953"/>
      <c r="BE18" s="20"/>
      <c r="BF18" s="20"/>
      <c r="BG18" s="954">
        <f>SUM(BG9:BR17)</f>
        <v>107350017</v>
      </c>
      <c r="BH18" s="956"/>
      <c r="BI18" s="956"/>
      <c r="BJ18" s="956"/>
      <c r="BK18" s="956"/>
      <c r="BL18" s="956"/>
      <c r="BM18" s="956"/>
      <c r="BN18" s="956"/>
      <c r="BO18" s="956"/>
      <c r="BP18" s="956"/>
      <c r="BQ18" s="956"/>
      <c r="BR18" s="956"/>
      <c r="BS18" s="352"/>
      <c r="BT18" s="352"/>
      <c r="BU18" s="19"/>
      <c r="BV18" s="19"/>
      <c r="BW18" s="19"/>
      <c r="BX18" s="19"/>
      <c r="BY18" s="19"/>
      <c r="BZ18" s="19"/>
      <c r="CA18" s="19"/>
      <c r="CB18" s="19"/>
      <c r="CC18" s="352"/>
      <c r="CD18" s="352"/>
      <c r="CE18" s="352"/>
      <c r="CF18" s="352"/>
    </row>
    <row r="19" spans="1:84" ht="18.75" customHeight="1">
      <c r="A19" s="11"/>
      <c r="B19" s="352"/>
      <c r="C19" s="352"/>
      <c r="D19" s="352"/>
      <c r="E19" s="352"/>
      <c r="F19" s="352"/>
      <c r="G19" s="352"/>
      <c r="H19" s="352"/>
      <c r="I19" s="352"/>
      <c r="J19" s="352"/>
      <c r="K19" s="352"/>
      <c r="L19" s="352"/>
      <c r="M19" s="352"/>
      <c r="N19" s="352"/>
      <c r="O19" s="352"/>
      <c r="P19" s="352"/>
      <c r="Q19" s="352"/>
      <c r="R19" s="953" t="s">
        <v>591</v>
      </c>
      <c r="S19" s="953"/>
      <c r="T19" s="953"/>
      <c r="U19" s="953"/>
      <c r="V19" s="953"/>
      <c r="W19" s="953"/>
      <c r="X19" s="953"/>
      <c r="Y19" s="953"/>
      <c r="Z19" s="953"/>
      <c r="AA19" s="953"/>
      <c r="AB19" s="953"/>
      <c r="AC19" s="953"/>
      <c r="AD19" s="953"/>
      <c r="AE19" s="953"/>
      <c r="AF19" s="953"/>
      <c r="AG19" s="953"/>
      <c r="AH19" s="953"/>
      <c r="AI19" s="953"/>
      <c r="AJ19" s="953"/>
      <c r="AK19" s="953"/>
      <c r="AL19" s="953"/>
      <c r="AM19" s="953"/>
      <c r="AN19" s="953"/>
      <c r="AO19" s="953"/>
      <c r="AP19" s="953"/>
      <c r="AQ19" s="953"/>
      <c r="AR19" s="953"/>
      <c r="AS19" s="953"/>
      <c r="AT19" s="953"/>
      <c r="AU19" s="953"/>
      <c r="AV19" s="953"/>
      <c r="AW19" s="953"/>
      <c r="AX19" s="953"/>
      <c r="AY19" s="953"/>
      <c r="AZ19" s="953"/>
      <c r="BA19" s="953"/>
      <c r="BB19" s="953"/>
      <c r="BC19" s="953"/>
      <c r="BD19" s="953"/>
      <c r="BE19" s="20"/>
      <c r="BF19" s="20"/>
      <c r="BG19" s="954">
        <v>1000</v>
      </c>
      <c r="BH19" s="956"/>
      <c r="BI19" s="956"/>
      <c r="BJ19" s="956"/>
      <c r="BK19" s="956"/>
      <c r="BL19" s="956"/>
      <c r="BM19" s="956"/>
      <c r="BN19" s="956"/>
      <c r="BO19" s="956"/>
      <c r="BP19" s="956"/>
      <c r="BQ19" s="956"/>
      <c r="BR19" s="956"/>
      <c r="BS19" s="352"/>
      <c r="BT19" s="352"/>
      <c r="BU19" s="19"/>
      <c r="BV19" s="19"/>
      <c r="BW19" s="19"/>
      <c r="BX19" s="19"/>
      <c r="BY19" s="19"/>
      <c r="BZ19" s="19"/>
      <c r="CA19" s="19"/>
      <c r="CB19" s="19"/>
      <c r="CC19" s="352"/>
      <c r="CD19" s="352"/>
      <c r="CE19" s="352"/>
      <c r="CF19" s="352"/>
    </row>
    <row r="20" spans="1:84" ht="18.75" customHeight="1">
      <c r="A20" s="11"/>
      <c r="B20" s="352"/>
      <c r="C20" s="352"/>
      <c r="D20" s="352"/>
      <c r="E20" s="352"/>
      <c r="F20" s="352"/>
      <c r="G20" s="352"/>
      <c r="H20" s="352"/>
      <c r="I20" s="352"/>
      <c r="J20" s="352"/>
      <c r="K20" s="352"/>
      <c r="L20" s="352"/>
      <c r="M20" s="352"/>
      <c r="N20" s="352"/>
      <c r="O20" s="352"/>
      <c r="P20" s="352"/>
      <c r="Q20" s="352"/>
      <c r="R20" s="953" t="s">
        <v>181</v>
      </c>
      <c r="S20" s="953"/>
      <c r="T20" s="953"/>
      <c r="U20" s="953"/>
      <c r="V20" s="953"/>
      <c r="W20" s="953"/>
      <c r="X20" s="953"/>
      <c r="Y20" s="953"/>
      <c r="Z20" s="953"/>
      <c r="AA20" s="953"/>
      <c r="AB20" s="953"/>
      <c r="AC20" s="953"/>
      <c r="AD20" s="953"/>
      <c r="AE20" s="953"/>
      <c r="AF20" s="953"/>
      <c r="AG20" s="953"/>
      <c r="AH20" s="953"/>
      <c r="AI20" s="953"/>
      <c r="AJ20" s="953"/>
      <c r="AK20" s="953"/>
      <c r="AL20" s="953"/>
      <c r="AM20" s="953"/>
      <c r="AN20" s="953"/>
      <c r="AO20" s="953"/>
      <c r="AP20" s="953"/>
      <c r="AQ20" s="953"/>
      <c r="AR20" s="953"/>
      <c r="AS20" s="953"/>
      <c r="AT20" s="953"/>
      <c r="AU20" s="953"/>
      <c r="AV20" s="953"/>
      <c r="AW20" s="953"/>
      <c r="AX20" s="953"/>
      <c r="AY20" s="953"/>
      <c r="AZ20" s="953"/>
      <c r="BA20" s="953"/>
      <c r="BB20" s="953"/>
      <c r="BC20" s="953"/>
      <c r="BD20" s="953"/>
      <c r="BE20" s="20"/>
      <c r="BF20" s="20"/>
      <c r="BG20" s="957">
        <v>-12463000</v>
      </c>
      <c r="BH20" s="958"/>
      <c r="BI20" s="958"/>
      <c r="BJ20" s="958"/>
      <c r="BK20" s="958"/>
      <c r="BL20" s="958"/>
      <c r="BM20" s="958"/>
      <c r="BN20" s="958"/>
      <c r="BO20" s="958"/>
      <c r="BP20" s="958"/>
      <c r="BQ20" s="958"/>
      <c r="BR20" s="958"/>
      <c r="BS20" s="352"/>
      <c r="BT20" s="352"/>
      <c r="BU20" s="19"/>
      <c r="BV20" s="19"/>
      <c r="BW20" s="19"/>
      <c r="BX20" s="19"/>
      <c r="BY20" s="19"/>
      <c r="BZ20" s="19"/>
      <c r="CA20" s="19"/>
      <c r="CB20" s="19"/>
      <c r="CC20" s="352"/>
      <c r="CD20" s="352"/>
      <c r="CE20" s="352"/>
      <c r="CF20" s="352"/>
    </row>
    <row r="21" spans="1:84" ht="18.75" customHeight="1">
      <c r="A21" s="11"/>
      <c r="B21" s="352"/>
      <c r="C21" s="352"/>
      <c r="D21" s="352"/>
      <c r="E21" s="352"/>
      <c r="F21" s="352"/>
      <c r="G21" s="352"/>
      <c r="H21" s="352"/>
      <c r="I21" s="352"/>
      <c r="J21" s="352"/>
      <c r="K21" s="352"/>
      <c r="L21" s="352"/>
      <c r="M21" s="352"/>
      <c r="N21" s="352"/>
      <c r="O21" s="352"/>
      <c r="P21" s="953" t="s">
        <v>151</v>
      </c>
      <c r="Q21" s="861"/>
      <c r="R21" s="861"/>
      <c r="S21" s="861"/>
      <c r="T21" s="861"/>
      <c r="U21" s="861"/>
      <c r="V21" s="861"/>
      <c r="W21" s="861"/>
      <c r="X21" s="861"/>
      <c r="Y21" s="861"/>
      <c r="Z21" s="861"/>
      <c r="AA21" s="861"/>
      <c r="AB21" s="861"/>
      <c r="AC21" s="861"/>
      <c r="AD21" s="861"/>
      <c r="AE21" s="861"/>
      <c r="AF21" s="861"/>
      <c r="AG21" s="861"/>
      <c r="AH21" s="861"/>
      <c r="AI21" s="861"/>
      <c r="AJ21" s="861"/>
      <c r="AK21" s="861"/>
      <c r="AL21" s="861"/>
      <c r="AM21" s="861"/>
      <c r="AN21" s="861"/>
      <c r="AO21" s="861"/>
      <c r="AP21" s="861"/>
      <c r="AQ21" s="861"/>
      <c r="AR21" s="861"/>
      <c r="AS21" s="861"/>
      <c r="AT21" s="861"/>
      <c r="AU21" s="861"/>
      <c r="AV21" s="861"/>
      <c r="AW21" s="861"/>
      <c r="AX21" s="861"/>
      <c r="AY21" s="861"/>
      <c r="AZ21" s="861"/>
      <c r="BA21" s="861"/>
      <c r="BB21" s="861"/>
      <c r="BC21" s="861"/>
      <c r="BD21" s="861"/>
      <c r="BE21" s="20"/>
      <c r="BF21" s="20"/>
      <c r="BG21" s="954">
        <f>SUM(BG18:BR20)</f>
        <v>94888017</v>
      </c>
      <c r="BH21" s="956"/>
      <c r="BI21" s="956"/>
      <c r="BJ21" s="956"/>
      <c r="BK21" s="956"/>
      <c r="BL21" s="956"/>
      <c r="BM21" s="956"/>
      <c r="BN21" s="956"/>
      <c r="BO21" s="956"/>
      <c r="BP21" s="956"/>
      <c r="BQ21" s="956"/>
      <c r="BR21" s="956"/>
      <c r="BS21" s="352"/>
      <c r="BT21" s="352"/>
      <c r="BU21" s="19"/>
      <c r="BV21" s="19"/>
      <c r="BW21" s="19"/>
      <c r="BX21" s="19"/>
      <c r="BY21" s="19"/>
      <c r="BZ21" s="19"/>
      <c r="CA21" s="19"/>
      <c r="CB21" s="19"/>
      <c r="CC21" s="352"/>
      <c r="CD21" s="352"/>
      <c r="CE21" s="352"/>
      <c r="CF21" s="352"/>
    </row>
    <row r="22" spans="1:84" ht="18.75" customHeight="1">
      <c r="A22" s="1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19"/>
      <c r="AI22" s="19"/>
      <c r="AJ22" s="19"/>
      <c r="AK22" s="19"/>
      <c r="AL22" s="19"/>
      <c r="AM22" s="19"/>
      <c r="AN22" s="19"/>
      <c r="AO22" s="352"/>
      <c r="AP22" s="352"/>
      <c r="AQ22" s="352"/>
      <c r="AR22" s="352"/>
      <c r="AS22" s="352"/>
      <c r="AT22" s="352"/>
      <c r="AU22" s="352"/>
      <c r="AV22" s="352"/>
      <c r="AW22" s="19"/>
      <c r="AX22" s="19"/>
      <c r="AY22" s="19"/>
      <c r="AZ22" s="19"/>
      <c r="BA22" s="19"/>
      <c r="BB22" s="19"/>
      <c r="BC22" s="19"/>
      <c r="BD22" s="19"/>
      <c r="BE22" s="20"/>
      <c r="BF22" s="20"/>
      <c r="BG22" s="201"/>
      <c r="BH22" s="201"/>
      <c r="BI22" s="353"/>
      <c r="BJ22" s="353"/>
      <c r="BK22" s="353"/>
      <c r="BL22" s="353"/>
      <c r="BM22" s="353"/>
      <c r="BN22" s="353"/>
      <c r="BO22" s="353"/>
      <c r="BP22" s="353"/>
      <c r="BQ22" s="353"/>
      <c r="BR22" s="353"/>
      <c r="BS22" s="352"/>
      <c r="BT22" s="352"/>
      <c r="BU22" s="19"/>
      <c r="BV22" s="19"/>
      <c r="BW22" s="19"/>
      <c r="BX22" s="19"/>
      <c r="BY22" s="19"/>
      <c r="BZ22" s="19"/>
      <c r="CA22" s="19"/>
      <c r="CB22" s="19"/>
      <c r="CC22" s="352"/>
      <c r="CD22" s="352"/>
      <c r="CE22" s="352"/>
      <c r="CF22" s="352"/>
    </row>
    <row r="23" spans="1:84" ht="18.75" customHeight="1">
      <c r="A23" s="11"/>
      <c r="B23" s="352"/>
      <c r="C23" s="352"/>
      <c r="D23" s="352"/>
      <c r="E23" s="352"/>
      <c r="F23" s="352"/>
      <c r="G23" s="352"/>
      <c r="H23" s="352"/>
      <c r="I23" s="352"/>
      <c r="J23" s="352"/>
      <c r="K23" s="352"/>
      <c r="L23" s="885" t="s">
        <v>138</v>
      </c>
      <c r="M23" s="885"/>
      <c r="N23" s="885"/>
      <c r="O23" s="885"/>
      <c r="P23" s="953" t="s">
        <v>154</v>
      </c>
      <c r="Q23" s="953"/>
      <c r="R23" s="953"/>
      <c r="S23" s="953"/>
      <c r="T23" s="953"/>
      <c r="U23" s="953"/>
      <c r="V23" s="953"/>
      <c r="W23" s="953"/>
      <c r="X23" s="953"/>
      <c r="Y23" s="953"/>
      <c r="Z23" s="953"/>
      <c r="AA23" s="953"/>
      <c r="AB23" s="953"/>
      <c r="AC23" s="953"/>
      <c r="AD23" s="953"/>
      <c r="AE23" s="953"/>
      <c r="AF23" s="953"/>
      <c r="AG23" s="953"/>
      <c r="AH23" s="953"/>
      <c r="AI23" s="953"/>
      <c r="AJ23" s="953"/>
      <c r="AK23" s="953"/>
      <c r="AL23" s="953"/>
      <c r="AM23" s="953"/>
      <c r="AN23" s="953"/>
      <c r="AO23" s="953"/>
      <c r="AP23" s="953"/>
      <c r="AQ23" s="953"/>
      <c r="AR23" s="953"/>
      <c r="AS23" s="953"/>
      <c r="AT23" s="953"/>
      <c r="AU23" s="953"/>
      <c r="AV23" s="953"/>
      <c r="AW23" s="953"/>
      <c r="AX23" s="953"/>
      <c r="AY23" s="953"/>
      <c r="AZ23" s="953"/>
      <c r="BA23" s="953"/>
      <c r="BB23" s="953"/>
      <c r="BC23" s="953"/>
      <c r="BD23" s="953"/>
      <c r="BE23" s="20"/>
      <c r="BF23" s="20"/>
      <c r="BG23" s="201"/>
      <c r="BH23" s="201"/>
      <c r="BI23" s="353"/>
      <c r="BJ23" s="353"/>
      <c r="BK23" s="353"/>
      <c r="BL23" s="353"/>
      <c r="BM23" s="353"/>
      <c r="BN23" s="353"/>
      <c r="BO23" s="353"/>
      <c r="BP23" s="353"/>
      <c r="BQ23" s="353"/>
      <c r="BR23" s="353"/>
      <c r="BS23" s="352"/>
      <c r="BT23" s="352"/>
      <c r="BU23" s="19"/>
      <c r="BV23" s="19"/>
      <c r="BW23" s="19"/>
      <c r="BX23" s="19"/>
      <c r="BY23" s="19"/>
      <c r="BZ23" s="19"/>
      <c r="CA23" s="19"/>
      <c r="CB23" s="19"/>
      <c r="CC23" s="352"/>
      <c r="CD23" s="352"/>
      <c r="CE23" s="352"/>
      <c r="CF23" s="352"/>
    </row>
    <row r="24" spans="1:84" ht="18.75" customHeight="1">
      <c r="A24" s="11"/>
      <c r="B24" s="352"/>
      <c r="C24" s="352"/>
      <c r="D24" s="352"/>
      <c r="E24" s="352"/>
      <c r="F24" s="352"/>
      <c r="G24" s="352"/>
      <c r="H24" s="352"/>
      <c r="I24" s="352"/>
      <c r="J24" s="352"/>
      <c r="K24" s="352"/>
      <c r="L24" s="352"/>
      <c r="M24" s="352"/>
      <c r="N24" s="352"/>
      <c r="O24" s="352"/>
      <c r="P24" s="352"/>
      <c r="Q24" s="352"/>
      <c r="R24" s="953" t="s">
        <v>155</v>
      </c>
      <c r="S24" s="953"/>
      <c r="T24" s="953"/>
      <c r="U24" s="953"/>
      <c r="V24" s="953"/>
      <c r="W24" s="953"/>
      <c r="X24" s="953"/>
      <c r="Y24" s="953"/>
      <c r="Z24" s="953"/>
      <c r="AA24" s="953"/>
      <c r="AB24" s="953"/>
      <c r="AC24" s="953"/>
      <c r="AD24" s="953"/>
      <c r="AE24" s="953"/>
      <c r="AF24" s="953"/>
      <c r="AG24" s="953"/>
      <c r="AH24" s="953"/>
      <c r="AI24" s="953"/>
      <c r="AJ24" s="953"/>
      <c r="AK24" s="953"/>
      <c r="AL24" s="953"/>
      <c r="AM24" s="953"/>
      <c r="AN24" s="953"/>
      <c r="AO24" s="953"/>
      <c r="AP24" s="953"/>
      <c r="AQ24" s="953"/>
      <c r="AR24" s="953"/>
      <c r="AS24" s="953"/>
      <c r="AT24" s="953"/>
      <c r="AU24" s="953"/>
      <c r="AV24" s="953"/>
      <c r="AW24" s="953"/>
      <c r="AX24" s="953"/>
      <c r="AY24" s="953"/>
      <c r="AZ24" s="953"/>
      <c r="BA24" s="953"/>
      <c r="BB24" s="953"/>
      <c r="BC24" s="953"/>
      <c r="BD24" s="953"/>
      <c r="BE24" s="20"/>
      <c r="BF24" s="20"/>
      <c r="BG24" s="954">
        <v>-67095000</v>
      </c>
      <c r="BH24" s="956"/>
      <c r="BI24" s="956"/>
      <c r="BJ24" s="956"/>
      <c r="BK24" s="956"/>
      <c r="BL24" s="956"/>
      <c r="BM24" s="956"/>
      <c r="BN24" s="956"/>
      <c r="BO24" s="956"/>
      <c r="BP24" s="956"/>
      <c r="BQ24" s="956"/>
      <c r="BR24" s="956"/>
      <c r="BS24" s="352"/>
      <c r="BT24" s="352"/>
      <c r="BU24" s="19"/>
      <c r="BV24" s="19"/>
      <c r="BW24" s="19"/>
      <c r="BX24" s="19"/>
      <c r="BY24" s="19"/>
      <c r="BZ24" s="19"/>
      <c r="CA24" s="19"/>
      <c r="CB24" s="19"/>
      <c r="CC24" s="352"/>
      <c r="CD24" s="352"/>
      <c r="CE24" s="352"/>
      <c r="CF24" s="352"/>
    </row>
    <row r="25" spans="1:84" ht="18.75" customHeight="1">
      <c r="A25" s="11"/>
      <c r="B25" s="352"/>
      <c r="C25" s="352"/>
      <c r="D25" s="352"/>
      <c r="E25" s="352"/>
      <c r="F25" s="352"/>
      <c r="G25" s="352"/>
      <c r="H25" s="352"/>
      <c r="I25" s="352"/>
      <c r="J25" s="352"/>
      <c r="K25" s="352"/>
      <c r="L25" s="352"/>
      <c r="M25" s="352"/>
      <c r="N25" s="352"/>
      <c r="O25" s="352"/>
      <c r="P25" s="352"/>
      <c r="Q25" s="352"/>
      <c r="R25" s="351" t="s">
        <v>593</v>
      </c>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20"/>
      <c r="BF25" s="20"/>
      <c r="BG25" s="954">
        <v>201960000</v>
      </c>
      <c r="BH25" s="954"/>
      <c r="BI25" s="954"/>
      <c r="BJ25" s="954"/>
      <c r="BK25" s="954"/>
      <c r="BL25" s="954"/>
      <c r="BM25" s="954"/>
      <c r="BN25" s="954"/>
      <c r="BO25" s="954"/>
      <c r="BP25" s="954"/>
      <c r="BQ25" s="954"/>
      <c r="BR25" s="954"/>
      <c r="BS25" s="352"/>
      <c r="BT25" s="352"/>
      <c r="BU25" s="19"/>
      <c r="BV25" s="19"/>
      <c r="BW25" s="19"/>
      <c r="BX25" s="19"/>
      <c r="BY25" s="19"/>
      <c r="BZ25" s="19"/>
      <c r="CA25" s="19"/>
      <c r="CB25" s="19"/>
      <c r="CC25" s="352"/>
      <c r="CD25" s="352"/>
      <c r="CE25" s="352"/>
      <c r="CF25" s="352"/>
    </row>
    <row r="26" spans="1:84" ht="18.75" customHeight="1">
      <c r="A26" s="11"/>
      <c r="B26" s="352"/>
      <c r="C26" s="352"/>
      <c r="D26" s="352"/>
      <c r="E26" s="352"/>
      <c r="F26" s="352"/>
      <c r="G26" s="352"/>
      <c r="H26" s="352"/>
      <c r="I26" s="352"/>
      <c r="J26" s="352"/>
      <c r="K26" s="352"/>
      <c r="L26" s="352"/>
      <c r="M26" s="352"/>
      <c r="N26" s="352"/>
      <c r="O26" s="352"/>
      <c r="P26" s="352"/>
      <c r="Q26" s="352"/>
      <c r="R26" s="953" t="s">
        <v>422</v>
      </c>
      <c r="S26" s="953"/>
      <c r="T26" s="953"/>
      <c r="U26" s="953"/>
      <c r="V26" s="953"/>
      <c r="W26" s="953"/>
      <c r="X26" s="953"/>
      <c r="Y26" s="953"/>
      <c r="Z26" s="953"/>
      <c r="AA26" s="953"/>
      <c r="AB26" s="953"/>
      <c r="AC26" s="953"/>
      <c r="AD26" s="953"/>
      <c r="AE26" s="953"/>
      <c r="AF26" s="953"/>
      <c r="AG26" s="953"/>
      <c r="AH26" s="953"/>
      <c r="AI26" s="953"/>
      <c r="AJ26" s="953"/>
      <c r="AK26" s="953"/>
      <c r="AL26" s="953"/>
      <c r="AM26" s="953"/>
      <c r="AN26" s="953"/>
      <c r="AO26" s="953"/>
      <c r="AP26" s="953"/>
      <c r="AQ26" s="953"/>
      <c r="AR26" s="953"/>
      <c r="AS26" s="953"/>
      <c r="AT26" s="953"/>
      <c r="AU26" s="953"/>
      <c r="AV26" s="953"/>
      <c r="AW26" s="953"/>
      <c r="AX26" s="953"/>
      <c r="AY26" s="953"/>
      <c r="AZ26" s="953"/>
      <c r="BA26" s="953"/>
      <c r="BB26" s="953"/>
      <c r="BC26" s="953"/>
      <c r="BD26" s="953"/>
      <c r="BE26" s="20"/>
      <c r="BF26" s="20"/>
      <c r="BG26" s="954">
        <v>4200000</v>
      </c>
      <c r="BH26" s="964"/>
      <c r="BI26" s="964"/>
      <c r="BJ26" s="964"/>
      <c r="BK26" s="964"/>
      <c r="BL26" s="964"/>
      <c r="BM26" s="964"/>
      <c r="BN26" s="964"/>
      <c r="BO26" s="964"/>
      <c r="BP26" s="964"/>
      <c r="BQ26" s="964"/>
      <c r="BR26" s="964"/>
      <c r="BS26" s="352"/>
      <c r="BT26" s="352"/>
      <c r="BU26" s="19"/>
      <c r="BV26" s="19"/>
      <c r="BW26" s="19"/>
      <c r="BX26" s="19"/>
      <c r="BY26" s="19"/>
      <c r="BZ26" s="19"/>
      <c r="CA26" s="19"/>
      <c r="CB26" s="19"/>
      <c r="CC26" s="352"/>
      <c r="CD26" s="352"/>
      <c r="CE26" s="352"/>
      <c r="CF26" s="352"/>
    </row>
    <row r="27" spans="1:84" ht="18.75" customHeight="1">
      <c r="A27" s="11"/>
      <c r="B27" s="352"/>
      <c r="C27" s="352"/>
      <c r="D27" s="352"/>
      <c r="E27" s="352"/>
      <c r="F27" s="352"/>
      <c r="G27" s="352"/>
      <c r="H27" s="352"/>
      <c r="I27" s="352"/>
      <c r="J27" s="352"/>
      <c r="K27" s="352"/>
      <c r="L27" s="352"/>
      <c r="M27" s="352"/>
      <c r="N27" s="352"/>
      <c r="O27" s="352"/>
      <c r="P27" s="352"/>
      <c r="Q27" s="352"/>
      <c r="R27" s="953" t="s">
        <v>592</v>
      </c>
      <c r="S27" s="953"/>
      <c r="T27" s="953"/>
      <c r="U27" s="953"/>
      <c r="V27" s="953"/>
      <c r="W27" s="953"/>
      <c r="X27" s="953"/>
      <c r="Y27" s="953"/>
      <c r="Z27" s="953"/>
      <c r="AA27" s="953"/>
      <c r="AB27" s="953"/>
      <c r="AC27" s="953"/>
      <c r="AD27" s="953"/>
      <c r="AE27" s="953"/>
      <c r="AF27" s="953"/>
      <c r="AG27" s="953"/>
      <c r="AH27" s="953"/>
      <c r="AI27" s="953"/>
      <c r="AJ27" s="953"/>
      <c r="AK27" s="953"/>
      <c r="AL27" s="953"/>
      <c r="AM27" s="953"/>
      <c r="AN27" s="953"/>
      <c r="AO27" s="953"/>
      <c r="AP27" s="953"/>
      <c r="AQ27" s="953"/>
      <c r="AR27" s="953"/>
      <c r="AS27" s="953"/>
      <c r="AT27" s="953"/>
      <c r="AU27" s="953"/>
      <c r="AV27" s="953"/>
      <c r="AW27" s="953"/>
      <c r="AX27" s="953"/>
      <c r="AY27" s="953"/>
      <c r="AZ27" s="953"/>
      <c r="BA27" s="953"/>
      <c r="BB27" s="953"/>
      <c r="BC27" s="953"/>
      <c r="BD27" s="953"/>
      <c r="BE27" s="20"/>
      <c r="BF27" s="20"/>
      <c r="BG27" s="957">
        <v>-1000</v>
      </c>
      <c r="BH27" s="958"/>
      <c r="BI27" s="958"/>
      <c r="BJ27" s="958"/>
      <c r="BK27" s="958"/>
      <c r="BL27" s="958"/>
      <c r="BM27" s="958"/>
      <c r="BN27" s="958"/>
      <c r="BO27" s="958"/>
      <c r="BP27" s="958"/>
      <c r="BQ27" s="958"/>
      <c r="BR27" s="958"/>
      <c r="BS27" s="352"/>
      <c r="BT27" s="352"/>
      <c r="BU27" s="19"/>
      <c r="BV27" s="19"/>
      <c r="BW27" s="19"/>
      <c r="BX27" s="19"/>
      <c r="BY27" s="19"/>
      <c r="BZ27" s="19"/>
      <c r="CA27" s="19"/>
      <c r="CB27" s="19"/>
      <c r="CC27" s="352"/>
      <c r="CD27" s="352"/>
      <c r="CE27" s="352"/>
      <c r="CF27" s="352"/>
    </row>
    <row r="28" spans="1:84" ht="18.75" customHeight="1">
      <c r="A28" s="11"/>
      <c r="B28" s="11"/>
      <c r="C28" s="11"/>
      <c r="D28" s="11"/>
      <c r="E28" s="11"/>
      <c r="F28" s="11"/>
      <c r="G28" s="11"/>
      <c r="H28" s="11"/>
      <c r="I28" s="11"/>
      <c r="J28" s="11"/>
      <c r="K28" s="11"/>
      <c r="L28" s="11"/>
      <c r="M28" s="11"/>
      <c r="N28" s="11"/>
      <c r="O28" s="11"/>
      <c r="P28" s="959" t="s">
        <v>161</v>
      </c>
      <c r="Q28" s="861"/>
      <c r="R28" s="861"/>
      <c r="S28" s="861"/>
      <c r="T28" s="861"/>
      <c r="U28" s="861"/>
      <c r="V28" s="861"/>
      <c r="W28" s="861"/>
      <c r="X28" s="861"/>
      <c r="Y28" s="861"/>
      <c r="Z28" s="861"/>
      <c r="AA28" s="861"/>
      <c r="AB28" s="861"/>
      <c r="AC28" s="861"/>
      <c r="AD28" s="861"/>
      <c r="AE28" s="861"/>
      <c r="AF28" s="861"/>
      <c r="AG28" s="861"/>
      <c r="AH28" s="861"/>
      <c r="AI28" s="861"/>
      <c r="AJ28" s="861"/>
      <c r="AK28" s="861"/>
      <c r="AL28" s="861"/>
      <c r="AM28" s="861"/>
      <c r="AN28" s="861"/>
      <c r="AO28" s="861"/>
      <c r="AP28" s="861"/>
      <c r="AQ28" s="861"/>
      <c r="AR28" s="861"/>
      <c r="AS28" s="861"/>
      <c r="AT28" s="861"/>
      <c r="AU28" s="861"/>
      <c r="AV28" s="861"/>
      <c r="AW28" s="861"/>
      <c r="AX28" s="861"/>
      <c r="AY28" s="861"/>
      <c r="AZ28" s="861"/>
      <c r="BA28" s="861"/>
      <c r="BB28" s="861"/>
      <c r="BC28" s="861"/>
      <c r="BD28" s="861"/>
      <c r="BE28" s="20"/>
      <c r="BF28" s="20"/>
      <c r="BG28" s="954">
        <f>SUM(BG24:BR27)</f>
        <v>139064000</v>
      </c>
      <c r="BH28" s="956"/>
      <c r="BI28" s="956"/>
      <c r="BJ28" s="956"/>
      <c r="BK28" s="956"/>
      <c r="BL28" s="956"/>
      <c r="BM28" s="956"/>
      <c r="BN28" s="956"/>
      <c r="BO28" s="956"/>
      <c r="BP28" s="956"/>
      <c r="BQ28" s="956"/>
      <c r="BR28" s="956"/>
      <c r="BS28" s="11"/>
      <c r="BT28" s="11"/>
      <c r="BU28" s="11"/>
      <c r="BV28" s="11"/>
      <c r="BW28" s="11"/>
      <c r="BX28" s="11"/>
      <c r="BY28" s="11"/>
      <c r="BZ28" s="11"/>
      <c r="CA28" s="11"/>
      <c r="CB28" s="11"/>
      <c r="CC28" s="11"/>
      <c r="CD28" s="11"/>
      <c r="CE28" s="11"/>
      <c r="CF28" s="11"/>
    </row>
    <row r="29" spans="1:84" s="770" customFormat="1" ht="18.75" customHeight="1">
      <c r="A29" s="11"/>
      <c r="B29" s="11"/>
      <c r="C29" s="11"/>
      <c r="D29" s="11"/>
      <c r="E29" s="11"/>
      <c r="F29" s="11"/>
      <c r="G29" s="11"/>
      <c r="H29" s="11"/>
      <c r="I29" s="11"/>
      <c r="J29" s="11"/>
      <c r="K29" s="11"/>
      <c r="L29" s="11"/>
      <c r="M29" s="11"/>
      <c r="N29" s="11"/>
      <c r="O29" s="11"/>
      <c r="P29" s="775"/>
      <c r="Q29" s="769"/>
      <c r="R29" s="769"/>
      <c r="S29" s="769"/>
      <c r="T29" s="769"/>
      <c r="U29" s="769"/>
      <c r="V29" s="769"/>
      <c r="W29" s="769"/>
      <c r="X29" s="769"/>
      <c r="Y29" s="769"/>
      <c r="Z29" s="769"/>
      <c r="AA29" s="769"/>
      <c r="AB29" s="769"/>
      <c r="AC29" s="769"/>
      <c r="AD29" s="769"/>
      <c r="AE29" s="769"/>
      <c r="AF29" s="769"/>
      <c r="AG29" s="769"/>
      <c r="AH29" s="769"/>
      <c r="AI29" s="769"/>
      <c r="AJ29" s="769"/>
      <c r="AK29" s="769"/>
      <c r="AL29" s="769"/>
      <c r="AM29" s="769"/>
      <c r="AN29" s="769"/>
      <c r="AO29" s="769"/>
      <c r="AP29" s="769"/>
      <c r="AQ29" s="769"/>
      <c r="AR29" s="769"/>
      <c r="AS29" s="769"/>
      <c r="AT29" s="769"/>
      <c r="AU29" s="769"/>
      <c r="AV29" s="769"/>
      <c r="AW29" s="769"/>
      <c r="AX29" s="769"/>
      <c r="AY29" s="769"/>
      <c r="AZ29" s="769"/>
      <c r="BA29" s="769"/>
      <c r="BB29" s="769"/>
      <c r="BC29" s="769"/>
      <c r="BD29" s="769"/>
      <c r="BE29" s="20"/>
      <c r="BF29" s="20"/>
      <c r="BG29" s="773"/>
      <c r="BH29" s="774"/>
      <c r="BI29" s="774"/>
      <c r="BJ29" s="774"/>
      <c r="BK29" s="774"/>
      <c r="BL29" s="774"/>
      <c r="BM29" s="774"/>
      <c r="BN29" s="774"/>
      <c r="BO29" s="774"/>
      <c r="BP29" s="774"/>
      <c r="BQ29" s="774"/>
      <c r="BR29" s="774"/>
      <c r="BS29" s="11"/>
      <c r="BT29" s="11"/>
      <c r="BU29" s="11"/>
      <c r="BV29" s="11"/>
      <c r="BW29" s="11"/>
      <c r="BX29" s="11"/>
      <c r="BY29" s="11"/>
      <c r="BZ29" s="11"/>
      <c r="CA29" s="11"/>
      <c r="CB29" s="11"/>
      <c r="CC29" s="11"/>
      <c r="CD29" s="11"/>
      <c r="CE29" s="11"/>
      <c r="CF29" s="11"/>
    </row>
    <row r="30" spans="1:84" ht="22.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20"/>
      <c r="BF30" s="20"/>
      <c r="BG30" s="201"/>
      <c r="BH30" s="201"/>
      <c r="BI30" s="353"/>
      <c r="BJ30" s="353"/>
      <c r="BK30" s="353"/>
      <c r="BL30" s="353"/>
      <c r="BM30" s="353"/>
      <c r="BN30" s="353"/>
      <c r="BO30" s="353"/>
      <c r="BP30" s="353"/>
      <c r="BQ30" s="353"/>
      <c r="BR30" s="353"/>
      <c r="BS30" s="11"/>
      <c r="BT30" s="11"/>
      <c r="BU30" s="11"/>
      <c r="BV30" s="11"/>
      <c r="BW30" s="11"/>
      <c r="BX30" s="11"/>
      <c r="BY30" s="11"/>
      <c r="BZ30" s="11"/>
      <c r="CA30" s="11"/>
      <c r="CB30" s="11"/>
      <c r="CC30" s="11"/>
      <c r="CD30" s="11"/>
      <c r="CE30" s="11"/>
      <c r="CF30" s="11"/>
    </row>
    <row r="31" spans="1:84" ht="18.75" customHeight="1">
      <c r="A31" s="11"/>
      <c r="B31" s="11"/>
      <c r="C31" s="11"/>
      <c r="D31" s="11"/>
      <c r="E31" s="11"/>
      <c r="F31" s="11"/>
      <c r="G31" s="11"/>
      <c r="H31" s="11"/>
      <c r="I31" s="11"/>
      <c r="J31" s="11"/>
      <c r="K31" s="11"/>
      <c r="L31" s="885" t="s">
        <v>245</v>
      </c>
      <c r="M31" s="885"/>
      <c r="N31" s="885"/>
      <c r="O31" s="885"/>
      <c r="P31" s="953" t="s">
        <v>156</v>
      </c>
      <c r="Q31" s="953"/>
      <c r="R31" s="953"/>
      <c r="S31" s="953"/>
      <c r="T31" s="953"/>
      <c r="U31" s="953"/>
      <c r="V31" s="953"/>
      <c r="W31" s="953"/>
      <c r="X31" s="953"/>
      <c r="Y31" s="953"/>
      <c r="Z31" s="953"/>
      <c r="AA31" s="953"/>
      <c r="AB31" s="953"/>
      <c r="AC31" s="953"/>
      <c r="AD31" s="953"/>
      <c r="AE31" s="953"/>
      <c r="AF31" s="953"/>
      <c r="AG31" s="953"/>
      <c r="AH31" s="953"/>
      <c r="AI31" s="953"/>
      <c r="AJ31" s="953"/>
      <c r="AK31" s="953"/>
      <c r="AL31" s="953"/>
      <c r="AM31" s="953"/>
      <c r="AN31" s="953"/>
      <c r="AO31" s="953"/>
      <c r="AP31" s="953"/>
      <c r="AQ31" s="953"/>
      <c r="AR31" s="953"/>
      <c r="AS31" s="953"/>
      <c r="AT31" s="953"/>
      <c r="AU31" s="953"/>
      <c r="AV31" s="953"/>
      <c r="AW31" s="953"/>
      <c r="AX31" s="953"/>
      <c r="AY31" s="953"/>
      <c r="AZ31" s="953"/>
      <c r="BA31" s="953"/>
      <c r="BB31" s="953"/>
      <c r="BC31" s="953"/>
      <c r="BD31" s="953"/>
      <c r="BE31" s="20"/>
      <c r="BF31" s="20"/>
      <c r="BG31" s="201"/>
      <c r="BH31" s="201"/>
      <c r="BI31" s="353"/>
      <c r="BJ31" s="353"/>
      <c r="BK31" s="353"/>
      <c r="BL31" s="353"/>
      <c r="BM31" s="353"/>
      <c r="BN31" s="353"/>
      <c r="BO31" s="353"/>
      <c r="BP31" s="353"/>
      <c r="BQ31" s="353"/>
      <c r="BR31" s="353"/>
      <c r="BS31" s="11"/>
      <c r="BT31" s="11"/>
      <c r="BU31" s="11"/>
      <c r="BV31" s="11"/>
      <c r="BW31" s="11"/>
      <c r="BX31" s="11"/>
      <c r="BY31" s="11"/>
      <c r="BZ31" s="11"/>
      <c r="CA31" s="282"/>
      <c r="CB31" s="11"/>
      <c r="CC31" s="11"/>
      <c r="CD31" s="11"/>
      <c r="CE31" s="11"/>
      <c r="CF31" s="11"/>
    </row>
    <row r="32" spans="1:84" ht="18.75" customHeight="1">
      <c r="A32" s="352"/>
      <c r="B32" s="352"/>
      <c r="C32" s="352"/>
      <c r="D32" s="352"/>
      <c r="E32" s="352"/>
      <c r="F32" s="352"/>
      <c r="G32" s="352"/>
      <c r="H32" s="352"/>
      <c r="I32" s="352"/>
      <c r="J32" s="352"/>
      <c r="K32" s="352"/>
      <c r="L32" s="352"/>
      <c r="M32" s="352"/>
      <c r="N32" s="352"/>
      <c r="O32" s="352"/>
      <c r="P32" s="352"/>
      <c r="Q32" s="352"/>
      <c r="R32" s="953" t="s">
        <v>423</v>
      </c>
      <c r="S32" s="953"/>
      <c r="T32" s="953"/>
      <c r="U32" s="953"/>
      <c r="V32" s="953"/>
      <c r="W32" s="953"/>
      <c r="X32" s="953"/>
      <c r="Y32" s="953"/>
      <c r="Z32" s="953"/>
      <c r="AA32" s="953"/>
      <c r="AB32" s="953"/>
      <c r="AC32" s="953"/>
      <c r="AD32" s="953"/>
      <c r="AE32" s="953"/>
      <c r="AF32" s="953"/>
      <c r="AG32" s="953"/>
      <c r="AH32" s="953"/>
      <c r="AI32" s="953"/>
      <c r="AJ32" s="953"/>
      <c r="AK32" s="953"/>
      <c r="AL32" s="953"/>
      <c r="AM32" s="953"/>
      <c r="AN32" s="953"/>
      <c r="AO32" s="953"/>
      <c r="AP32" s="953"/>
      <c r="AQ32" s="953"/>
      <c r="AR32" s="953"/>
      <c r="AS32" s="953"/>
      <c r="AT32" s="953"/>
      <c r="AU32" s="953"/>
      <c r="AV32" s="953"/>
      <c r="AW32" s="953"/>
      <c r="AX32" s="953"/>
      <c r="AY32" s="953"/>
      <c r="AZ32" s="953"/>
      <c r="BA32" s="953"/>
      <c r="BB32" s="953"/>
      <c r="BC32" s="953"/>
      <c r="BD32" s="953"/>
      <c r="BE32" s="20"/>
      <c r="BF32" s="20"/>
      <c r="BG32" s="954">
        <v>48500000</v>
      </c>
      <c r="BH32" s="956"/>
      <c r="BI32" s="956"/>
      <c r="BJ32" s="956"/>
      <c r="BK32" s="956"/>
      <c r="BL32" s="956"/>
      <c r="BM32" s="956"/>
      <c r="BN32" s="956"/>
      <c r="BO32" s="956"/>
      <c r="BP32" s="956"/>
      <c r="BQ32" s="956"/>
      <c r="BR32" s="956"/>
      <c r="BS32" s="352"/>
      <c r="BT32" s="352"/>
      <c r="BU32" s="352"/>
      <c r="BV32" s="352"/>
      <c r="BW32" s="352"/>
      <c r="BX32" s="352"/>
      <c r="BY32" s="352"/>
      <c r="BZ32" s="352"/>
      <c r="CA32" s="352"/>
      <c r="CB32" s="352"/>
      <c r="CC32" s="352"/>
      <c r="CD32" s="352"/>
      <c r="CE32" s="352"/>
      <c r="CF32" s="352"/>
    </row>
    <row r="33" spans="1:102" ht="18.75" customHeight="1">
      <c r="A33" s="352"/>
      <c r="B33" s="352"/>
      <c r="C33" s="352"/>
      <c r="D33" s="352"/>
      <c r="E33" s="352"/>
      <c r="F33" s="352"/>
      <c r="G33" s="352"/>
      <c r="H33" s="352"/>
      <c r="I33" s="352"/>
      <c r="J33" s="352"/>
      <c r="K33" s="352"/>
      <c r="L33" s="352"/>
      <c r="M33" s="352"/>
      <c r="N33" s="352"/>
      <c r="O33" s="352"/>
      <c r="P33" s="352"/>
      <c r="Q33" s="352"/>
      <c r="R33" s="953" t="s">
        <v>157</v>
      </c>
      <c r="S33" s="953"/>
      <c r="T33" s="953"/>
      <c r="U33" s="953"/>
      <c r="V33" s="953"/>
      <c r="W33" s="953"/>
      <c r="X33" s="953"/>
      <c r="Y33" s="953"/>
      <c r="Z33" s="953"/>
      <c r="AA33" s="953"/>
      <c r="AB33" s="953"/>
      <c r="AC33" s="953"/>
      <c r="AD33" s="953"/>
      <c r="AE33" s="953"/>
      <c r="AF33" s="953"/>
      <c r="AG33" s="953"/>
      <c r="AH33" s="953"/>
      <c r="AI33" s="953"/>
      <c r="AJ33" s="953"/>
      <c r="AK33" s="953"/>
      <c r="AL33" s="953"/>
      <c r="AM33" s="953"/>
      <c r="AN33" s="953"/>
      <c r="AO33" s="953"/>
      <c r="AP33" s="953"/>
      <c r="AQ33" s="953"/>
      <c r="AR33" s="953"/>
      <c r="AS33" s="953"/>
      <c r="AT33" s="953"/>
      <c r="AU33" s="953"/>
      <c r="AV33" s="953"/>
      <c r="AW33" s="953"/>
      <c r="AX33" s="953"/>
      <c r="AY33" s="953"/>
      <c r="AZ33" s="953"/>
      <c r="BA33" s="953"/>
      <c r="BB33" s="953"/>
      <c r="BC33" s="953"/>
      <c r="BD33" s="953"/>
      <c r="BE33" s="20"/>
      <c r="BF33" s="20"/>
      <c r="BG33" s="954">
        <v>-301702000</v>
      </c>
      <c r="BH33" s="956"/>
      <c r="BI33" s="956"/>
      <c r="BJ33" s="956"/>
      <c r="BK33" s="956"/>
      <c r="BL33" s="956"/>
      <c r="BM33" s="956"/>
      <c r="BN33" s="956"/>
      <c r="BO33" s="956"/>
      <c r="BP33" s="956"/>
      <c r="BQ33" s="956"/>
      <c r="BR33" s="956"/>
      <c r="BS33" s="352"/>
      <c r="BT33" s="352"/>
      <c r="BU33" s="352"/>
      <c r="BV33" s="352"/>
      <c r="BW33" s="352"/>
      <c r="BX33" s="352"/>
      <c r="BY33" s="352"/>
      <c r="BZ33" s="352"/>
      <c r="CA33" s="352"/>
      <c r="CB33" s="352"/>
      <c r="CC33" s="352"/>
      <c r="CD33" s="352"/>
      <c r="CE33" s="352"/>
      <c r="CF33" s="352"/>
    </row>
    <row r="34" spans="1:102" ht="18.75" customHeight="1">
      <c r="A34" s="352"/>
      <c r="B34" s="352"/>
      <c r="C34" s="352"/>
      <c r="D34" s="352"/>
      <c r="E34" s="352"/>
      <c r="F34" s="352"/>
      <c r="G34" s="352"/>
      <c r="H34" s="352"/>
      <c r="I34" s="352"/>
      <c r="J34" s="352"/>
      <c r="K34" s="352"/>
      <c r="L34" s="352"/>
      <c r="M34" s="352"/>
      <c r="N34" s="352"/>
      <c r="O34" s="352"/>
      <c r="P34" s="352"/>
      <c r="Q34" s="352"/>
      <c r="R34" s="953" t="s">
        <v>424</v>
      </c>
      <c r="S34" s="953"/>
      <c r="T34" s="953"/>
      <c r="U34" s="953"/>
      <c r="V34" s="953"/>
      <c r="W34" s="953"/>
      <c r="X34" s="953"/>
      <c r="Y34" s="953"/>
      <c r="Z34" s="953"/>
      <c r="AA34" s="953"/>
      <c r="AB34" s="953"/>
      <c r="AC34" s="953"/>
      <c r="AD34" s="953"/>
      <c r="AE34" s="953"/>
      <c r="AF34" s="953"/>
      <c r="AG34" s="953"/>
      <c r="AH34" s="953"/>
      <c r="AI34" s="953"/>
      <c r="AJ34" s="953"/>
      <c r="AK34" s="953"/>
      <c r="AL34" s="953"/>
      <c r="AM34" s="953"/>
      <c r="AN34" s="953"/>
      <c r="AO34" s="953"/>
      <c r="AP34" s="953"/>
      <c r="AQ34" s="953"/>
      <c r="AR34" s="953"/>
      <c r="AS34" s="953"/>
      <c r="AT34" s="953"/>
      <c r="AU34" s="953"/>
      <c r="AV34" s="953"/>
      <c r="AW34" s="953"/>
      <c r="AX34" s="953"/>
      <c r="AY34" s="953"/>
      <c r="AZ34" s="953"/>
      <c r="BA34" s="953"/>
      <c r="BB34" s="953"/>
      <c r="BC34" s="953"/>
      <c r="BD34" s="953"/>
      <c r="BE34" s="20"/>
      <c r="BF34" s="20"/>
      <c r="BG34" s="957">
        <v>3300000</v>
      </c>
      <c r="BH34" s="958"/>
      <c r="BI34" s="958"/>
      <c r="BJ34" s="958"/>
      <c r="BK34" s="958"/>
      <c r="BL34" s="958"/>
      <c r="BM34" s="958"/>
      <c r="BN34" s="958"/>
      <c r="BO34" s="958"/>
      <c r="BP34" s="958"/>
      <c r="BQ34" s="958"/>
      <c r="BR34" s="958"/>
      <c r="BS34" s="352"/>
      <c r="BT34" s="352"/>
      <c r="BU34" s="352"/>
      <c r="BV34" s="352"/>
      <c r="BW34" s="352"/>
      <c r="BX34" s="352"/>
      <c r="BY34" s="352"/>
      <c r="BZ34" s="352"/>
      <c r="CA34" s="352"/>
      <c r="CB34" s="352"/>
      <c r="CC34" s="352"/>
      <c r="CD34" s="352"/>
      <c r="CE34" s="352"/>
      <c r="CF34" s="352"/>
    </row>
    <row r="35" spans="1:102" ht="18.75" customHeight="1">
      <c r="A35" s="352"/>
      <c r="B35" s="352"/>
      <c r="C35" s="352"/>
      <c r="D35" s="352"/>
      <c r="E35" s="352"/>
      <c r="F35" s="352"/>
      <c r="G35" s="352"/>
      <c r="H35" s="352"/>
      <c r="I35" s="352"/>
      <c r="J35" s="352"/>
      <c r="K35" s="352"/>
      <c r="L35" s="352"/>
      <c r="M35" s="352"/>
      <c r="N35" s="352"/>
      <c r="O35" s="352"/>
      <c r="P35" s="959" t="s">
        <v>156</v>
      </c>
      <c r="Q35" s="861"/>
      <c r="R35" s="861"/>
      <c r="S35" s="861"/>
      <c r="T35" s="861"/>
      <c r="U35" s="861"/>
      <c r="V35" s="861"/>
      <c r="W35" s="861"/>
      <c r="X35" s="861"/>
      <c r="Y35" s="861"/>
      <c r="Z35" s="861"/>
      <c r="AA35" s="861"/>
      <c r="AB35" s="861"/>
      <c r="AC35" s="861"/>
      <c r="AD35" s="861"/>
      <c r="AE35" s="861"/>
      <c r="AF35" s="861"/>
      <c r="AG35" s="861"/>
      <c r="AH35" s="861"/>
      <c r="AI35" s="861"/>
      <c r="AJ35" s="861"/>
      <c r="AK35" s="861"/>
      <c r="AL35" s="861"/>
      <c r="AM35" s="861"/>
      <c r="AN35" s="861"/>
      <c r="AO35" s="861"/>
      <c r="AP35" s="861"/>
      <c r="AQ35" s="861"/>
      <c r="AR35" s="861"/>
      <c r="AS35" s="861"/>
      <c r="AT35" s="861"/>
      <c r="AU35" s="861"/>
      <c r="AV35" s="861"/>
      <c r="AW35" s="861"/>
      <c r="AX35" s="861"/>
      <c r="AY35" s="861"/>
      <c r="AZ35" s="861"/>
      <c r="BA35" s="861"/>
      <c r="BB35" s="861"/>
      <c r="BC35" s="861"/>
      <c r="BD35" s="861"/>
      <c r="BE35" s="20"/>
      <c r="BF35" s="20"/>
      <c r="BG35" s="954">
        <f>SUM(BG32:BR34)</f>
        <v>-249902000</v>
      </c>
      <c r="BH35" s="956"/>
      <c r="BI35" s="956"/>
      <c r="BJ35" s="956"/>
      <c r="BK35" s="956"/>
      <c r="BL35" s="956"/>
      <c r="BM35" s="956"/>
      <c r="BN35" s="956"/>
      <c r="BO35" s="956"/>
      <c r="BP35" s="956"/>
      <c r="BQ35" s="956"/>
      <c r="BR35" s="956"/>
      <c r="BS35" s="11"/>
      <c r="BT35" s="11"/>
      <c r="BU35" s="11"/>
      <c r="BV35" s="11"/>
      <c r="BW35" s="352"/>
      <c r="BX35" s="352"/>
      <c r="BY35" s="352"/>
      <c r="BZ35" s="352"/>
      <c r="CA35" s="352"/>
      <c r="CB35" s="352"/>
      <c r="CC35" s="352"/>
      <c r="CD35" s="352"/>
      <c r="CE35" s="352"/>
      <c r="CF35" s="352"/>
    </row>
    <row r="36" spans="1:102" ht="18.75" customHeight="1">
      <c r="A36" s="11"/>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20"/>
      <c r="BF36" s="20"/>
      <c r="BG36" s="201"/>
      <c r="BH36" s="201"/>
      <c r="BI36" s="353"/>
      <c r="BJ36" s="353"/>
      <c r="BK36" s="353"/>
      <c r="BL36" s="353"/>
      <c r="BM36" s="353"/>
      <c r="BN36" s="353"/>
      <c r="BO36" s="353"/>
      <c r="BP36" s="353"/>
      <c r="BQ36" s="353"/>
      <c r="BR36" s="353"/>
      <c r="BS36" s="352"/>
      <c r="BT36" s="352"/>
      <c r="BU36" s="352"/>
      <c r="BV36" s="352"/>
      <c r="BW36" s="352"/>
      <c r="BX36" s="352"/>
      <c r="BY36" s="352"/>
      <c r="BZ36" s="352"/>
      <c r="CA36" s="352"/>
      <c r="CB36" s="352"/>
      <c r="CC36" s="352"/>
      <c r="CD36" s="352"/>
      <c r="CE36" s="352"/>
      <c r="CF36" s="352"/>
      <c r="CK36" s="392" t="s">
        <v>470</v>
      </c>
    </row>
    <row r="37" spans="1:102" ht="18.75" customHeight="1">
      <c r="A37" s="11"/>
      <c r="B37" s="352"/>
      <c r="C37" s="352"/>
      <c r="D37" s="352"/>
      <c r="E37" s="352"/>
      <c r="F37" s="352"/>
      <c r="G37" s="352"/>
      <c r="H37" s="352"/>
      <c r="I37" s="352"/>
      <c r="J37" s="352"/>
      <c r="K37" s="352"/>
      <c r="L37" s="352"/>
      <c r="M37" s="352"/>
      <c r="N37" s="352"/>
      <c r="O37" s="352"/>
      <c r="P37" s="953" t="s">
        <v>158</v>
      </c>
      <c r="Q37" s="953"/>
      <c r="R37" s="953"/>
      <c r="S37" s="953"/>
      <c r="T37" s="953"/>
      <c r="U37" s="953"/>
      <c r="V37" s="953"/>
      <c r="W37" s="953"/>
      <c r="X37" s="953"/>
      <c r="Y37" s="953"/>
      <c r="Z37" s="953"/>
      <c r="AA37" s="953"/>
      <c r="AB37" s="953"/>
      <c r="AC37" s="953"/>
      <c r="AD37" s="953"/>
      <c r="AE37" s="953"/>
      <c r="AF37" s="953"/>
      <c r="AG37" s="953"/>
      <c r="AH37" s="953"/>
      <c r="AI37" s="953"/>
      <c r="AJ37" s="953"/>
      <c r="AK37" s="953"/>
      <c r="AL37" s="953"/>
      <c r="AM37" s="953"/>
      <c r="AN37" s="953"/>
      <c r="AO37" s="953"/>
      <c r="AP37" s="953"/>
      <c r="AQ37" s="953"/>
      <c r="AR37" s="953"/>
      <c r="AS37" s="953"/>
      <c r="AT37" s="953"/>
      <c r="AU37" s="953"/>
      <c r="AV37" s="953"/>
      <c r="AW37" s="953"/>
      <c r="AX37" s="953"/>
      <c r="AY37" s="953"/>
      <c r="AZ37" s="953"/>
      <c r="BA37" s="953"/>
      <c r="BB37" s="953"/>
      <c r="BC37" s="953"/>
      <c r="BD37" s="953"/>
      <c r="BE37" s="20"/>
      <c r="BF37" s="20"/>
      <c r="BG37" s="954">
        <v>-15949983</v>
      </c>
      <c r="BH37" s="956"/>
      <c r="BI37" s="956"/>
      <c r="BJ37" s="956"/>
      <c r="BK37" s="956"/>
      <c r="BL37" s="956"/>
      <c r="BM37" s="956"/>
      <c r="BN37" s="956"/>
      <c r="BO37" s="956"/>
      <c r="BP37" s="956"/>
      <c r="BQ37" s="956"/>
      <c r="BR37" s="956"/>
      <c r="BS37" s="352"/>
      <c r="BT37" s="352"/>
      <c r="BU37" s="19"/>
      <c r="BV37" s="19"/>
      <c r="BW37" s="19"/>
      <c r="BX37" s="19"/>
      <c r="BY37" s="19"/>
      <c r="BZ37" s="19"/>
      <c r="CA37" s="19"/>
      <c r="CB37" s="19"/>
      <c r="CC37" s="352"/>
      <c r="CD37" s="352"/>
      <c r="CE37" s="352"/>
      <c r="CF37" s="352"/>
      <c r="CJ37" s="282"/>
      <c r="CK37" s="282" t="s">
        <v>468</v>
      </c>
      <c r="CL37" s="282"/>
      <c r="CM37" s="282"/>
      <c r="CN37" s="282"/>
      <c r="CO37" s="282"/>
      <c r="CP37" s="282"/>
      <c r="CQ37" s="282"/>
      <c r="CR37" s="282"/>
      <c r="CS37" s="282"/>
      <c r="CT37" s="282"/>
      <c r="CU37" s="282"/>
      <c r="CV37" s="282"/>
      <c r="CW37" s="282"/>
      <c r="CX37" s="282"/>
    </row>
    <row r="38" spans="1:102" ht="18.75" customHeight="1">
      <c r="A38" s="11"/>
      <c r="B38" s="352"/>
      <c r="C38" s="352"/>
      <c r="D38" s="352"/>
      <c r="E38" s="352"/>
      <c r="F38" s="352"/>
      <c r="G38" s="352"/>
      <c r="H38" s="352"/>
      <c r="I38" s="352"/>
      <c r="J38" s="352"/>
      <c r="K38" s="352"/>
      <c r="L38" s="352"/>
      <c r="M38" s="352"/>
      <c r="N38" s="352"/>
      <c r="O38" s="352"/>
      <c r="P38" s="953" t="s">
        <v>159</v>
      </c>
      <c r="Q38" s="953"/>
      <c r="R38" s="953"/>
      <c r="S38" s="953"/>
      <c r="T38" s="953"/>
      <c r="U38" s="953"/>
      <c r="V38" s="953"/>
      <c r="W38" s="953"/>
      <c r="X38" s="953"/>
      <c r="Y38" s="953"/>
      <c r="Z38" s="953"/>
      <c r="AA38" s="953"/>
      <c r="AB38" s="953"/>
      <c r="AC38" s="953"/>
      <c r="AD38" s="953"/>
      <c r="AE38" s="953"/>
      <c r="AF38" s="953"/>
      <c r="AG38" s="953"/>
      <c r="AH38" s="953"/>
      <c r="AI38" s="953"/>
      <c r="AJ38" s="953"/>
      <c r="AK38" s="953"/>
      <c r="AL38" s="953"/>
      <c r="AM38" s="953"/>
      <c r="AN38" s="953"/>
      <c r="AO38" s="953"/>
      <c r="AP38" s="953"/>
      <c r="AQ38" s="953"/>
      <c r="AR38" s="953"/>
      <c r="AS38" s="953"/>
      <c r="AT38" s="953"/>
      <c r="AU38" s="953"/>
      <c r="AV38" s="953"/>
      <c r="AW38" s="953"/>
      <c r="AX38" s="953"/>
      <c r="AY38" s="953"/>
      <c r="AZ38" s="953"/>
      <c r="BA38" s="953"/>
      <c r="BB38" s="953"/>
      <c r="BC38" s="953"/>
      <c r="BD38" s="953"/>
      <c r="BE38" s="20"/>
      <c r="BF38" s="20"/>
      <c r="BG38" s="962">
        <v>132593271</v>
      </c>
      <c r="BH38" s="963"/>
      <c r="BI38" s="963"/>
      <c r="BJ38" s="963"/>
      <c r="BK38" s="963"/>
      <c r="BL38" s="963"/>
      <c r="BM38" s="963"/>
      <c r="BN38" s="963"/>
      <c r="BO38" s="963"/>
      <c r="BP38" s="963"/>
      <c r="BQ38" s="963"/>
      <c r="BR38" s="963"/>
      <c r="BS38" s="211"/>
      <c r="BT38" s="352"/>
      <c r="BU38" s="19"/>
      <c r="BV38" s="19"/>
      <c r="BW38" s="19"/>
      <c r="BX38" s="19"/>
      <c r="BY38" s="19"/>
      <c r="BZ38" s="19"/>
      <c r="CA38" s="19"/>
      <c r="CB38" s="19"/>
      <c r="CC38" s="352"/>
      <c r="CD38" s="352"/>
      <c r="CE38" s="352"/>
      <c r="CF38" s="352"/>
      <c r="CJ38" s="282"/>
      <c r="CK38" s="282"/>
      <c r="CL38" s="282"/>
      <c r="CM38" s="282"/>
      <c r="CN38" s="282" t="s">
        <v>469</v>
      </c>
      <c r="CO38" s="282"/>
      <c r="CP38" s="282"/>
      <c r="CQ38" s="282"/>
      <c r="CR38" s="282"/>
      <c r="CS38" s="282"/>
      <c r="CT38" s="282"/>
      <c r="CU38" s="282"/>
      <c r="CV38" s="282"/>
      <c r="CW38" s="282"/>
      <c r="CX38" s="282"/>
    </row>
    <row r="39" spans="1:102" ht="18.75" customHeight="1" thickBot="1">
      <c r="A39" s="11"/>
      <c r="B39" s="352"/>
      <c r="C39" s="352"/>
      <c r="D39" s="352"/>
      <c r="E39" s="352"/>
      <c r="F39" s="352"/>
      <c r="G39" s="352"/>
      <c r="H39" s="352"/>
      <c r="I39" s="352"/>
      <c r="J39" s="352"/>
      <c r="K39" s="352"/>
      <c r="L39" s="352"/>
      <c r="M39" s="352"/>
      <c r="N39" s="352"/>
      <c r="O39" s="352"/>
      <c r="P39" s="953" t="s">
        <v>160</v>
      </c>
      <c r="Q39" s="953"/>
      <c r="R39" s="953"/>
      <c r="S39" s="953"/>
      <c r="T39" s="953"/>
      <c r="U39" s="953"/>
      <c r="V39" s="953"/>
      <c r="W39" s="953"/>
      <c r="X39" s="953"/>
      <c r="Y39" s="953"/>
      <c r="Z39" s="953"/>
      <c r="AA39" s="953"/>
      <c r="AB39" s="953"/>
      <c r="AC39" s="953"/>
      <c r="AD39" s="953"/>
      <c r="AE39" s="953"/>
      <c r="AF39" s="953"/>
      <c r="AG39" s="953"/>
      <c r="AH39" s="953"/>
      <c r="AI39" s="953"/>
      <c r="AJ39" s="953"/>
      <c r="AK39" s="953"/>
      <c r="AL39" s="953"/>
      <c r="AM39" s="953"/>
      <c r="AN39" s="953"/>
      <c r="AO39" s="953"/>
      <c r="AP39" s="953"/>
      <c r="AQ39" s="953"/>
      <c r="AR39" s="953"/>
      <c r="AS39" s="953"/>
      <c r="AT39" s="953"/>
      <c r="AU39" s="953"/>
      <c r="AV39" s="953"/>
      <c r="AW39" s="953"/>
      <c r="AX39" s="953"/>
      <c r="AY39" s="953"/>
      <c r="AZ39" s="953"/>
      <c r="BA39" s="953"/>
      <c r="BB39" s="953"/>
      <c r="BC39" s="953"/>
      <c r="BD39" s="953"/>
      <c r="BE39" s="20"/>
      <c r="BF39" s="20"/>
      <c r="BG39" s="960">
        <f>BG37+BG38</f>
        <v>116643288</v>
      </c>
      <c r="BH39" s="961"/>
      <c r="BI39" s="961"/>
      <c r="BJ39" s="961"/>
      <c r="BK39" s="961"/>
      <c r="BL39" s="961"/>
      <c r="BM39" s="961"/>
      <c r="BN39" s="961"/>
      <c r="BO39" s="961"/>
      <c r="BP39" s="961"/>
      <c r="BQ39" s="961"/>
      <c r="BR39" s="961"/>
      <c r="BS39" s="211"/>
      <c r="BU39" s="19"/>
      <c r="BV39" s="19"/>
      <c r="BW39" s="19"/>
      <c r="BX39" s="19"/>
      <c r="BY39" s="19"/>
      <c r="BZ39" s="19"/>
      <c r="CA39" s="19"/>
      <c r="CB39" s="19"/>
      <c r="CC39" s="352"/>
      <c r="CD39" s="352"/>
      <c r="CE39" s="352"/>
      <c r="CF39" s="352"/>
      <c r="CJ39" s="965">
        <f>当年貸借!T28</f>
        <v>116643288</v>
      </c>
      <c r="CK39" s="966"/>
      <c r="CL39" s="966"/>
      <c r="CM39" s="966"/>
      <c r="CN39" s="966"/>
      <c r="CO39" s="966"/>
      <c r="CP39" s="966"/>
      <c r="CQ39" s="966"/>
      <c r="CR39" s="966"/>
      <c r="CS39" s="966"/>
      <c r="CT39" s="966"/>
      <c r="CU39" s="967" t="str">
        <f>IF(CJ39=BG39,"OK！","NG↓")</f>
        <v>OK！</v>
      </c>
      <c r="CV39" s="968"/>
      <c r="CW39" s="968"/>
      <c r="CX39" s="968"/>
    </row>
    <row r="40" spans="1:102" ht="16.5" customHeight="1" thickTop="1">
      <c r="A40" s="11"/>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19"/>
      <c r="AI40" s="19"/>
      <c r="AJ40" s="19"/>
      <c r="AK40" s="19"/>
      <c r="AL40" s="19"/>
      <c r="AM40" s="19"/>
      <c r="AN40" s="19"/>
      <c r="AO40" s="352"/>
      <c r="AP40" s="352"/>
      <c r="AQ40" s="352"/>
      <c r="AR40" s="352"/>
      <c r="AS40" s="352"/>
      <c r="AT40" s="352"/>
      <c r="AU40" s="352"/>
      <c r="AV40" s="352"/>
      <c r="AW40" s="19"/>
      <c r="AX40" s="19"/>
      <c r="AY40" s="19"/>
      <c r="AZ40" s="19"/>
      <c r="BA40" s="19"/>
      <c r="BB40" s="19"/>
      <c r="BC40" s="19"/>
      <c r="BD40" s="19"/>
      <c r="BE40" s="19"/>
      <c r="BG40" s="211"/>
      <c r="BH40" s="19"/>
      <c r="BI40" s="352"/>
      <c r="BJ40" s="352"/>
      <c r="BK40" s="352"/>
      <c r="BL40" s="352"/>
      <c r="BM40" s="352"/>
      <c r="BN40" s="352"/>
      <c r="BO40" s="352"/>
      <c r="BP40" s="352"/>
      <c r="BQ40" s="352"/>
      <c r="BR40" s="352"/>
      <c r="BS40" s="352"/>
      <c r="BT40" s="352"/>
      <c r="BU40" s="19"/>
      <c r="BV40" s="19"/>
      <c r="BW40" s="19"/>
      <c r="BX40" s="19"/>
      <c r="BY40" s="19"/>
      <c r="BZ40" s="19"/>
      <c r="CA40" s="19"/>
      <c r="CB40" s="19"/>
      <c r="CC40" s="352"/>
      <c r="CD40" s="352"/>
      <c r="CE40" s="352"/>
      <c r="CF40" s="352"/>
    </row>
    <row r="41" spans="1:102" ht="16.5" customHeight="1">
      <c r="A41" s="11"/>
      <c r="B41" s="352"/>
      <c r="C41" s="352"/>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19"/>
      <c r="AI41" s="19"/>
      <c r="AJ41" s="19"/>
      <c r="AK41" s="19"/>
      <c r="AL41" s="19"/>
      <c r="AM41" s="19"/>
      <c r="AN41" s="19"/>
      <c r="AO41" s="352"/>
      <c r="AP41" s="352"/>
      <c r="AQ41" s="352"/>
      <c r="AR41" s="352"/>
      <c r="AS41" s="352"/>
      <c r="AT41" s="352"/>
      <c r="AU41" s="352"/>
      <c r="AV41" s="352"/>
      <c r="AW41" s="19"/>
      <c r="AX41" s="19"/>
      <c r="AY41" s="19"/>
      <c r="AZ41" s="19"/>
      <c r="BA41" s="19"/>
      <c r="BB41" s="19"/>
      <c r="BC41" s="19"/>
      <c r="BD41" s="19"/>
      <c r="BE41" s="19"/>
      <c r="BF41" s="19"/>
      <c r="BG41" s="19"/>
      <c r="BH41" s="19"/>
      <c r="BI41" s="352"/>
      <c r="BJ41" s="352"/>
      <c r="BK41" s="352"/>
      <c r="BL41" s="352"/>
      <c r="BM41" s="352"/>
      <c r="BN41" s="352"/>
      <c r="BO41" s="352"/>
      <c r="BP41" s="352"/>
      <c r="BQ41" s="352"/>
      <c r="BR41" s="352"/>
      <c r="BS41" s="352"/>
      <c r="BT41" s="352"/>
      <c r="BU41" s="19"/>
      <c r="BV41" s="19"/>
      <c r="BW41" s="19"/>
      <c r="BX41" s="19"/>
      <c r="BY41" s="19"/>
      <c r="BZ41" s="19"/>
      <c r="CA41" s="19"/>
      <c r="CB41" s="19"/>
      <c r="CC41" s="352"/>
      <c r="CD41" s="352"/>
      <c r="CE41" s="352"/>
      <c r="CF41" s="352"/>
    </row>
    <row r="42" spans="1:102" ht="16.5" customHeight="1">
      <c r="A42" s="11"/>
      <c r="B42" s="352"/>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19"/>
      <c r="AI42" s="19"/>
      <c r="AJ42" s="19"/>
      <c r="AK42" s="19"/>
      <c r="AL42" s="19"/>
      <c r="AM42" s="19"/>
      <c r="AN42" s="19"/>
      <c r="AO42" s="352"/>
      <c r="AP42" s="352"/>
      <c r="AQ42" s="352"/>
      <c r="AR42" s="352"/>
      <c r="AS42" s="352"/>
      <c r="AT42" s="352"/>
      <c r="AU42" s="352"/>
      <c r="AV42" s="352"/>
      <c r="AW42" s="19"/>
      <c r="AX42" s="19"/>
      <c r="AY42" s="19"/>
      <c r="AZ42" s="19"/>
      <c r="BA42" s="19"/>
      <c r="BB42" s="19"/>
      <c r="BC42" s="19"/>
      <c r="BD42" s="19"/>
      <c r="BE42" s="19"/>
      <c r="BF42" s="19"/>
      <c r="BG42" s="19"/>
      <c r="BH42" s="19"/>
      <c r="BI42" s="352"/>
      <c r="BJ42" s="352"/>
      <c r="BK42" s="352"/>
      <c r="BL42" s="352"/>
      <c r="BM42" s="352"/>
      <c r="BN42" s="352"/>
      <c r="BO42" s="352"/>
      <c r="BP42" s="352"/>
      <c r="BQ42" s="352"/>
      <c r="BR42" s="352"/>
      <c r="BS42" s="352"/>
      <c r="BT42" s="352"/>
      <c r="BU42" s="19"/>
      <c r="BV42" s="19"/>
      <c r="BW42" s="19"/>
      <c r="BX42" s="19"/>
      <c r="BY42" s="19"/>
      <c r="BZ42" s="19"/>
      <c r="CA42" s="19"/>
      <c r="CB42" s="19"/>
      <c r="CC42" s="352"/>
      <c r="CD42" s="352"/>
      <c r="CE42" s="352"/>
      <c r="CF42" s="352"/>
    </row>
    <row r="43" spans="1:102" ht="16.5" customHeight="1">
      <c r="A43" s="11"/>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19"/>
      <c r="AI43" s="19"/>
      <c r="AJ43" s="19"/>
      <c r="AK43" s="19"/>
      <c r="AL43" s="19"/>
      <c r="AM43" s="19"/>
      <c r="AN43" s="19"/>
      <c r="AO43" s="352"/>
      <c r="AP43" s="352"/>
      <c r="AQ43" s="352"/>
      <c r="AR43" s="352"/>
      <c r="AS43" s="352"/>
      <c r="AT43" s="352"/>
      <c r="AU43" s="352"/>
      <c r="AV43" s="352"/>
      <c r="AW43" s="19"/>
      <c r="AX43" s="19"/>
      <c r="AY43" s="19"/>
      <c r="AZ43" s="19"/>
      <c r="BA43" s="19"/>
      <c r="BB43" s="19"/>
      <c r="BC43" s="19"/>
      <c r="BD43" s="19"/>
      <c r="BE43" s="19"/>
      <c r="BF43" s="19"/>
      <c r="BG43" s="19"/>
      <c r="BH43" s="19"/>
      <c r="BI43" s="352"/>
      <c r="BJ43" s="352"/>
      <c r="BK43" s="352"/>
      <c r="BL43" s="352"/>
      <c r="BM43" s="352"/>
      <c r="BN43" s="352"/>
      <c r="BO43" s="352"/>
      <c r="BP43" s="352"/>
      <c r="BQ43" s="352"/>
      <c r="BR43" s="352"/>
      <c r="BS43" s="352"/>
      <c r="BT43" s="352"/>
      <c r="BU43" s="19"/>
      <c r="BV43" s="19"/>
      <c r="BW43" s="19"/>
      <c r="BX43" s="19"/>
      <c r="BY43" s="19"/>
      <c r="BZ43" s="19"/>
      <c r="CA43" s="19"/>
      <c r="CB43" s="19"/>
      <c r="CC43" s="352"/>
      <c r="CD43" s="352"/>
      <c r="CE43" s="352"/>
      <c r="CF43" s="352"/>
    </row>
    <row r="44" spans="1:102" ht="16.5" customHeight="1">
      <c r="A44" s="11"/>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19"/>
      <c r="AI44" s="19"/>
      <c r="AJ44" s="19"/>
      <c r="AK44" s="19"/>
      <c r="AL44" s="19"/>
      <c r="AM44" s="19"/>
      <c r="AN44" s="19"/>
      <c r="AO44" s="352"/>
      <c r="AP44" s="352"/>
      <c r="AQ44" s="352"/>
      <c r="AR44" s="352"/>
      <c r="AS44" s="352"/>
      <c r="AT44" s="352"/>
      <c r="AU44" s="352"/>
      <c r="AV44" s="352"/>
      <c r="AW44" s="19"/>
      <c r="AX44" s="19"/>
      <c r="AY44" s="19"/>
      <c r="AZ44" s="19"/>
      <c r="BA44" s="19"/>
      <c r="BB44" s="19"/>
      <c r="BC44" s="19"/>
      <c r="BD44" s="19"/>
      <c r="BE44" s="19"/>
      <c r="BF44" s="19"/>
      <c r="BG44" s="19"/>
      <c r="BH44" s="19"/>
      <c r="BI44" s="352"/>
      <c r="BJ44" s="352"/>
      <c r="BK44" s="352"/>
      <c r="BL44" s="352"/>
      <c r="BM44" s="352"/>
      <c r="BN44" s="352"/>
      <c r="BO44" s="352"/>
      <c r="BP44" s="352"/>
      <c r="BQ44" s="352"/>
      <c r="BR44" s="352"/>
      <c r="BS44" s="352"/>
      <c r="BT44" s="352"/>
      <c r="BU44" s="19"/>
      <c r="BV44" s="19"/>
      <c r="BW44" s="19"/>
      <c r="BX44" s="19"/>
      <c r="BY44" s="19"/>
      <c r="BZ44" s="19"/>
      <c r="CA44" s="19"/>
      <c r="CB44" s="19"/>
      <c r="CC44" s="352"/>
      <c r="CD44" s="352"/>
      <c r="CE44" s="352"/>
      <c r="CF44" s="352"/>
    </row>
    <row r="45" spans="1:102" ht="16.5" customHeight="1">
      <c r="A45" s="11"/>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19"/>
      <c r="AI45" s="19"/>
      <c r="AJ45" s="19"/>
      <c r="AK45" s="19"/>
      <c r="AL45" s="19"/>
      <c r="AM45" s="19"/>
      <c r="AN45" s="19"/>
      <c r="AO45" s="352"/>
      <c r="AP45" s="352"/>
      <c r="AQ45" s="352"/>
      <c r="AR45" s="352"/>
      <c r="AS45" s="352"/>
      <c r="AT45" s="352"/>
      <c r="AU45" s="352"/>
      <c r="AV45" s="352"/>
      <c r="AW45" s="19"/>
      <c r="AX45" s="19"/>
      <c r="AY45" s="19"/>
      <c r="AZ45" s="19"/>
      <c r="BA45" s="19"/>
      <c r="BB45" s="19"/>
      <c r="BC45" s="19"/>
      <c r="BD45" s="19"/>
      <c r="BE45" s="19"/>
      <c r="BF45" s="19"/>
      <c r="BG45" s="19"/>
      <c r="BH45" s="19"/>
      <c r="BI45" s="352"/>
      <c r="BJ45" s="352"/>
      <c r="BK45" s="352"/>
      <c r="BL45" s="352"/>
      <c r="BM45" s="352"/>
      <c r="BN45" s="352"/>
      <c r="BO45" s="352"/>
      <c r="BP45" s="352"/>
      <c r="BQ45" s="352"/>
      <c r="BR45" s="352"/>
      <c r="BS45" s="352"/>
      <c r="BT45" s="352"/>
      <c r="BU45" s="19"/>
      <c r="BV45" s="19"/>
      <c r="BW45" s="19"/>
      <c r="BX45" s="19"/>
      <c r="BY45" s="19"/>
      <c r="BZ45" s="19"/>
      <c r="CA45" s="19"/>
      <c r="CB45" s="19"/>
      <c r="CC45" s="352"/>
      <c r="CD45" s="352"/>
      <c r="CE45" s="352"/>
      <c r="CF45" s="352"/>
    </row>
    <row r="46" spans="1:102" ht="16.5" customHeight="1">
      <c r="A46" s="11"/>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73"/>
      <c r="AI46" s="352"/>
      <c r="AJ46" s="352"/>
      <c r="AK46" s="352"/>
      <c r="AL46" s="352"/>
      <c r="AM46" s="352"/>
      <c r="AN46" s="352"/>
      <c r="AO46" s="352"/>
      <c r="AP46" s="352"/>
      <c r="AQ46" s="352"/>
      <c r="AR46" s="352"/>
      <c r="AS46" s="352"/>
      <c r="AT46" s="352"/>
      <c r="AU46" s="352"/>
      <c r="AV46" s="352"/>
      <c r="AW46" s="373"/>
      <c r="AX46" s="352"/>
      <c r="AY46" s="352"/>
      <c r="AZ46" s="352"/>
      <c r="BA46" s="352"/>
      <c r="BB46" s="352"/>
      <c r="BC46" s="352"/>
      <c r="BD46" s="352"/>
      <c r="BE46" s="352"/>
      <c r="BF46" s="352"/>
      <c r="BG46" s="352"/>
      <c r="BH46" s="352"/>
      <c r="BI46" s="352"/>
      <c r="BJ46" s="352"/>
      <c r="BK46" s="352"/>
      <c r="BL46" s="352"/>
      <c r="BM46" s="352"/>
      <c r="BN46" s="352"/>
      <c r="BO46" s="352"/>
      <c r="BP46" s="352"/>
      <c r="BQ46" s="352"/>
      <c r="BR46" s="352"/>
      <c r="BS46" s="352"/>
      <c r="BT46" s="352"/>
      <c r="BU46" s="19"/>
      <c r="BV46" s="19"/>
      <c r="BW46" s="19"/>
      <c r="BX46" s="19"/>
      <c r="BY46" s="19"/>
      <c r="BZ46" s="19"/>
      <c r="CA46" s="19"/>
      <c r="CB46" s="19"/>
      <c r="CC46" s="352"/>
      <c r="CD46" s="352"/>
      <c r="CE46" s="352"/>
      <c r="CF46" s="352"/>
    </row>
    <row r="47" spans="1:102" ht="16.5" customHeight="1">
      <c r="A47" s="11"/>
      <c r="B47" s="35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19"/>
      <c r="AI47" s="19"/>
      <c r="AJ47" s="19"/>
      <c r="AK47" s="19"/>
      <c r="AL47" s="19"/>
      <c r="AM47" s="19"/>
      <c r="AN47" s="19"/>
      <c r="AO47" s="352"/>
      <c r="AP47" s="352"/>
      <c r="AQ47" s="352"/>
      <c r="AR47" s="352"/>
      <c r="AS47" s="352"/>
      <c r="AT47" s="352"/>
      <c r="AU47" s="352"/>
      <c r="AV47" s="352"/>
      <c r="AW47" s="19"/>
      <c r="AX47" s="19"/>
      <c r="AY47" s="19"/>
      <c r="AZ47" s="19"/>
      <c r="BA47" s="19"/>
      <c r="BB47" s="19"/>
      <c r="BC47" s="19"/>
      <c r="BD47" s="19"/>
      <c r="BE47" s="19"/>
      <c r="BF47" s="19"/>
      <c r="BG47" s="19"/>
      <c r="BH47" s="352"/>
      <c r="BI47" s="352"/>
      <c r="BJ47" s="352"/>
      <c r="BK47" s="352"/>
      <c r="BL47" s="352"/>
      <c r="BM47" s="352"/>
      <c r="BN47" s="352"/>
      <c r="BO47" s="352"/>
      <c r="BP47" s="352"/>
      <c r="BQ47" s="352"/>
      <c r="BR47" s="352"/>
      <c r="BS47" s="352"/>
      <c r="BT47" s="352"/>
      <c r="BU47" s="19"/>
      <c r="BV47" s="19"/>
      <c r="BW47" s="19"/>
      <c r="BX47" s="19"/>
      <c r="BY47" s="19"/>
      <c r="BZ47" s="19"/>
      <c r="CA47" s="19"/>
      <c r="CB47" s="19"/>
      <c r="CC47" s="352"/>
      <c r="CD47" s="352"/>
      <c r="CE47" s="352"/>
      <c r="CF47" s="352"/>
    </row>
    <row r="48" spans="1:102" ht="16.5" customHeight="1">
      <c r="A48" s="11"/>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19"/>
      <c r="AI48" s="19"/>
      <c r="AJ48" s="19"/>
      <c r="AK48" s="19"/>
      <c r="AL48" s="19"/>
      <c r="AM48" s="19"/>
      <c r="AN48" s="19"/>
      <c r="AO48" s="352"/>
      <c r="AP48" s="352"/>
      <c r="AQ48" s="352"/>
      <c r="AR48" s="352"/>
      <c r="AS48" s="352"/>
      <c r="AT48" s="352"/>
      <c r="AU48" s="352"/>
      <c r="AV48" s="352"/>
      <c r="AW48" s="19"/>
      <c r="AX48" s="19"/>
      <c r="AY48" s="19"/>
      <c r="AZ48" s="19"/>
      <c r="BA48" s="19"/>
      <c r="BB48" s="19"/>
      <c r="BC48" s="19"/>
      <c r="BD48" s="19"/>
      <c r="BE48" s="19"/>
      <c r="BF48" s="19"/>
      <c r="BG48" s="19"/>
      <c r="BH48" s="352"/>
      <c r="BI48" s="352"/>
      <c r="BJ48" s="352"/>
      <c r="BK48" s="352"/>
      <c r="BL48" s="352"/>
      <c r="BM48" s="352"/>
      <c r="BN48" s="352"/>
      <c r="BO48" s="352"/>
      <c r="BP48" s="352"/>
      <c r="BQ48" s="352"/>
      <c r="BR48" s="352"/>
      <c r="BS48" s="352"/>
      <c r="BT48" s="352"/>
      <c r="BU48" s="19"/>
      <c r="BV48" s="19"/>
      <c r="BW48" s="19"/>
      <c r="BX48" s="19"/>
      <c r="BY48" s="19"/>
      <c r="BZ48" s="19"/>
      <c r="CA48" s="19"/>
      <c r="CB48" s="19"/>
      <c r="CC48" s="352"/>
      <c r="CD48" s="352"/>
      <c r="CE48" s="352"/>
      <c r="CF48" s="352"/>
    </row>
    <row r="49" spans="1:84" ht="16.5" customHeight="1">
      <c r="A49" s="11"/>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19"/>
      <c r="AI49" s="19"/>
      <c r="AJ49" s="19"/>
      <c r="AK49" s="19"/>
      <c r="AL49" s="19"/>
      <c r="AM49" s="19"/>
      <c r="AN49" s="19"/>
      <c r="AO49" s="352"/>
      <c r="AP49" s="352"/>
      <c r="AQ49" s="352"/>
      <c r="AR49" s="352"/>
      <c r="AS49" s="352"/>
      <c r="AT49" s="352"/>
      <c r="AU49" s="352"/>
      <c r="AV49" s="352"/>
      <c r="AW49" s="19"/>
      <c r="AX49" s="19"/>
      <c r="AY49" s="19"/>
      <c r="AZ49" s="19"/>
      <c r="BA49" s="19"/>
      <c r="BB49" s="19"/>
      <c r="BC49" s="19"/>
      <c r="BD49" s="19"/>
      <c r="BE49" s="19"/>
      <c r="BF49" s="19"/>
      <c r="BG49" s="19"/>
      <c r="BH49" s="352"/>
      <c r="BI49" s="352"/>
      <c r="BJ49" s="352"/>
      <c r="BK49" s="352"/>
      <c r="BL49" s="352"/>
      <c r="BM49" s="352"/>
      <c r="BN49" s="352"/>
      <c r="BO49" s="352"/>
      <c r="BP49" s="352"/>
      <c r="BQ49" s="352"/>
      <c r="BR49" s="352"/>
      <c r="BS49" s="352"/>
      <c r="BT49" s="352"/>
      <c r="BU49" s="19"/>
      <c r="BV49" s="19"/>
      <c r="BW49" s="19"/>
      <c r="BX49" s="19"/>
      <c r="BY49" s="19"/>
      <c r="BZ49" s="19"/>
      <c r="CA49" s="19"/>
      <c r="CB49" s="19"/>
      <c r="CC49" s="352"/>
      <c r="CD49" s="352"/>
      <c r="CE49" s="352"/>
      <c r="CF49" s="352"/>
    </row>
    <row r="50" spans="1:84" ht="16.5" customHeight="1">
      <c r="A50" s="11"/>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19"/>
      <c r="AI50" s="19"/>
      <c r="AJ50" s="19"/>
      <c r="AK50" s="19"/>
      <c r="AL50" s="19"/>
      <c r="AM50" s="19"/>
      <c r="AN50" s="19"/>
      <c r="AO50" s="352"/>
      <c r="AP50" s="352"/>
      <c r="AQ50" s="352"/>
      <c r="AR50" s="352"/>
      <c r="AS50" s="352"/>
      <c r="AT50" s="352"/>
      <c r="AU50" s="352"/>
      <c r="AV50" s="352"/>
      <c r="AW50" s="19"/>
      <c r="AX50" s="19"/>
      <c r="AY50" s="19"/>
      <c r="AZ50" s="19"/>
      <c r="BA50" s="19"/>
      <c r="BB50" s="19"/>
      <c r="BC50" s="19"/>
      <c r="BD50" s="19"/>
      <c r="BE50" s="19"/>
      <c r="BF50" s="19"/>
      <c r="BG50" s="19"/>
      <c r="BH50" s="352"/>
      <c r="BI50" s="352"/>
      <c r="BJ50" s="352"/>
      <c r="BK50" s="352"/>
      <c r="BL50" s="352"/>
      <c r="BM50" s="352"/>
      <c r="BN50" s="352"/>
      <c r="BO50" s="352"/>
      <c r="BP50" s="352"/>
      <c r="BQ50" s="352"/>
      <c r="BR50" s="352"/>
      <c r="BS50" s="352"/>
      <c r="BT50" s="352"/>
      <c r="BU50" s="19"/>
      <c r="BV50" s="19"/>
      <c r="BW50" s="19"/>
      <c r="BX50" s="19"/>
      <c r="BY50" s="19"/>
      <c r="BZ50" s="19"/>
      <c r="CA50" s="19"/>
      <c r="CB50" s="19"/>
      <c r="CC50" s="352"/>
      <c r="CD50" s="352"/>
      <c r="CE50" s="352"/>
      <c r="CF50" s="352"/>
    </row>
    <row r="51" spans="1:84" ht="16.5" customHeight="1">
      <c r="A51" s="11"/>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19"/>
      <c r="AI51" s="19"/>
      <c r="AJ51" s="19"/>
      <c r="AK51" s="19"/>
      <c r="AL51" s="19"/>
      <c r="AM51" s="19"/>
      <c r="AN51" s="19"/>
      <c r="AO51" s="352"/>
      <c r="AP51" s="352"/>
      <c r="AQ51" s="352"/>
      <c r="AR51" s="352"/>
      <c r="AS51" s="352"/>
      <c r="AT51" s="352"/>
      <c r="AU51" s="352"/>
      <c r="AV51" s="352"/>
      <c r="AW51" s="19"/>
      <c r="AX51" s="19"/>
      <c r="AY51" s="19"/>
      <c r="AZ51" s="19"/>
      <c r="BA51" s="19"/>
      <c r="BB51" s="19"/>
      <c r="BC51" s="19"/>
      <c r="BD51" s="19"/>
      <c r="BE51" s="19"/>
      <c r="BF51" s="19"/>
      <c r="BG51" s="19"/>
      <c r="BH51" s="352"/>
      <c r="BI51" s="352"/>
      <c r="BJ51" s="352"/>
      <c r="BK51" s="352"/>
      <c r="BL51" s="352"/>
      <c r="BM51" s="352"/>
      <c r="BN51" s="352"/>
      <c r="BO51" s="352"/>
      <c r="BP51" s="352"/>
      <c r="BQ51" s="352"/>
      <c r="BR51" s="352"/>
      <c r="BS51" s="352"/>
      <c r="BT51" s="352"/>
      <c r="BU51" s="19"/>
      <c r="BV51" s="19"/>
      <c r="BW51" s="19"/>
      <c r="BX51" s="19"/>
      <c r="BY51" s="19"/>
      <c r="BZ51" s="19"/>
      <c r="CA51" s="19"/>
      <c r="CB51" s="19"/>
      <c r="CC51" s="352"/>
      <c r="CD51" s="352"/>
      <c r="CE51" s="352"/>
      <c r="CF51" s="352"/>
    </row>
    <row r="52" spans="1:84" ht="16.5" customHeight="1">
      <c r="A52" s="11"/>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19"/>
      <c r="AI52" s="19"/>
      <c r="AJ52" s="19"/>
      <c r="AK52" s="19"/>
      <c r="AL52" s="19"/>
      <c r="AM52" s="19"/>
      <c r="AN52" s="19"/>
      <c r="AO52" s="352"/>
      <c r="AP52" s="352"/>
      <c r="AQ52" s="352"/>
      <c r="AR52" s="352"/>
      <c r="AS52" s="352"/>
      <c r="AT52" s="352"/>
      <c r="AU52" s="352"/>
      <c r="AV52" s="352"/>
      <c r="AW52" s="19"/>
      <c r="AX52" s="19"/>
      <c r="AY52" s="19"/>
      <c r="AZ52" s="19"/>
      <c r="BA52" s="19"/>
      <c r="BB52" s="19"/>
      <c r="BC52" s="19"/>
      <c r="BD52" s="19"/>
      <c r="BE52" s="19"/>
      <c r="BF52" s="19"/>
      <c r="BG52" s="19"/>
      <c r="BH52" s="352"/>
      <c r="BI52" s="352"/>
      <c r="BJ52" s="352"/>
      <c r="BK52" s="352"/>
      <c r="BL52" s="352"/>
      <c r="BM52" s="352"/>
      <c r="BN52" s="352"/>
      <c r="BO52" s="352"/>
      <c r="BP52" s="352"/>
      <c r="BQ52" s="352"/>
      <c r="BR52" s="352"/>
      <c r="BS52" s="352"/>
      <c r="BT52" s="352"/>
      <c r="BU52" s="19"/>
      <c r="BV52" s="19"/>
      <c r="BW52" s="19"/>
      <c r="BX52" s="19"/>
      <c r="BY52" s="19"/>
      <c r="BZ52" s="19"/>
      <c r="CA52" s="19"/>
      <c r="CB52" s="19"/>
      <c r="CC52" s="352"/>
      <c r="CD52" s="352"/>
      <c r="CE52" s="352"/>
      <c r="CF52" s="352"/>
    </row>
    <row r="53" spans="1:84" ht="16.5" customHeight="1">
      <c r="A53" s="11"/>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19"/>
      <c r="AI53" s="19"/>
      <c r="AJ53" s="19"/>
      <c r="AK53" s="19"/>
      <c r="AL53" s="19"/>
      <c r="AM53" s="19"/>
      <c r="AN53" s="19"/>
      <c r="AO53" s="352"/>
      <c r="AP53" s="352"/>
      <c r="AQ53" s="352"/>
      <c r="AR53" s="352"/>
      <c r="AS53" s="352"/>
      <c r="AT53" s="352"/>
      <c r="AU53" s="352"/>
      <c r="AV53" s="352"/>
      <c r="AW53" s="19"/>
      <c r="AX53" s="19"/>
      <c r="AY53" s="19"/>
      <c r="AZ53" s="19"/>
      <c r="BA53" s="19"/>
      <c r="BB53" s="19"/>
      <c r="BC53" s="19"/>
      <c r="BD53" s="19"/>
      <c r="BE53" s="19"/>
      <c r="BF53" s="19"/>
      <c r="BG53" s="19"/>
      <c r="BH53" s="352"/>
      <c r="BI53" s="352"/>
      <c r="BJ53" s="352"/>
      <c r="BK53" s="352"/>
      <c r="BL53" s="352"/>
      <c r="BM53" s="352"/>
      <c r="BN53" s="352"/>
      <c r="BO53" s="352"/>
      <c r="BP53" s="352"/>
      <c r="BQ53" s="352"/>
      <c r="BR53" s="352"/>
      <c r="BS53" s="352"/>
      <c r="BT53" s="352"/>
      <c r="BU53" s="19"/>
      <c r="BV53" s="19"/>
      <c r="BW53" s="19"/>
      <c r="BX53" s="19"/>
      <c r="BY53" s="19"/>
      <c r="BZ53" s="19"/>
      <c r="CA53" s="19"/>
      <c r="CB53" s="19"/>
      <c r="CC53" s="352"/>
      <c r="CD53" s="352"/>
      <c r="CE53" s="352"/>
      <c r="CF53" s="352"/>
    </row>
    <row r="54" spans="1:84" ht="16.5" customHeight="1">
      <c r="A54" s="1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2"/>
      <c r="BR54" s="352"/>
      <c r="BS54" s="352"/>
      <c r="BT54" s="352"/>
      <c r="BU54" s="19"/>
      <c r="BV54" s="19"/>
      <c r="BW54" s="19"/>
      <c r="BX54" s="19"/>
      <c r="BY54" s="19"/>
      <c r="BZ54" s="19"/>
      <c r="CA54" s="19"/>
      <c r="CB54" s="19"/>
      <c r="CC54" s="352"/>
      <c r="CD54" s="352"/>
      <c r="CE54" s="352"/>
      <c r="CF54" s="352"/>
    </row>
  </sheetData>
  <mergeCells count="59">
    <mergeCell ref="CJ39:CT39"/>
    <mergeCell ref="CU39:CX39"/>
    <mergeCell ref="A3:CF3"/>
    <mergeCell ref="A6:CF6"/>
    <mergeCell ref="L8:O8"/>
    <mergeCell ref="P8:BD8"/>
    <mergeCell ref="R9:BD9"/>
    <mergeCell ref="BG9:BR9"/>
    <mergeCell ref="R10:BD10"/>
    <mergeCell ref="BG10:BR10"/>
    <mergeCell ref="R14:BD14"/>
    <mergeCell ref="BG14:BR14"/>
    <mergeCell ref="R19:BD19"/>
    <mergeCell ref="BG19:BR19"/>
    <mergeCell ref="R11:BD11"/>
    <mergeCell ref="BG11:BR11"/>
    <mergeCell ref="R13:BD13"/>
    <mergeCell ref="BG13:BR13"/>
    <mergeCell ref="R15:BD15"/>
    <mergeCell ref="BG15:BR15"/>
    <mergeCell ref="R16:BD16"/>
    <mergeCell ref="BG16:BR16"/>
    <mergeCell ref="L31:O31"/>
    <mergeCell ref="P31:BD31"/>
    <mergeCell ref="R32:BD32"/>
    <mergeCell ref="BG32:BR32"/>
    <mergeCell ref="L23:O23"/>
    <mergeCell ref="P23:BD23"/>
    <mergeCell ref="R24:BD24"/>
    <mergeCell ref="BG24:BR24"/>
    <mergeCell ref="R27:BD27"/>
    <mergeCell ref="BG27:BR27"/>
    <mergeCell ref="R26:BD26"/>
    <mergeCell ref="BG26:BR26"/>
    <mergeCell ref="BG25:BR25"/>
    <mergeCell ref="P39:BD39"/>
    <mergeCell ref="BG39:BR39"/>
    <mergeCell ref="P35:BD35"/>
    <mergeCell ref="BG35:BR35"/>
    <mergeCell ref="P37:BD37"/>
    <mergeCell ref="BG37:BR37"/>
    <mergeCell ref="P38:BD38"/>
    <mergeCell ref="BG38:BR38"/>
    <mergeCell ref="R12:BD12"/>
    <mergeCell ref="BG12:BR12"/>
    <mergeCell ref="R33:BD33"/>
    <mergeCell ref="BG33:BR33"/>
    <mergeCell ref="R34:BD34"/>
    <mergeCell ref="BG34:BR34"/>
    <mergeCell ref="P28:BD28"/>
    <mergeCell ref="BG28:BR28"/>
    <mergeCell ref="R18:BD18"/>
    <mergeCell ref="BG18:BR18"/>
    <mergeCell ref="R20:BD20"/>
    <mergeCell ref="BG20:BR20"/>
    <mergeCell ref="P21:BD21"/>
    <mergeCell ref="BG21:BR21"/>
    <mergeCell ref="R17:BD17"/>
    <mergeCell ref="BG17:BR17"/>
  </mergeCells>
  <phoneticPr fontId="2"/>
  <printOptions horizontalCentered="1"/>
  <pageMargins left="0.55118110236220474" right="0.55118110236220474" top="0.78740157480314965" bottom="0.78740157480314965" header="0.51181102362204722" footer="0.51181102362204722"/>
  <pageSetup paperSize="9" firstPageNumber="5"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K65"/>
  <sheetViews>
    <sheetView showGridLines="0" view="pageBreakPreview" zoomScaleNormal="100" zoomScaleSheetLayoutView="100" workbookViewId="0"/>
  </sheetViews>
  <sheetFormatPr defaultRowHeight="13.5"/>
  <cols>
    <col min="1" max="83" width="1.625" style="349" customWidth="1"/>
    <col min="84" max="84" width="1" style="349" customWidth="1"/>
    <col min="85" max="88" width="1.625" style="349" customWidth="1"/>
    <col min="89" max="89" width="8.5" style="349" hidden="1" customWidth="1"/>
    <col min="90" max="102" width="1.625" style="349" customWidth="1"/>
    <col min="103" max="16384" width="9" style="349"/>
  </cols>
  <sheetData>
    <row r="1" spans="1:89">
      <c r="CC1" s="281"/>
    </row>
    <row r="3" spans="1:89" ht="15" customHeight="1">
      <c r="A3" s="879" t="s">
        <v>434</v>
      </c>
      <c r="B3" s="879"/>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c r="AI3" s="879"/>
      <c r="AJ3" s="879"/>
      <c r="AK3" s="879"/>
      <c r="AL3" s="879"/>
      <c r="AM3" s="879"/>
      <c r="AN3" s="879"/>
      <c r="AO3" s="879"/>
      <c r="AP3" s="879"/>
      <c r="AQ3" s="879"/>
      <c r="AR3" s="879"/>
      <c r="AS3" s="879"/>
      <c r="AT3" s="879"/>
      <c r="AU3" s="879"/>
      <c r="AV3" s="879"/>
      <c r="AW3" s="879"/>
      <c r="AX3" s="879"/>
      <c r="AY3" s="879"/>
      <c r="AZ3" s="879"/>
      <c r="BA3" s="879"/>
      <c r="BB3" s="879"/>
      <c r="BC3" s="879"/>
      <c r="BD3" s="879"/>
      <c r="BE3" s="879"/>
      <c r="BF3" s="879"/>
      <c r="BG3" s="879"/>
      <c r="BH3" s="879"/>
      <c r="BI3" s="879"/>
      <c r="BJ3" s="879"/>
      <c r="BK3" s="879"/>
      <c r="BL3" s="879"/>
      <c r="BM3" s="879"/>
      <c r="BN3" s="879"/>
      <c r="BO3" s="879"/>
      <c r="BP3" s="879"/>
      <c r="BQ3" s="879"/>
      <c r="BR3" s="879"/>
      <c r="BS3" s="879"/>
      <c r="BT3" s="879"/>
      <c r="BU3" s="879"/>
      <c r="BV3" s="879"/>
      <c r="BW3" s="879"/>
      <c r="BX3" s="879"/>
      <c r="BY3" s="879"/>
      <c r="BZ3" s="879"/>
      <c r="CA3" s="879"/>
      <c r="CB3" s="879"/>
      <c r="CC3" s="879"/>
      <c r="CD3" s="879"/>
      <c r="CE3" s="879"/>
      <c r="CF3" s="879"/>
      <c r="CG3" s="879"/>
    </row>
    <row r="4" spans="1:89" ht="15" customHeight="1">
      <c r="A4" s="393"/>
      <c r="B4" s="393"/>
      <c r="C4" s="393"/>
      <c r="D4" s="393"/>
      <c r="E4" s="393"/>
      <c r="F4" s="393"/>
      <c r="G4" s="393"/>
      <c r="H4" s="393"/>
      <c r="I4" s="393"/>
      <c r="J4" s="393"/>
      <c r="K4" s="393"/>
      <c r="L4" s="390"/>
      <c r="M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3"/>
      <c r="CA4" s="393"/>
      <c r="CB4" s="393"/>
      <c r="CC4" s="393"/>
      <c r="CD4" s="393"/>
      <c r="CE4" s="393"/>
      <c r="CF4" s="393"/>
      <c r="CG4" s="393"/>
    </row>
    <row r="5" spans="1:89" ht="22.5" customHeight="1">
      <c r="A5" s="1058" t="s">
        <v>391</v>
      </c>
      <c r="B5" s="1059"/>
      <c r="C5" s="1010" t="s">
        <v>38</v>
      </c>
      <c r="D5" s="1010"/>
      <c r="E5" s="1010"/>
      <c r="F5" s="1010"/>
      <c r="G5" s="1010"/>
      <c r="H5" s="1010"/>
      <c r="I5" s="704"/>
      <c r="J5" s="704"/>
      <c r="K5" s="704"/>
      <c r="L5" s="390"/>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c r="AO5" s="704"/>
      <c r="AP5" s="704"/>
      <c r="AQ5" s="704"/>
      <c r="AR5" s="704"/>
      <c r="AS5" s="704"/>
      <c r="AT5" s="704"/>
      <c r="AU5" s="704"/>
      <c r="AV5" s="704"/>
      <c r="AW5" s="704"/>
      <c r="AX5" s="704"/>
      <c r="AY5" s="704"/>
      <c r="AZ5" s="704"/>
      <c r="BA5" s="704"/>
      <c r="BB5" s="704"/>
      <c r="BC5" s="704"/>
      <c r="BD5" s="704"/>
      <c r="BE5" s="704"/>
      <c r="BF5" s="704"/>
      <c r="BG5" s="704"/>
      <c r="BH5" s="704"/>
      <c r="BI5" s="704"/>
      <c r="BJ5" s="704"/>
      <c r="BK5" s="704"/>
      <c r="BL5" s="704"/>
      <c r="BM5" s="704"/>
      <c r="BN5" s="704"/>
      <c r="BO5" s="704"/>
      <c r="BP5" s="704"/>
      <c r="BQ5" s="704"/>
      <c r="BR5" s="704"/>
      <c r="BS5" s="704"/>
      <c r="BT5" s="704"/>
      <c r="BU5" s="704"/>
      <c r="BV5" s="704"/>
      <c r="BW5" s="704"/>
      <c r="BX5" s="704"/>
      <c r="BY5" s="704"/>
      <c r="BZ5" s="704"/>
      <c r="CA5" s="704"/>
      <c r="CB5" s="704"/>
      <c r="CC5" s="704"/>
      <c r="CD5" s="704"/>
      <c r="CE5" s="704"/>
      <c r="CF5" s="704"/>
      <c r="CG5" s="391" t="s">
        <v>213</v>
      </c>
    </row>
    <row r="6" spans="1:89" ht="16.5" customHeight="1">
      <c r="A6" s="867" t="s">
        <v>539</v>
      </c>
      <c r="B6" s="994"/>
      <c r="C6" s="994"/>
      <c r="D6" s="994"/>
      <c r="E6" s="994"/>
      <c r="F6" s="994"/>
      <c r="G6" s="994"/>
      <c r="H6" s="994"/>
      <c r="I6" s="994"/>
      <c r="J6" s="994"/>
      <c r="K6" s="994"/>
      <c r="L6" s="994"/>
      <c r="M6" s="1001"/>
      <c r="N6" s="975" t="s">
        <v>40</v>
      </c>
      <c r="O6" s="976"/>
      <c r="P6" s="976"/>
      <c r="Q6" s="976"/>
      <c r="R6" s="976"/>
      <c r="S6" s="976"/>
      <c r="T6" s="976"/>
      <c r="U6" s="976"/>
      <c r="V6" s="976"/>
      <c r="W6" s="976"/>
      <c r="X6" s="976"/>
      <c r="Y6" s="976"/>
      <c r="Z6" s="976"/>
      <c r="AA6" s="976"/>
      <c r="AB6" s="976"/>
      <c r="AC6" s="977"/>
      <c r="AD6" s="975" t="s">
        <v>219</v>
      </c>
      <c r="AE6" s="976"/>
      <c r="AF6" s="976"/>
      <c r="AG6" s="976"/>
      <c r="AH6" s="976"/>
      <c r="AI6" s="976"/>
      <c r="AJ6" s="976"/>
      <c r="AK6" s="976"/>
      <c r="AL6" s="976"/>
      <c r="AM6" s="976"/>
      <c r="AN6" s="976"/>
      <c r="AO6" s="976"/>
      <c r="AP6" s="976"/>
      <c r="AQ6" s="976"/>
      <c r="AR6" s="976"/>
      <c r="AS6" s="976"/>
      <c r="AT6" s="976"/>
      <c r="AU6" s="976"/>
      <c r="AV6" s="976"/>
      <c r="AW6" s="976"/>
      <c r="AX6" s="976"/>
      <c r="AY6" s="976"/>
      <c r="AZ6" s="976"/>
      <c r="BA6" s="976"/>
      <c r="BB6" s="976"/>
      <c r="BC6" s="976"/>
      <c r="BD6" s="976"/>
      <c r="BE6" s="976"/>
      <c r="BF6" s="976"/>
      <c r="BG6" s="976"/>
      <c r="BH6" s="976"/>
      <c r="BI6" s="976"/>
      <c r="BJ6" s="976"/>
      <c r="BK6" s="976"/>
      <c r="BL6" s="976"/>
      <c r="BM6" s="976"/>
      <c r="BN6" s="976"/>
      <c r="BO6" s="976"/>
      <c r="BP6" s="976"/>
      <c r="BQ6" s="977"/>
      <c r="BR6" s="978" t="s">
        <v>218</v>
      </c>
      <c r="BS6" s="979"/>
      <c r="BT6" s="979"/>
      <c r="BU6" s="979"/>
      <c r="BV6" s="979"/>
      <c r="BW6" s="979"/>
      <c r="BX6" s="979"/>
      <c r="BY6" s="979"/>
      <c r="BZ6" s="993" t="s">
        <v>41</v>
      </c>
      <c r="CA6" s="994"/>
      <c r="CB6" s="994"/>
      <c r="CC6" s="994"/>
      <c r="CD6" s="994"/>
      <c r="CE6" s="994"/>
      <c r="CF6" s="994"/>
      <c r="CG6" s="869"/>
    </row>
    <row r="7" spans="1:89" ht="16.5" customHeight="1">
      <c r="A7" s="1002"/>
      <c r="B7" s="1003"/>
      <c r="C7" s="1003"/>
      <c r="D7" s="1003"/>
      <c r="E7" s="1003"/>
      <c r="F7" s="1003"/>
      <c r="G7" s="1003"/>
      <c r="H7" s="1003"/>
      <c r="I7" s="1003"/>
      <c r="J7" s="1003"/>
      <c r="K7" s="1003"/>
      <c r="L7" s="1003"/>
      <c r="M7" s="1004"/>
      <c r="N7" s="984" t="s">
        <v>45</v>
      </c>
      <c r="O7" s="985"/>
      <c r="P7" s="985"/>
      <c r="Q7" s="985"/>
      <c r="R7" s="985"/>
      <c r="S7" s="985"/>
      <c r="T7" s="985"/>
      <c r="U7" s="986"/>
      <c r="V7" s="984" t="s">
        <v>46</v>
      </c>
      <c r="W7" s="985"/>
      <c r="X7" s="985"/>
      <c r="Y7" s="985"/>
      <c r="Z7" s="985"/>
      <c r="AA7" s="985"/>
      <c r="AB7" s="985"/>
      <c r="AC7" s="986"/>
      <c r="AD7" s="984" t="s">
        <v>214</v>
      </c>
      <c r="AE7" s="985"/>
      <c r="AF7" s="985"/>
      <c r="AG7" s="985"/>
      <c r="AH7" s="985"/>
      <c r="AI7" s="985"/>
      <c r="AJ7" s="985"/>
      <c r="AK7" s="986"/>
      <c r="AL7" s="985" t="s">
        <v>215</v>
      </c>
      <c r="AM7" s="985"/>
      <c r="AN7" s="985"/>
      <c r="AO7" s="985"/>
      <c r="AP7" s="985"/>
      <c r="AQ7" s="985"/>
      <c r="AR7" s="985"/>
      <c r="AS7" s="986"/>
      <c r="AT7" s="985" t="s">
        <v>216</v>
      </c>
      <c r="AU7" s="985"/>
      <c r="AV7" s="985"/>
      <c r="AW7" s="985"/>
      <c r="AX7" s="985"/>
      <c r="AY7" s="985"/>
      <c r="AZ7" s="985"/>
      <c r="BA7" s="986"/>
      <c r="BB7" s="985" t="s">
        <v>217</v>
      </c>
      <c r="BC7" s="985"/>
      <c r="BD7" s="985"/>
      <c r="BE7" s="985"/>
      <c r="BF7" s="985"/>
      <c r="BG7" s="985"/>
      <c r="BH7" s="985"/>
      <c r="BI7" s="986"/>
      <c r="BJ7" s="985" t="s">
        <v>42</v>
      </c>
      <c r="BK7" s="985"/>
      <c r="BL7" s="985"/>
      <c r="BM7" s="985"/>
      <c r="BN7" s="985"/>
      <c r="BO7" s="985"/>
      <c r="BP7" s="985"/>
      <c r="BQ7" s="986"/>
      <c r="BR7" s="980"/>
      <c r="BS7" s="981"/>
      <c r="BT7" s="981"/>
      <c r="BU7" s="981"/>
      <c r="BV7" s="981"/>
      <c r="BW7" s="981"/>
      <c r="BX7" s="981"/>
      <c r="BY7" s="981"/>
      <c r="BZ7" s="995"/>
      <c r="CA7" s="969"/>
      <c r="CB7" s="969"/>
      <c r="CC7" s="969"/>
      <c r="CD7" s="969"/>
      <c r="CE7" s="969"/>
      <c r="CF7" s="969"/>
      <c r="CG7" s="996"/>
    </row>
    <row r="8" spans="1:89" ht="16.5" customHeight="1">
      <c r="A8" s="1012" t="s">
        <v>537</v>
      </c>
      <c r="B8" s="1013"/>
      <c r="C8" s="1013"/>
      <c r="D8" s="1013"/>
      <c r="E8" s="1013"/>
      <c r="F8" s="1013"/>
      <c r="G8" s="1013"/>
      <c r="H8" s="1013"/>
      <c r="I8" s="1013"/>
      <c r="J8" s="1013"/>
      <c r="K8" s="1013"/>
      <c r="L8" s="1013"/>
      <c r="M8" s="1014"/>
      <c r="N8" s="987"/>
      <c r="O8" s="973"/>
      <c r="P8" s="973"/>
      <c r="Q8" s="973"/>
      <c r="R8" s="973"/>
      <c r="S8" s="973"/>
      <c r="T8" s="973"/>
      <c r="U8" s="974"/>
      <c r="V8" s="987">
        <v>4</v>
      </c>
      <c r="W8" s="973"/>
      <c r="X8" s="973"/>
      <c r="Y8" s="973"/>
      <c r="Z8" s="973"/>
      <c r="AA8" s="973"/>
      <c r="AB8" s="973"/>
      <c r="AC8" s="974"/>
      <c r="AD8" s="987"/>
      <c r="AE8" s="973"/>
      <c r="AF8" s="973"/>
      <c r="AG8" s="973"/>
      <c r="AH8" s="973"/>
      <c r="AI8" s="973"/>
      <c r="AJ8" s="973"/>
      <c r="AK8" s="974"/>
      <c r="AL8" s="973">
        <f>説明書!K76</f>
        <v>13225</v>
      </c>
      <c r="AM8" s="973"/>
      <c r="AN8" s="973"/>
      <c r="AO8" s="973"/>
      <c r="AP8" s="973"/>
      <c r="AQ8" s="973"/>
      <c r="AR8" s="973"/>
      <c r="AS8" s="974"/>
      <c r="AT8" s="973"/>
      <c r="AU8" s="973"/>
      <c r="AV8" s="973"/>
      <c r="AW8" s="973"/>
      <c r="AX8" s="973"/>
      <c r="AY8" s="973"/>
      <c r="AZ8" s="973"/>
      <c r="BA8" s="974"/>
      <c r="BB8" s="973">
        <f>CA15</f>
        <v>8601</v>
      </c>
      <c r="BC8" s="973"/>
      <c r="BD8" s="973"/>
      <c r="BE8" s="973"/>
      <c r="BF8" s="973"/>
      <c r="BG8" s="973"/>
      <c r="BH8" s="973"/>
      <c r="BI8" s="974"/>
      <c r="BJ8" s="973">
        <f>SUM(AD8:BI8)</f>
        <v>21826</v>
      </c>
      <c r="BK8" s="973"/>
      <c r="BL8" s="973"/>
      <c r="BM8" s="973"/>
      <c r="BN8" s="973"/>
      <c r="BO8" s="973"/>
      <c r="BP8" s="973"/>
      <c r="BQ8" s="974"/>
      <c r="BR8" s="973">
        <f>説明書!K80</f>
        <v>6362</v>
      </c>
      <c r="BS8" s="973"/>
      <c r="BT8" s="973"/>
      <c r="BU8" s="973"/>
      <c r="BV8" s="973"/>
      <c r="BW8" s="973"/>
      <c r="BX8" s="973"/>
      <c r="BY8" s="973"/>
      <c r="BZ8" s="987">
        <f>BJ8+BR8</f>
        <v>28188</v>
      </c>
      <c r="CA8" s="973"/>
      <c r="CB8" s="973"/>
      <c r="CC8" s="973"/>
      <c r="CD8" s="973"/>
      <c r="CE8" s="973"/>
      <c r="CF8" s="973"/>
      <c r="CG8" s="997"/>
    </row>
    <row r="9" spans="1:89" ht="16.5" customHeight="1">
      <c r="A9" s="1012" t="s">
        <v>538</v>
      </c>
      <c r="B9" s="1013"/>
      <c r="C9" s="1013"/>
      <c r="D9" s="1013"/>
      <c r="E9" s="1013"/>
      <c r="F9" s="1013"/>
      <c r="G9" s="1013"/>
      <c r="H9" s="1013"/>
      <c r="I9" s="1013"/>
      <c r="J9" s="1013"/>
      <c r="K9" s="1013"/>
      <c r="L9" s="1013"/>
      <c r="M9" s="1014"/>
      <c r="N9" s="987"/>
      <c r="O9" s="973"/>
      <c r="P9" s="973"/>
      <c r="Q9" s="973"/>
      <c r="R9" s="973"/>
      <c r="S9" s="973"/>
      <c r="T9" s="973"/>
      <c r="U9" s="974"/>
      <c r="V9" s="987">
        <v>5</v>
      </c>
      <c r="W9" s="973"/>
      <c r="X9" s="973"/>
      <c r="Y9" s="973"/>
      <c r="Z9" s="973"/>
      <c r="AA9" s="973"/>
      <c r="AB9" s="973"/>
      <c r="AC9" s="974"/>
      <c r="AD9" s="987"/>
      <c r="AE9" s="973"/>
      <c r="AF9" s="973"/>
      <c r="AG9" s="973"/>
      <c r="AH9" s="973"/>
      <c r="AI9" s="973"/>
      <c r="AJ9" s="973"/>
      <c r="AK9" s="974"/>
      <c r="AL9" s="973">
        <v>14714</v>
      </c>
      <c r="AM9" s="973"/>
      <c r="AN9" s="973"/>
      <c r="AO9" s="973"/>
      <c r="AP9" s="973"/>
      <c r="AQ9" s="973"/>
      <c r="AR9" s="973"/>
      <c r="AS9" s="974"/>
      <c r="AT9" s="973"/>
      <c r="AU9" s="973"/>
      <c r="AV9" s="973"/>
      <c r="AW9" s="973"/>
      <c r="AX9" s="973"/>
      <c r="AY9" s="973"/>
      <c r="AZ9" s="973"/>
      <c r="BA9" s="974"/>
      <c r="BB9" s="973">
        <f>CA16</f>
        <v>11109</v>
      </c>
      <c r="BC9" s="973"/>
      <c r="BD9" s="973"/>
      <c r="BE9" s="973"/>
      <c r="BF9" s="973"/>
      <c r="BG9" s="973"/>
      <c r="BH9" s="973"/>
      <c r="BI9" s="974"/>
      <c r="BJ9" s="973">
        <f>SUM(AD9:BI9)</f>
        <v>25823</v>
      </c>
      <c r="BK9" s="973"/>
      <c r="BL9" s="973"/>
      <c r="BM9" s="973"/>
      <c r="BN9" s="973"/>
      <c r="BO9" s="973"/>
      <c r="BP9" s="973"/>
      <c r="BQ9" s="974"/>
      <c r="BR9" s="973">
        <v>6807</v>
      </c>
      <c r="BS9" s="973"/>
      <c r="BT9" s="973"/>
      <c r="BU9" s="973"/>
      <c r="BV9" s="973"/>
      <c r="BW9" s="973"/>
      <c r="BX9" s="973"/>
      <c r="BY9" s="973"/>
      <c r="BZ9" s="987">
        <f>BJ9+BR9</f>
        <v>32630</v>
      </c>
      <c r="CA9" s="973"/>
      <c r="CB9" s="973"/>
      <c r="CC9" s="973"/>
      <c r="CD9" s="973"/>
      <c r="CE9" s="973"/>
      <c r="CF9" s="973"/>
      <c r="CG9" s="997"/>
    </row>
    <row r="10" spans="1:89" ht="16.5" customHeight="1">
      <c r="A10" s="1005" t="s">
        <v>540</v>
      </c>
      <c r="B10" s="1006"/>
      <c r="C10" s="1006"/>
      <c r="D10" s="1006"/>
      <c r="E10" s="1006"/>
      <c r="F10" s="1006"/>
      <c r="G10" s="1006"/>
      <c r="H10" s="1006"/>
      <c r="I10" s="1006"/>
      <c r="J10" s="1006"/>
      <c r="K10" s="1006"/>
      <c r="L10" s="1006"/>
      <c r="M10" s="1007"/>
      <c r="N10" s="988"/>
      <c r="O10" s="982"/>
      <c r="P10" s="982"/>
      <c r="Q10" s="982"/>
      <c r="R10" s="982"/>
      <c r="S10" s="982"/>
      <c r="T10" s="982"/>
      <c r="U10" s="989"/>
      <c r="V10" s="988">
        <f>V8-V9</f>
        <v>-1</v>
      </c>
      <c r="W10" s="982"/>
      <c r="X10" s="982"/>
      <c r="Y10" s="982"/>
      <c r="Z10" s="982"/>
      <c r="AA10" s="982"/>
      <c r="AB10" s="982"/>
      <c r="AC10" s="989"/>
      <c r="AD10" s="988"/>
      <c r="AE10" s="982"/>
      <c r="AF10" s="982"/>
      <c r="AG10" s="982"/>
      <c r="AH10" s="982"/>
      <c r="AI10" s="982"/>
      <c r="AJ10" s="982"/>
      <c r="AK10" s="989"/>
      <c r="AL10" s="982">
        <f>AL8-AL9</f>
        <v>-1489</v>
      </c>
      <c r="AM10" s="982"/>
      <c r="AN10" s="982"/>
      <c r="AO10" s="982"/>
      <c r="AP10" s="982"/>
      <c r="AQ10" s="982"/>
      <c r="AR10" s="982"/>
      <c r="AS10" s="989"/>
      <c r="AT10" s="982"/>
      <c r="AU10" s="982"/>
      <c r="AV10" s="982"/>
      <c r="AW10" s="982"/>
      <c r="AX10" s="982"/>
      <c r="AY10" s="982"/>
      <c r="AZ10" s="982"/>
      <c r="BA10" s="989"/>
      <c r="BB10" s="982">
        <f>BB8-BB9</f>
        <v>-2508</v>
      </c>
      <c r="BC10" s="982"/>
      <c r="BD10" s="982"/>
      <c r="BE10" s="982"/>
      <c r="BF10" s="982"/>
      <c r="BG10" s="982"/>
      <c r="BH10" s="982"/>
      <c r="BI10" s="989"/>
      <c r="BJ10" s="982">
        <f>SUM(AD10:BI10)</f>
        <v>-3997</v>
      </c>
      <c r="BK10" s="982"/>
      <c r="BL10" s="982"/>
      <c r="BM10" s="982"/>
      <c r="BN10" s="982"/>
      <c r="BO10" s="982"/>
      <c r="BP10" s="982"/>
      <c r="BQ10" s="989"/>
      <c r="BR10" s="982">
        <f>BR8-BR9</f>
        <v>-445</v>
      </c>
      <c r="BS10" s="982"/>
      <c r="BT10" s="982"/>
      <c r="BU10" s="982"/>
      <c r="BV10" s="982"/>
      <c r="BW10" s="982"/>
      <c r="BX10" s="982"/>
      <c r="BY10" s="982"/>
      <c r="BZ10" s="998">
        <f>BJ10+BR10</f>
        <v>-4442</v>
      </c>
      <c r="CA10" s="999"/>
      <c r="CB10" s="999"/>
      <c r="CC10" s="999"/>
      <c r="CD10" s="999"/>
      <c r="CE10" s="999"/>
      <c r="CF10" s="999"/>
      <c r="CG10" s="1000"/>
    </row>
    <row r="11" spans="1:89" ht="22.5" customHeight="1">
      <c r="A11" s="704"/>
      <c r="B11" s="704"/>
      <c r="C11" s="704"/>
      <c r="D11" s="704"/>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4"/>
      <c r="AL11" s="704"/>
      <c r="AM11" s="704"/>
      <c r="AN11" s="704"/>
      <c r="AO11" s="704"/>
      <c r="AP11" s="704"/>
      <c r="AQ11" s="704"/>
      <c r="AR11" s="704"/>
      <c r="AS11" s="704"/>
      <c r="AT11" s="704"/>
      <c r="AU11" s="704"/>
      <c r="AV11" s="704"/>
      <c r="AW11" s="704"/>
      <c r="AX11" s="704"/>
      <c r="AY11" s="704"/>
      <c r="AZ11" s="704"/>
      <c r="BA11" s="704"/>
      <c r="BB11" s="704"/>
      <c r="BC11" s="704"/>
      <c r="BD11" s="704"/>
      <c r="BE11" s="704"/>
      <c r="BF11" s="704"/>
      <c r="BG11" s="704"/>
      <c r="BH11" s="704"/>
      <c r="BI11" s="704"/>
      <c r="BJ11" s="704"/>
      <c r="BK11" s="704"/>
      <c r="BL11" s="704"/>
      <c r="BM11" s="704"/>
      <c r="BN11" s="704"/>
      <c r="BO11" s="704"/>
      <c r="BP11" s="704"/>
      <c r="BQ11" s="704"/>
      <c r="BR11" s="704"/>
      <c r="BS11" s="704"/>
      <c r="BT11" s="704"/>
      <c r="BU11" s="704"/>
      <c r="BV11" s="704"/>
      <c r="BW11" s="704"/>
      <c r="BX11" s="704"/>
      <c r="BY11" s="704"/>
      <c r="BZ11" s="704"/>
      <c r="CA11" s="704"/>
      <c r="CB11" s="704"/>
      <c r="CC11" s="704"/>
      <c r="CD11" s="704"/>
      <c r="CE11" s="704"/>
      <c r="CF11" s="704"/>
      <c r="CG11" s="704"/>
    </row>
    <row r="12" spans="1:89" ht="22.5" customHeight="1">
      <c r="A12" s="704"/>
      <c r="B12" s="704"/>
      <c r="C12" s="704"/>
      <c r="D12" s="704"/>
      <c r="E12" s="704"/>
      <c r="F12" s="704"/>
      <c r="G12" s="704"/>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704"/>
      <c r="AV12" s="704"/>
      <c r="AW12" s="704"/>
      <c r="AX12" s="704"/>
      <c r="AY12" s="704"/>
      <c r="AZ12" s="704"/>
      <c r="BA12" s="704"/>
      <c r="BB12" s="704"/>
      <c r="BC12" s="704"/>
      <c r="BD12" s="704"/>
      <c r="BE12" s="704"/>
      <c r="BF12" s="704"/>
      <c r="BG12" s="704"/>
      <c r="BH12" s="704"/>
      <c r="BI12" s="704"/>
      <c r="BJ12" s="704"/>
      <c r="BK12" s="704"/>
      <c r="BL12" s="704"/>
      <c r="BM12" s="704"/>
      <c r="BN12" s="704"/>
      <c r="BO12" s="704"/>
      <c r="BP12" s="704"/>
      <c r="BQ12" s="704"/>
      <c r="BR12" s="704"/>
      <c r="BS12" s="704"/>
      <c r="BT12" s="704"/>
      <c r="BU12" s="704"/>
      <c r="BV12" s="704"/>
      <c r="BW12" s="704"/>
      <c r="BX12" s="714"/>
      <c r="BY12" s="714"/>
      <c r="BZ12" s="714"/>
      <c r="CA12" s="714"/>
      <c r="CB12" s="714"/>
      <c r="CC12" s="714"/>
      <c r="CD12" s="714"/>
      <c r="CE12" s="714"/>
      <c r="CF12" s="714"/>
      <c r="CG12" s="391" t="s">
        <v>21</v>
      </c>
    </row>
    <row r="13" spans="1:89" ht="16.5" customHeight="1">
      <c r="A13" s="1044" t="s">
        <v>143</v>
      </c>
      <c r="B13" s="994"/>
      <c r="C13" s="994"/>
      <c r="D13" s="994"/>
      <c r="E13" s="994"/>
      <c r="F13" s="994"/>
      <c r="G13" s="994"/>
      <c r="H13" s="1001"/>
      <c r="I13" s="994" t="s">
        <v>51</v>
      </c>
      <c r="J13" s="1054"/>
      <c r="K13" s="1054"/>
      <c r="L13" s="1054"/>
      <c r="M13" s="1054"/>
      <c r="N13" s="1054"/>
      <c r="O13" s="994"/>
      <c r="P13" s="1047" t="s">
        <v>47</v>
      </c>
      <c r="Q13" s="994"/>
      <c r="R13" s="994"/>
      <c r="S13" s="994"/>
      <c r="T13" s="994"/>
      <c r="U13" s="994"/>
      <c r="V13" s="1001"/>
      <c r="W13" s="1047" t="s">
        <v>533</v>
      </c>
      <c r="X13" s="994"/>
      <c r="Y13" s="994"/>
      <c r="Z13" s="994"/>
      <c r="AA13" s="994"/>
      <c r="AB13" s="994"/>
      <c r="AC13" s="1001"/>
      <c r="AD13" s="1047" t="s">
        <v>48</v>
      </c>
      <c r="AE13" s="994"/>
      <c r="AF13" s="994"/>
      <c r="AG13" s="994"/>
      <c r="AH13" s="994"/>
      <c r="AI13" s="994"/>
      <c r="AJ13" s="1001"/>
      <c r="AK13" s="1045" t="s">
        <v>603</v>
      </c>
      <c r="AL13" s="994"/>
      <c r="AM13" s="994"/>
      <c r="AN13" s="994"/>
      <c r="AO13" s="994"/>
      <c r="AP13" s="994"/>
      <c r="AQ13" s="1001"/>
      <c r="AR13" s="1064" t="s">
        <v>686</v>
      </c>
      <c r="AS13" s="1065"/>
      <c r="AT13" s="1065"/>
      <c r="AU13" s="1065"/>
      <c r="AV13" s="1065"/>
      <c r="AW13" s="1065"/>
      <c r="AX13" s="1066"/>
      <c r="AY13" s="1045" t="s">
        <v>129</v>
      </c>
      <c r="AZ13" s="994"/>
      <c r="BA13" s="994"/>
      <c r="BB13" s="994"/>
      <c r="BC13" s="994"/>
      <c r="BD13" s="994"/>
      <c r="BE13" s="1001"/>
      <c r="BF13" s="1045" t="s">
        <v>130</v>
      </c>
      <c r="BG13" s="979"/>
      <c r="BH13" s="979"/>
      <c r="BI13" s="979"/>
      <c r="BJ13" s="979"/>
      <c r="BK13" s="979"/>
      <c r="BL13" s="1061"/>
      <c r="BM13" s="1045" t="s">
        <v>142</v>
      </c>
      <c r="BN13" s="979"/>
      <c r="BO13" s="979"/>
      <c r="BP13" s="979"/>
      <c r="BQ13" s="979"/>
      <c r="BR13" s="979"/>
      <c r="BS13" s="1061"/>
      <c r="BT13" s="1045" t="s">
        <v>534</v>
      </c>
      <c r="BU13" s="1069"/>
      <c r="BV13" s="1069"/>
      <c r="BW13" s="1069"/>
      <c r="BX13" s="1069"/>
      <c r="BY13" s="1069"/>
      <c r="BZ13" s="1061"/>
      <c r="CA13" s="994" t="s">
        <v>41</v>
      </c>
      <c r="CB13" s="1054"/>
      <c r="CC13" s="1054"/>
      <c r="CD13" s="1054"/>
      <c r="CE13" s="1054"/>
      <c r="CF13" s="1054"/>
      <c r="CG13" s="1060"/>
    </row>
    <row r="14" spans="1:89" ht="16.5" customHeight="1">
      <c r="A14" s="1049"/>
      <c r="B14" s="969"/>
      <c r="C14" s="969"/>
      <c r="D14" s="969"/>
      <c r="E14" s="969"/>
      <c r="F14" s="969"/>
      <c r="G14" s="969"/>
      <c r="H14" s="1050"/>
      <c r="I14" s="969"/>
      <c r="J14" s="969"/>
      <c r="K14" s="969"/>
      <c r="L14" s="969"/>
      <c r="M14" s="969"/>
      <c r="N14" s="969"/>
      <c r="O14" s="969"/>
      <c r="P14" s="995"/>
      <c r="Q14" s="969"/>
      <c r="R14" s="969"/>
      <c r="S14" s="969"/>
      <c r="T14" s="969"/>
      <c r="U14" s="969"/>
      <c r="V14" s="1050"/>
      <c r="W14" s="995"/>
      <c r="X14" s="969"/>
      <c r="Y14" s="969"/>
      <c r="Z14" s="969"/>
      <c r="AA14" s="969"/>
      <c r="AB14" s="969"/>
      <c r="AC14" s="1050"/>
      <c r="AD14" s="995"/>
      <c r="AE14" s="969"/>
      <c r="AF14" s="969"/>
      <c r="AG14" s="969"/>
      <c r="AH14" s="969"/>
      <c r="AI14" s="969"/>
      <c r="AJ14" s="1050"/>
      <c r="AK14" s="995"/>
      <c r="AL14" s="969"/>
      <c r="AM14" s="969"/>
      <c r="AN14" s="969"/>
      <c r="AO14" s="969"/>
      <c r="AP14" s="969"/>
      <c r="AQ14" s="1050"/>
      <c r="AR14" s="1067"/>
      <c r="AS14" s="941"/>
      <c r="AT14" s="941"/>
      <c r="AU14" s="941"/>
      <c r="AV14" s="941"/>
      <c r="AW14" s="941"/>
      <c r="AX14" s="1068"/>
      <c r="AY14" s="995"/>
      <c r="AZ14" s="969"/>
      <c r="BA14" s="969"/>
      <c r="BB14" s="969"/>
      <c r="BC14" s="969"/>
      <c r="BD14" s="969"/>
      <c r="BE14" s="1050"/>
      <c r="BF14" s="980"/>
      <c r="BG14" s="981"/>
      <c r="BH14" s="981"/>
      <c r="BI14" s="981"/>
      <c r="BJ14" s="981"/>
      <c r="BK14" s="981"/>
      <c r="BL14" s="1062"/>
      <c r="BM14" s="980"/>
      <c r="BN14" s="981"/>
      <c r="BO14" s="981"/>
      <c r="BP14" s="981"/>
      <c r="BQ14" s="981"/>
      <c r="BR14" s="981"/>
      <c r="BS14" s="1062"/>
      <c r="BT14" s="980"/>
      <c r="BU14" s="981"/>
      <c r="BV14" s="981"/>
      <c r="BW14" s="981"/>
      <c r="BX14" s="981"/>
      <c r="BY14" s="981"/>
      <c r="BZ14" s="1070"/>
      <c r="CA14" s="969"/>
      <c r="CB14" s="969"/>
      <c r="CC14" s="969"/>
      <c r="CD14" s="969"/>
      <c r="CE14" s="969"/>
      <c r="CF14" s="969"/>
      <c r="CG14" s="996"/>
      <c r="CK14" s="349" t="s">
        <v>626</v>
      </c>
    </row>
    <row r="15" spans="1:89" ht="16.5" customHeight="1">
      <c r="A15" s="1049"/>
      <c r="B15" s="969"/>
      <c r="C15" s="969"/>
      <c r="D15" s="969"/>
      <c r="E15" s="969"/>
      <c r="F15" s="969"/>
      <c r="G15" s="969"/>
      <c r="H15" s="1050"/>
      <c r="I15" s="1055" t="s">
        <v>49</v>
      </c>
      <c r="J15" s="1055"/>
      <c r="K15" s="1055"/>
      <c r="L15" s="1055"/>
      <c r="M15" s="1055"/>
      <c r="N15" s="1055"/>
      <c r="O15" s="984"/>
      <c r="P15" s="1035">
        <v>483</v>
      </c>
      <c r="Q15" s="1036"/>
      <c r="R15" s="1036"/>
      <c r="S15" s="1036"/>
      <c r="T15" s="1036"/>
      <c r="U15" s="1036"/>
      <c r="V15" s="1037"/>
      <c r="W15" s="1035">
        <v>336</v>
      </c>
      <c r="X15" s="1036"/>
      <c r="Y15" s="1036"/>
      <c r="Z15" s="1036"/>
      <c r="AA15" s="1036"/>
      <c r="AB15" s="1036"/>
      <c r="AC15" s="1037"/>
      <c r="AD15" s="1035">
        <v>281</v>
      </c>
      <c r="AE15" s="1036"/>
      <c r="AF15" s="1036"/>
      <c r="AG15" s="1036"/>
      <c r="AH15" s="1036"/>
      <c r="AI15" s="1036"/>
      <c r="AJ15" s="1037"/>
      <c r="AK15" s="1048"/>
      <c r="AL15" s="1048"/>
      <c r="AM15" s="1048"/>
      <c r="AN15" s="1048"/>
      <c r="AO15" s="1048"/>
      <c r="AP15" s="1048"/>
      <c r="AQ15" s="1048"/>
      <c r="AR15" s="1035">
        <v>1600</v>
      </c>
      <c r="AS15" s="1036"/>
      <c r="AT15" s="1036"/>
      <c r="AU15" s="1036"/>
      <c r="AV15" s="1036"/>
      <c r="AW15" s="1036"/>
      <c r="AX15" s="1037"/>
      <c r="AY15" s="1035">
        <v>1769</v>
      </c>
      <c r="AZ15" s="1036"/>
      <c r="BA15" s="1036"/>
      <c r="BB15" s="1036"/>
      <c r="BC15" s="1036"/>
      <c r="BD15" s="1036"/>
      <c r="BE15" s="1037"/>
      <c r="BF15" s="1035">
        <v>1485</v>
      </c>
      <c r="BG15" s="1036"/>
      <c r="BH15" s="1036"/>
      <c r="BI15" s="1036"/>
      <c r="BJ15" s="1036"/>
      <c r="BK15" s="1036"/>
      <c r="BL15" s="1037"/>
      <c r="BM15" s="1035">
        <v>510</v>
      </c>
      <c r="BN15" s="1036"/>
      <c r="BO15" s="1036"/>
      <c r="BP15" s="1036"/>
      <c r="BQ15" s="1036"/>
      <c r="BR15" s="1036"/>
      <c r="BS15" s="1037"/>
      <c r="BT15" s="1073">
        <f>説明書!K78+説明書!N118</f>
        <v>2137</v>
      </c>
      <c r="BU15" s="1074"/>
      <c r="BV15" s="1074"/>
      <c r="BW15" s="1074"/>
      <c r="BX15" s="1074"/>
      <c r="BY15" s="1074"/>
      <c r="BZ15" s="1075"/>
      <c r="CA15" s="1072">
        <f>SUM(P15:BZ15)</f>
        <v>8601</v>
      </c>
      <c r="CB15" s="1036"/>
      <c r="CC15" s="1036"/>
      <c r="CD15" s="1036"/>
      <c r="CE15" s="1036"/>
      <c r="CF15" s="1036"/>
      <c r="CG15" s="1036"/>
      <c r="CK15" s="757">
        <f>P15+W15+AD15+AK15+BM15+AR15</f>
        <v>3210</v>
      </c>
    </row>
    <row r="16" spans="1:89" ht="16.5" customHeight="1">
      <c r="A16" s="1049"/>
      <c r="B16" s="969"/>
      <c r="C16" s="969"/>
      <c r="D16" s="969"/>
      <c r="E16" s="969"/>
      <c r="F16" s="969"/>
      <c r="G16" s="969"/>
      <c r="H16" s="1050"/>
      <c r="I16" s="1055" t="s">
        <v>50</v>
      </c>
      <c r="J16" s="1055"/>
      <c r="K16" s="1055"/>
      <c r="L16" s="1055"/>
      <c r="M16" s="1055"/>
      <c r="N16" s="1055"/>
      <c r="O16" s="984"/>
      <c r="P16" s="1035">
        <v>321</v>
      </c>
      <c r="Q16" s="1036"/>
      <c r="R16" s="1036"/>
      <c r="S16" s="1036"/>
      <c r="T16" s="1036"/>
      <c r="U16" s="1036"/>
      <c r="V16" s="1037"/>
      <c r="W16" s="1035">
        <v>322</v>
      </c>
      <c r="X16" s="1036"/>
      <c r="Y16" s="1036"/>
      <c r="Z16" s="1036"/>
      <c r="AA16" s="1036"/>
      <c r="AB16" s="1036"/>
      <c r="AC16" s="1037"/>
      <c r="AD16" s="1035">
        <v>245</v>
      </c>
      <c r="AE16" s="1036"/>
      <c r="AF16" s="1036"/>
      <c r="AG16" s="1036"/>
      <c r="AH16" s="1036"/>
      <c r="AI16" s="1036"/>
      <c r="AJ16" s="1037"/>
      <c r="AK16" s="1048"/>
      <c r="AL16" s="1048"/>
      <c r="AM16" s="1048"/>
      <c r="AN16" s="1048"/>
      <c r="AO16" s="1048"/>
      <c r="AP16" s="1048"/>
      <c r="AQ16" s="1048"/>
      <c r="AR16" s="1035">
        <v>1500</v>
      </c>
      <c r="AS16" s="1036"/>
      <c r="AT16" s="1036"/>
      <c r="AU16" s="1036"/>
      <c r="AV16" s="1036"/>
      <c r="AW16" s="1036"/>
      <c r="AX16" s="1037"/>
      <c r="AY16" s="1035">
        <v>2187</v>
      </c>
      <c r="AZ16" s="1036"/>
      <c r="BA16" s="1036"/>
      <c r="BB16" s="1036"/>
      <c r="BC16" s="1036"/>
      <c r="BD16" s="1036"/>
      <c r="BE16" s="1037"/>
      <c r="BF16" s="1035">
        <v>1924</v>
      </c>
      <c r="BG16" s="1036"/>
      <c r="BH16" s="1036"/>
      <c r="BI16" s="1036"/>
      <c r="BJ16" s="1036"/>
      <c r="BK16" s="1036"/>
      <c r="BL16" s="1037"/>
      <c r="BM16" s="1035">
        <v>350</v>
      </c>
      <c r="BN16" s="1036"/>
      <c r="BO16" s="1036"/>
      <c r="BP16" s="1036"/>
      <c r="BQ16" s="1036"/>
      <c r="BR16" s="1036"/>
      <c r="BS16" s="1037"/>
      <c r="BT16" s="1073">
        <v>4260</v>
      </c>
      <c r="BU16" s="1074"/>
      <c r="BV16" s="1074"/>
      <c r="BW16" s="1074"/>
      <c r="BX16" s="1074"/>
      <c r="BY16" s="1074"/>
      <c r="BZ16" s="1075"/>
      <c r="CA16" s="1072">
        <f>SUM(P16:BZ16)</f>
        <v>11109</v>
      </c>
      <c r="CB16" s="1036"/>
      <c r="CC16" s="1036"/>
      <c r="CD16" s="1036"/>
      <c r="CE16" s="1036"/>
      <c r="CF16" s="1036"/>
      <c r="CG16" s="1036"/>
      <c r="CK16" s="758">
        <f>CA16-BT16-AY16-BF16</f>
        <v>2738</v>
      </c>
    </row>
    <row r="17" spans="1:89" ht="16.5" customHeight="1">
      <c r="A17" s="1051"/>
      <c r="B17" s="1052"/>
      <c r="C17" s="1052"/>
      <c r="D17" s="1052"/>
      <c r="E17" s="1052"/>
      <c r="F17" s="1052"/>
      <c r="G17" s="1052"/>
      <c r="H17" s="1053"/>
      <c r="I17" s="1056" t="s">
        <v>271</v>
      </c>
      <c r="J17" s="1056"/>
      <c r="K17" s="1056"/>
      <c r="L17" s="1056"/>
      <c r="M17" s="1056"/>
      <c r="N17" s="1056"/>
      <c r="O17" s="1057"/>
      <c r="P17" s="1039">
        <f>IF(P15="","",P15-P16)</f>
        <v>162</v>
      </c>
      <c r="Q17" s="1040"/>
      <c r="R17" s="1040"/>
      <c r="S17" s="1040"/>
      <c r="T17" s="1040"/>
      <c r="U17" s="1040"/>
      <c r="V17" s="1041"/>
      <c r="W17" s="1039">
        <f>IF(W15="","",W15-W16)</f>
        <v>14</v>
      </c>
      <c r="X17" s="1040"/>
      <c r="Y17" s="1040"/>
      <c r="Z17" s="1040"/>
      <c r="AA17" s="1040"/>
      <c r="AB17" s="1040"/>
      <c r="AC17" s="1041"/>
      <c r="AD17" s="1077">
        <f>IF(AD15="","",AD15-AD16)</f>
        <v>36</v>
      </c>
      <c r="AE17" s="1078"/>
      <c r="AF17" s="1078"/>
      <c r="AG17" s="1078"/>
      <c r="AH17" s="1078"/>
      <c r="AI17" s="1078"/>
      <c r="AJ17" s="1079"/>
      <c r="AK17" s="1071" t="str">
        <f>IF(AK15="","",AK15-AK16)</f>
        <v/>
      </c>
      <c r="AL17" s="1071"/>
      <c r="AM17" s="1071"/>
      <c r="AN17" s="1071"/>
      <c r="AO17" s="1071"/>
      <c r="AP17" s="1071"/>
      <c r="AQ17" s="1071"/>
      <c r="AR17" s="1039">
        <f>IF(AR15="","",AR15-AR16)</f>
        <v>100</v>
      </c>
      <c r="AS17" s="1040"/>
      <c r="AT17" s="1040"/>
      <c r="AU17" s="1040"/>
      <c r="AV17" s="1040"/>
      <c r="AW17" s="1040"/>
      <c r="AX17" s="1041"/>
      <c r="AY17" s="1039">
        <f>IF(AY15="","",AY15-AY16)</f>
        <v>-418</v>
      </c>
      <c r="AZ17" s="1040"/>
      <c r="BA17" s="1040"/>
      <c r="BB17" s="1040"/>
      <c r="BC17" s="1040"/>
      <c r="BD17" s="1040"/>
      <c r="BE17" s="1041"/>
      <c r="BF17" s="1039">
        <f>IF(BF15="","",BF15-BF16)</f>
        <v>-439</v>
      </c>
      <c r="BG17" s="1040"/>
      <c r="BH17" s="1040"/>
      <c r="BI17" s="1040"/>
      <c r="BJ17" s="1040"/>
      <c r="BK17" s="1040"/>
      <c r="BL17" s="1041"/>
      <c r="BM17" s="1039">
        <f>IF(BM15="","",BM15-BM16)</f>
        <v>160</v>
      </c>
      <c r="BN17" s="1040"/>
      <c r="BO17" s="1040"/>
      <c r="BP17" s="1040"/>
      <c r="BQ17" s="1040"/>
      <c r="BR17" s="1040"/>
      <c r="BS17" s="1041"/>
      <c r="BT17" s="1039">
        <f>IF(BT15="","",BT15-BT16)</f>
        <v>-2123</v>
      </c>
      <c r="BU17" s="1040"/>
      <c r="BV17" s="1040"/>
      <c r="BW17" s="1040"/>
      <c r="BX17" s="1040"/>
      <c r="BY17" s="1040"/>
      <c r="BZ17" s="1041"/>
      <c r="CA17" s="1076">
        <f>SUM(P17:BZ17)</f>
        <v>-2508</v>
      </c>
      <c r="CB17" s="1040"/>
      <c r="CC17" s="1040"/>
      <c r="CD17" s="1040"/>
      <c r="CE17" s="1040"/>
      <c r="CF17" s="1040"/>
      <c r="CG17" s="1040"/>
    </row>
    <row r="18" spans="1:89">
      <c r="CK18" s="757">
        <f>(CK15/12/4)*1000+給与2!AG7</f>
        <v>339300</v>
      </c>
    </row>
    <row r="19" spans="1:89">
      <c r="CK19" s="757">
        <f>(CK16/12/5)*1000+給与2!AG10</f>
        <v>289193.33333333331</v>
      </c>
    </row>
    <row r="25" spans="1:89">
      <c r="BH25" s="348"/>
      <c r="BI25" s="348"/>
      <c r="BJ25" s="348"/>
      <c r="BK25" s="348"/>
      <c r="BL25" s="348"/>
    </row>
    <row r="26" spans="1:89">
      <c r="BH26" s="348"/>
      <c r="BI26" s="348"/>
      <c r="BJ26" s="348"/>
      <c r="BK26" s="348"/>
      <c r="BL26" s="348"/>
    </row>
    <row r="27" spans="1:89">
      <c r="BH27" s="348"/>
      <c r="BI27" s="348"/>
      <c r="BJ27" s="348"/>
      <c r="BK27" s="348"/>
      <c r="BL27" s="348"/>
    </row>
    <row r="28" spans="1:89">
      <c r="BH28" s="348"/>
      <c r="BI28" s="348"/>
      <c r="BJ28" s="348"/>
      <c r="BK28" s="348"/>
      <c r="BL28" s="348"/>
    </row>
    <row r="35" spans="1:84" ht="22.5" customHeight="1">
      <c r="CA35" s="281"/>
    </row>
    <row r="36" spans="1:84" ht="22.5" customHeight="1">
      <c r="A36" s="1042" t="s">
        <v>392</v>
      </c>
      <c r="B36" s="1043"/>
      <c r="C36" s="6" t="s">
        <v>52</v>
      </c>
      <c r="D36" s="6"/>
      <c r="E36" s="6"/>
      <c r="F36" s="6"/>
      <c r="G36" s="6"/>
      <c r="H36" s="6"/>
      <c r="I36" s="6"/>
      <c r="J36" s="6"/>
      <c r="K36" s="6"/>
      <c r="L36" s="6"/>
      <c r="M36" s="6"/>
      <c r="N36" s="6"/>
      <c r="O36" s="6"/>
      <c r="P36" s="6"/>
      <c r="Q36" s="6"/>
      <c r="R36" s="6"/>
      <c r="S36" s="6"/>
      <c r="T36" s="6"/>
      <c r="U36" s="6"/>
      <c r="V36" s="6"/>
      <c r="W36" s="6"/>
      <c r="BW36" s="352"/>
      <c r="BX36" s="352"/>
      <c r="BY36" s="352"/>
      <c r="BZ36" s="352"/>
      <c r="CA36" s="352"/>
      <c r="CB36" s="352"/>
      <c r="CC36" s="352"/>
      <c r="CD36" s="352"/>
      <c r="CE36" s="352"/>
      <c r="CF36" s="391" t="s">
        <v>213</v>
      </c>
    </row>
    <row r="37" spans="1:84" ht="16.5" customHeight="1">
      <c r="A37" s="1044" t="s">
        <v>60</v>
      </c>
      <c r="B37" s="994"/>
      <c r="C37" s="994"/>
      <c r="D37" s="994"/>
      <c r="E37" s="994"/>
      <c r="F37" s="994"/>
      <c r="G37" s="994"/>
      <c r="H37" s="994"/>
      <c r="I37" s="994"/>
      <c r="J37" s="1045" t="s">
        <v>236</v>
      </c>
      <c r="K37" s="994"/>
      <c r="L37" s="994"/>
      <c r="M37" s="994"/>
      <c r="N37" s="994"/>
      <c r="O37" s="994"/>
      <c r="P37" s="994"/>
      <c r="Q37" s="994"/>
      <c r="R37" s="994"/>
      <c r="S37" s="1001"/>
      <c r="T37" s="979" t="s">
        <v>235</v>
      </c>
      <c r="U37" s="994"/>
      <c r="V37" s="994"/>
      <c r="W37" s="994"/>
      <c r="X37" s="994"/>
      <c r="Y37" s="994"/>
      <c r="Z37" s="994"/>
      <c r="AA37" s="994"/>
      <c r="AB37" s="994"/>
      <c r="AC37" s="994"/>
      <c r="AD37" s="994"/>
      <c r="AE37" s="994"/>
      <c r="AF37" s="994"/>
      <c r="AG37" s="994"/>
      <c r="AH37" s="994"/>
      <c r="AI37" s="994"/>
      <c r="AJ37" s="994"/>
      <c r="AK37" s="994"/>
      <c r="AL37" s="994"/>
      <c r="AM37" s="994"/>
      <c r="AN37" s="1047" t="s">
        <v>237</v>
      </c>
      <c r="AO37" s="994"/>
      <c r="AP37" s="994"/>
      <c r="AQ37" s="994"/>
      <c r="AR37" s="994"/>
      <c r="AS37" s="994"/>
      <c r="AT37" s="994"/>
      <c r="AU37" s="994"/>
      <c r="AV37" s="994"/>
      <c r="AW37" s="994"/>
      <c r="AX37" s="994"/>
      <c r="AY37" s="994"/>
      <c r="AZ37" s="994"/>
      <c r="BA37" s="994"/>
      <c r="BB37" s="1001"/>
      <c r="BC37" s="994" t="s">
        <v>220</v>
      </c>
      <c r="BD37" s="994"/>
      <c r="BE37" s="994"/>
      <c r="BF37" s="994"/>
      <c r="BG37" s="994"/>
      <c r="BH37" s="994"/>
      <c r="BI37" s="994"/>
      <c r="BJ37" s="994"/>
      <c r="BK37" s="994"/>
      <c r="BL37" s="994"/>
      <c r="BM37" s="994"/>
      <c r="BN37" s="994"/>
      <c r="BO37" s="994"/>
      <c r="BP37" s="994"/>
      <c r="BQ37" s="994"/>
      <c r="BR37" s="994"/>
      <c r="BS37" s="994"/>
      <c r="BT37" s="994"/>
      <c r="BU37" s="994"/>
      <c r="BV37" s="994"/>
      <c r="BW37" s="994"/>
      <c r="BX37" s="994"/>
      <c r="BY37" s="994"/>
      <c r="BZ37" s="994"/>
      <c r="CA37" s="994"/>
      <c r="CB37" s="994"/>
      <c r="CC37" s="994"/>
      <c r="CD37" s="994"/>
      <c r="CE37" s="994"/>
      <c r="CF37" s="1080"/>
    </row>
    <row r="38" spans="1:84" ht="16.5" customHeight="1">
      <c r="A38" s="1002"/>
      <c r="B38" s="1003"/>
      <c r="C38" s="1003"/>
      <c r="D38" s="1003"/>
      <c r="E38" s="1003"/>
      <c r="F38" s="1003"/>
      <c r="G38" s="1003"/>
      <c r="H38" s="1003"/>
      <c r="I38" s="1003"/>
      <c r="J38" s="1046"/>
      <c r="K38" s="1003"/>
      <c r="L38" s="1003"/>
      <c r="M38" s="1003"/>
      <c r="N38" s="1003"/>
      <c r="O38" s="1003"/>
      <c r="P38" s="1003"/>
      <c r="Q38" s="1003"/>
      <c r="R38" s="1003"/>
      <c r="S38" s="1004"/>
      <c r="T38" s="1003"/>
      <c r="U38" s="1003"/>
      <c r="V38" s="1003"/>
      <c r="W38" s="1003"/>
      <c r="X38" s="1003"/>
      <c r="Y38" s="1003"/>
      <c r="Z38" s="1003"/>
      <c r="AA38" s="1003"/>
      <c r="AB38" s="1003"/>
      <c r="AC38" s="1003"/>
      <c r="AD38" s="1003"/>
      <c r="AE38" s="1003"/>
      <c r="AF38" s="1003"/>
      <c r="AG38" s="1003"/>
      <c r="AH38" s="1003"/>
      <c r="AI38" s="1003"/>
      <c r="AJ38" s="1003"/>
      <c r="AK38" s="1003"/>
      <c r="AL38" s="1003"/>
      <c r="AM38" s="1003"/>
      <c r="AN38" s="1046"/>
      <c r="AO38" s="1003"/>
      <c r="AP38" s="1003"/>
      <c r="AQ38" s="1003"/>
      <c r="AR38" s="1003"/>
      <c r="AS38" s="1003"/>
      <c r="AT38" s="1003"/>
      <c r="AU38" s="1003"/>
      <c r="AV38" s="1003"/>
      <c r="AW38" s="1003"/>
      <c r="AX38" s="1003"/>
      <c r="AY38" s="1003"/>
      <c r="AZ38" s="1003"/>
      <c r="BA38" s="1003"/>
      <c r="BB38" s="1004"/>
      <c r="BC38" s="1003"/>
      <c r="BD38" s="1003"/>
      <c r="BE38" s="1003"/>
      <c r="BF38" s="1003"/>
      <c r="BG38" s="1003"/>
      <c r="BH38" s="1003"/>
      <c r="BI38" s="1003"/>
      <c r="BJ38" s="1003"/>
      <c r="BK38" s="1003"/>
      <c r="BL38" s="1003"/>
      <c r="BM38" s="1003"/>
      <c r="BN38" s="1003"/>
      <c r="BO38" s="1003"/>
      <c r="BP38" s="1003"/>
      <c r="BQ38" s="1003"/>
      <c r="BR38" s="1003"/>
      <c r="BS38" s="1003"/>
      <c r="BT38" s="1003"/>
      <c r="BU38" s="1003"/>
      <c r="BV38" s="1003"/>
      <c r="BW38" s="1003"/>
      <c r="BX38" s="1003"/>
      <c r="BY38" s="1003"/>
      <c r="BZ38" s="1003"/>
      <c r="CA38" s="1003"/>
      <c r="CB38" s="1003"/>
      <c r="CC38" s="1003"/>
      <c r="CD38" s="1003"/>
      <c r="CE38" s="1003"/>
      <c r="CF38" s="1081"/>
    </row>
    <row r="39" spans="1:84" ht="16.5" customHeight="1">
      <c r="A39" s="3"/>
      <c r="B39" s="1010" t="s">
        <v>221</v>
      </c>
      <c r="C39" s="1011"/>
      <c r="D39" s="1011"/>
      <c r="E39" s="1011"/>
      <c r="F39" s="1011"/>
      <c r="G39" s="1011"/>
      <c r="H39" s="1011"/>
      <c r="I39" s="352"/>
      <c r="J39" s="53"/>
      <c r="K39" s="970">
        <f>AL10</f>
        <v>-1489</v>
      </c>
      <c r="L39" s="970"/>
      <c r="M39" s="970"/>
      <c r="N39" s="970"/>
      <c r="O39" s="970"/>
      <c r="P39" s="970"/>
      <c r="Q39" s="970"/>
      <c r="R39" s="354"/>
      <c r="S39" s="54"/>
      <c r="T39" s="53"/>
      <c r="U39" s="953" t="s">
        <v>223</v>
      </c>
      <c r="V39" s="953"/>
      <c r="W39" s="953"/>
      <c r="X39" s="953"/>
      <c r="Y39" s="953"/>
      <c r="Z39" s="953"/>
      <c r="AA39" s="953"/>
      <c r="AB39" s="953"/>
      <c r="AC39" s="953"/>
      <c r="AD39" s="54"/>
      <c r="AE39" s="61"/>
      <c r="AF39" s="970"/>
      <c r="AG39" s="970"/>
      <c r="AH39" s="970"/>
      <c r="AI39" s="970"/>
      <c r="AJ39" s="970"/>
      <c r="AK39" s="970"/>
      <c r="AL39" s="970"/>
      <c r="AM39" s="54"/>
      <c r="AN39" s="53"/>
      <c r="AO39" s="129"/>
      <c r="AP39" s="129"/>
      <c r="AQ39" s="129"/>
      <c r="AR39" s="129"/>
      <c r="AS39" s="129"/>
      <c r="AT39" s="129"/>
      <c r="AU39" s="129"/>
      <c r="AV39" s="129"/>
      <c r="AW39" s="129"/>
      <c r="AX39" s="129"/>
      <c r="AY39" s="129"/>
      <c r="AZ39" s="129"/>
      <c r="BA39" s="129"/>
      <c r="BB39" s="54"/>
      <c r="BC39" s="352"/>
      <c r="BD39" s="352"/>
      <c r="BE39" s="352"/>
      <c r="BF39" s="352"/>
      <c r="BG39" s="352"/>
      <c r="BH39" s="352"/>
      <c r="BI39" s="352"/>
      <c r="BJ39" s="352"/>
      <c r="BK39" s="352"/>
      <c r="BL39" s="352"/>
      <c r="BM39" s="22"/>
      <c r="BN39" s="22"/>
      <c r="BO39" s="22"/>
      <c r="BP39" s="22"/>
      <c r="BQ39" s="22"/>
      <c r="BR39" s="22"/>
      <c r="BS39" s="22"/>
      <c r="BT39" s="22"/>
      <c r="BU39" s="22"/>
      <c r="BV39" s="22"/>
      <c r="BW39" s="22"/>
      <c r="BX39" s="22"/>
      <c r="BY39" s="22"/>
      <c r="BZ39" s="352"/>
      <c r="CA39" s="352"/>
      <c r="CB39" s="352"/>
      <c r="CC39" s="352"/>
      <c r="CD39" s="352"/>
      <c r="CE39" s="352"/>
      <c r="CF39" s="4"/>
    </row>
    <row r="40" spans="1:84" ht="16.5" customHeight="1">
      <c r="A40" s="3"/>
      <c r="B40" s="352"/>
      <c r="C40" s="352"/>
      <c r="D40" s="352"/>
      <c r="E40" s="352"/>
      <c r="F40" s="352"/>
      <c r="G40" s="352"/>
      <c r="H40" s="352"/>
      <c r="I40" s="352"/>
      <c r="J40" s="53"/>
      <c r="K40" s="352"/>
      <c r="L40" s="352"/>
      <c r="M40" s="352"/>
      <c r="N40" s="352"/>
      <c r="O40" s="352"/>
      <c r="P40" s="352"/>
      <c r="Q40" s="352"/>
      <c r="R40" s="352"/>
      <c r="S40" s="54"/>
      <c r="T40" s="53"/>
      <c r="U40" s="1038" t="s">
        <v>0</v>
      </c>
      <c r="V40" s="1038"/>
      <c r="W40" s="1038"/>
      <c r="X40" s="1038"/>
      <c r="Y40" s="1038"/>
      <c r="Z40" s="1038"/>
      <c r="AA40" s="1038"/>
      <c r="AB40" s="1038"/>
      <c r="AC40" s="1038"/>
      <c r="AD40" s="54"/>
      <c r="AE40" s="53"/>
      <c r="AF40" s="354"/>
      <c r="AG40" s="354"/>
      <c r="AH40" s="354"/>
      <c r="AI40" s="354"/>
      <c r="AJ40" s="354"/>
      <c r="AK40" s="354"/>
      <c r="AL40" s="354"/>
      <c r="AM40" s="54"/>
      <c r="AN40" s="53"/>
      <c r="AO40" s="129"/>
      <c r="AP40" s="129"/>
      <c r="AQ40" s="129"/>
      <c r="AR40" s="129"/>
      <c r="AS40" s="129"/>
      <c r="AT40" s="129"/>
      <c r="AU40" s="129"/>
      <c r="AV40" s="129"/>
      <c r="AW40" s="129"/>
      <c r="AX40" s="129"/>
      <c r="AY40" s="129"/>
      <c r="AZ40" s="129"/>
      <c r="BA40" s="129"/>
      <c r="BB40" s="54"/>
      <c r="BC40" s="35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352"/>
      <c r="CC40" s="352"/>
      <c r="CD40" s="352"/>
      <c r="CE40" s="352"/>
      <c r="CF40" s="4"/>
    </row>
    <row r="41" spans="1:84" ht="16.5" customHeight="1">
      <c r="A41" s="3"/>
      <c r="B41" s="352"/>
      <c r="C41" s="352"/>
      <c r="D41" s="352"/>
      <c r="E41" s="352"/>
      <c r="F41" s="352"/>
      <c r="G41" s="352"/>
      <c r="H41" s="352"/>
      <c r="I41" s="352"/>
      <c r="J41" s="53"/>
      <c r="K41" s="352"/>
      <c r="L41" s="352"/>
      <c r="M41" s="352"/>
      <c r="N41" s="352"/>
      <c r="O41" s="352"/>
      <c r="P41" s="352"/>
      <c r="Q41" s="352"/>
      <c r="R41" s="352"/>
      <c r="S41" s="54"/>
      <c r="T41" s="156"/>
      <c r="U41" s="1018" t="s">
        <v>535</v>
      </c>
      <c r="V41" s="1018"/>
      <c r="W41" s="1018"/>
      <c r="X41" s="1018"/>
      <c r="Y41" s="1018"/>
      <c r="Z41" s="1018"/>
      <c r="AA41" s="1018"/>
      <c r="AB41" s="1018"/>
      <c r="AC41" s="1018"/>
      <c r="AD41" s="57"/>
      <c r="AE41" s="56"/>
      <c r="AF41" s="1019"/>
      <c r="AG41" s="1019"/>
      <c r="AH41" s="1019"/>
      <c r="AI41" s="1019"/>
      <c r="AJ41" s="1019"/>
      <c r="AK41" s="1019"/>
      <c r="AL41" s="1019"/>
      <c r="AM41" s="57"/>
      <c r="AN41" s="156"/>
      <c r="AO41" s="62"/>
      <c r="AP41" s="62"/>
      <c r="AQ41" s="62"/>
      <c r="AR41" s="62"/>
      <c r="AS41" s="62"/>
      <c r="AT41" s="62"/>
      <c r="AU41" s="62"/>
      <c r="AV41" s="62"/>
      <c r="AW41" s="62"/>
      <c r="AX41" s="62"/>
      <c r="AY41" s="62"/>
      <c r="AZ41" s="62"/>
      <c r="BA41" s="62"/>
      <c r="BB41" s="57"/>
      <c r="BC41" s="131"/>
      <c r="BD41" s="131" t="s">
        <v>584</v>
      </c>
      <c r="BE41" s="131"/>
      <c r="BF41" s="131"/>
      <c r="BG41" s="131"/>
      <c r="BH41" s="131"/>
      <c r="BI41" s="131"/>
      <c r="BJ41" s="131"/>
      <c r="BK41" s="131"/>
      <c r="BL41" s="131"/>
      <c r="BM41" s="63"/>
      <c r="BN41" s="63"/>
      <c r="BO41" s="131"/>
      <c r="BP41" s="64"/>
      <c r="BQ41" s="63"/>
      <c r="BR41" s="64" t="s">
        <v>638</v>
      </c>
      <c r="BS41" s="63"/>
      <c r="BT41" s="63"/>
      <c r="BU41" s="63"/>
      <c r="BV41" s="63"/>
      <c r="BW41" s="63"/>
      <c r="BX41" s="63"/>
      <c r="BY41" s="63"/>
      <c r="BZ41" s="131"/>
      <c r="CA41" s="131"/>
      <c r="CB41" s="131"/>
      <c r="CC41" s="131"/>
      <c r="CD41" s="131"/>
      <c r="CE41" s="131"/>
      <c r="CF41" s="168"/>
    </row>
    <row r="42" spans="1:84" ht="16.5" customHeight="1">
      <c r="A42" s="3"/>
      <c r="B42" s="352"/>
      <c r="C42" s="352"/>
      <c r="D42" s="352"/>
      <c r="E42" s="352"/>
      <c r="F42" s="352"/>
      <c r="G42" s="352"/>
      <c r="H42" s="352"/>
      <c r="I42" s="352"/>
      <c r="J42" s="53"/>
      <c r="K42" s="352"/>
      <c r="L42" s="352"/>
      <c r="M42" s="352"/>
      <c r="N42" s="352"/>
      <c r="O42" s="352"/>
      <c r="P42" s="352"/>
      <c r="Q42" s="352"/>
      <c r="R42" s="352"/>
      <c r="S42" s="54"/>
      <c r="T42" s="53"/>
      <c r="U42" s="1015" t="s">
        <v>224</v>
      </c>
      <c r="V42" s="1015"/>
      <c r="W42" s="1015"/>
      <c r="X42" s="1015"/>
      <c r="Y42" s="1015"/>
      <c r="Z42" s="1015"/>
      <c r="AA42" s="1015"/>
      <c r="AB42" s="1015"/>
      <c r="AC42" s="1015"/>
      <c r="AD42" s="54"/>
      <c r="AE42" s="53"/>
      <c r="AF42" s="354"/>
      <c r="AG42" s="354"/>
      <c r="AH42" s="354"/>
      <c r="AI42" s="354"/>
      <c r="AJ42" s="354"/>
      <c r="AK42" s="354"/>
      <c r="AL42" s="354"/>
      <c r="AM42" s="54"/>
      <c r="AN42" s="53"/>
      <c r="AO42" s="129"/>
      <c r="AP42" s="129"/>
      <c r="AQ42" s="129"/>
      <c r="AR42" s="129"/>
      <c r="AS42" s="129"/>
      <c r="AT42" s="129"/>
      <c r="AU42" s="129"/>
      <c r="AV42" s="129"/>
      <c r="AW42" s="129"/>
      <c r="AX42" s="129"/>
      <c r="AY42" s="129"/>
      <c r="AZ42" s="129"/>
      <c r="BA42" s="129"/>
      <c r="BB42" s="54"/>
      <c r="BC42" s="352"/>
      <c r="BD42" s="358"/>
      <c r="BE42" s="358"/>
      <c r="BF42" s="358"/>
      <c r="BG42" s="368"/>
      <c r="BH42" s="358"/>
      <c r="BI42" s="358"/>
      <c r="BJ42" s="358"/>
      <c r="BK42" s="358"/>
      <c r="BL42" s="358"/>
      <c r="BM42" s="358"/>
      <c r="BN42" s="358"/>
      <c r="BO42" s="969" t="s">
        <v>226</v>
      </c>
      <c r="BP42" s="969"/>
      <c r="BQ42" s="969"/>
      <c r="BR42" s="969"/>
      <c r="BS42" s="969"/>
      <c r="BT42" s="969"/>
      <c r="BU42" s="969"/>
      <c r="BV42" s="352"/>
      <c r="BW42" s="969" t="s">
        <v>404</v>
      </c>
      <c r="BX42" s="969"/>
      <c r="BY42" s="969"/>
      <c r="BZ42" s="969"/>
      <c r="CA42" s="969"/>
      <c r="CB42" s="969"/>
      <c r="CC42" s="969"/>
      <c r="CD42" s="969"/>
      <c r="CE42" s="358"/>
      <c r="CF42" s="4"/>
    </row>
    <row r="43" spans="1:84" ht="16.5" customHeight="1">
      <c r="A43" s="370"/>
      <c r="B43" s="358"/>
      <c r="C43" s="358"/>
      <c r="D43" s="358"/>
      <c r="E43" s="358"/>
      <c r="F43" s="358"/>
      <c r="G43" s="358"/>
      <c r="H43" s="358"/>
      <c r="I43" s="358"/>
      <c r="J43" s="55"/>
      <c r="K43" s="358"/>
      <c r="L43" s="358"/>
      <c r="M43" s="358"/>
      <c r="N43" s="358"/>
      <c r="O43" s="358"/>
      <c r="P43" s="358"/>
      <c r="Q43" s="358"/>
      <c r="R43" s="358"/>
      <c r="S43" s="366"/>
      <c r="T43" s="361"/>
      <c r="U43" s="360"/>
      <c r="V43" s="360"/>
      <c r="W43" s="360"/>
      <c r="X43" s="360"/>
      <c r="Y43" s="360"/>
      <c r="Z43" s="360"/>
      <c r="AA43" s="360"/>
      <c r="AB43" s="360"/>
      <c r="AC43" s="360"/>
      <c r="AD43" s="362"/>
      <c r="AE43" s="361"/>
      <c r="AF43" s="65"/>
      <c r="AG43" s="65"/>
      <c r="AH43" s="65"/>
      <c r="AI43" s="65"/>
      <c r="AJ43" s="65"/>
      <c r="AK43" s="65"/>
      <c r="AL43" s="65"/>
      <c r="AM43" s="362"/>
      <c r="AN43" s="361"/>
      <c r="AO43" s="130"/>
      <c r="AP43" s="130"/>
      <c r="AQ43" s="130"/>
      <c r="AR43" s="130"/>
      <c r="AS43" s="130"/>
      <c r="AT43" s="130"/>
      <c r="AU43" s="130"/>
      <c r="AV43" s="130"/>
      <c r="AW43" s="130"/>
      <c r="AX43" s="130"/>
      <c r="AY43" s="130"/>
      <c r="AZ43" s="130"/>
      <c r="BA43" s="130"/>
      <c r="BB43" s="362"/>
      <c r="BC43" s="360"/>
      <c r="BD43" s="66" t="s">
        <v>225</v>
      </c>
      <c r="BE43" s="66"/>
      <c r="BF43" s="66"/>
      <c r="BG43" s="66"/>
      <c r="BH43" s="66"/>
      <c r="BI43" s="66"/>
      <c r="BJ43" s="67"/>
      <c r="BK43" s="67"/>
      <c r="BL43" s="67"/>
      <c r="BM43" s="67"/>
      <c r="BN43" s="67"/>
      <c r="BO43" s="67"/>
      <c r="BP43" s="74"/>
      <c r="BQ43" s="1016">
        <v>1</v>
      </c>
      <c r="BR43" s="1016"/>
      <c r="BS43" s="1016"/>
      <c r="BT43" s="66"/>
      <c r="BU43" s="66"/>
      <c r="BV43" s="369"/>
      <c r="BW43" s="369"/>
      <c r="BX43" s="369"/>
      <c r="BY43" s="74"/>
      <c r="BZ43" s="1017">
        <v>4</v>
      </c>
      <c r="CA43" s="1017"/>
      <c r="CB43" s="1017"/>
      <c r="CC43" s="66"/>
      <c r="CD43" s="74"/>
      <c r="CE43" s="74"/>
      <c r="CF43" s="363"/>
    </row>
    <row r="44" spans="1:84" ht="16.5" customHeight="1">
      <c r="A44" s="3"/>
      <c r="B44" s="352"/>
      <c r="C44" s="352"/>
      <c r="D44" s="352"/>
      <c r="E44" s="352"/>
      <c r="F44" s="352"/>
      <c r="G44" s="352"/>
      <c r="H44" s="352"/>
      <c r="I44" s="352"/>
      <c r="J44" s="53"/>
      <c r="K44" s="19"/>
      <c r="L44" s="19"/>
      <c r="M44" s="19"/>
      <c r="N44" s="19"/>
      <c r="O44" s="19"/>
      <c r="P44" s="19"/>
      <c r="Q44" s="19"/>
      <c r="R44" s="19"/>
      <c r="S44" s="54"/>
      <c r="T44" s="156"/>
      <c r="U44" s="1018" t="s">
        <v>53</v>
      </c>
      <c r="V44" s="1018"/>
      <c r="W44" s="1018"/>
      <c r="X44" s="1018"/>
      <c r="Y44" s="1018"/>
      <c r="Z44" s="1018"/>
      <c r="AA44" s="1018"/>
      <c r="AB44" s="1018"/>
      <c r="AC44" s="1018"/>
      <c r="AD44" s="57"/>
      <c r="AE44" s="56"/>
      <c r="AF44" s="1019">
        <f>K39-AF39-AF41</f>
        <v>-1489</v>
      </c>
      <c r="AG44" s="1019"/>
      <c r="AH44" s="1019"/>
      <c r="AI44" s="1019"/>
      <c r="AJ44" s="1019"/>
      <c r="AK44" s="1019"/>
      <c r="AL44" s="1019"/>
      <c r="AM44" s="57"/>
      <c r="AN44" s="156"/>
      <c r="AO44" s="765" t="s">
        <v>635</v>
      </c>
      <c r="AP44" s="766"/>
      <c r="AQ44" s="766"/>
      <c r="AR44" s="766"/>
      <c r="AS44" s="766"/>
      <c r="AT44" s="766"/>
      <c r="AU44" s="766"/>
      <c r="AV44" s="766"/>
      <c r="AW44" s="766"/>
      <c r="AX44" s="766"/>
      <c r="AY44" s="766"/>
      <c r="AZ44" s="766"/>
      <c r="BA44" s="766"/>
      <c r="BB44" s="57"/>
      <c r="BC44" s="131"/>
      <c r="BD44" s="131" t="s">
        <v>227</v>
      </c>
      <c r="BE44" s="131"/>
      <c r="BF44" s="131"/>
      <c r="BG44" s="131"/>
      <c r="BH44" s="131"/>
      <c r="BI44" s="131"/>
      <c r="BJ44" s="131"/>
      <c r="BK44" s="131"/>
      <c r="BL44" s="131"/>
      <c r="BM44" s="131"/>
      <c r="BN44" s="131"/>
      <c r="BO44" s="63"/>
      <c r="BP44" s="68"/>
      <c r="BQ44" s="68"/>
      <c r="BR44" s="68"/>
      <c r="BS44" s="68"/>
      <c r="BT44" s="68"/>
      <c r="BU44" s="68"/>
      <c r="BV44" s="63"/>
      <c r="BW44" s="63"/>
      <c r="BX44" s="63"/>
      <c r="BY44" s="63"/>
      <c r="BZ44" s="131"/>
      <c r="CA44" s="131"/>
      <c r="CB44" s="131"/>
      <c r="CC44" s="131"/>
      <c r="CD44" s="131"/>
      <c r="CE44" s="131"/>
      <c r="CF44" s="168"/>
    </row>
    <row r="45" spans="1:84" ht="16.5" customHeight="1">
      <c r="A45" s="3"/>
      <c r="B45" s="352"/>
      <c r="C45" s="352"/>
      <c r="D45" s="352"/>
      <c r="E45" s="352"/>
      <c r="F45" s="352"/>
      <c r="G45" s="352"/>
      <c r="H45" s="352"/>
      <c r="I45" s="352"/>
      <c r="J45" s="53"/>
      <c r="K45" s="352"/>
      <c r="L45" s="352"/>
      <c r="M45" s="352"/>
      <c r="N45" s="352"/>
      <c r="O45" s="352"/>
      <c r="P45" s="352"/>
      <c r="Q45" s="352"/>
      <c r="R45" s="352"/>
      <c r="S45" s="54"/>
      <c r="T45" s="53"/>
      <c r="U45" s="352"/>
      <c r="V45" s="352"/>
      <c r="W45" s="352"/>
      <c r="X45" s="352"/>
      <c r="Y45" s="352"/>
      <c r="Z45" s="352"/>
      <c r="AA45" s="352"/>
      <c r="AB45" s="352"/>
      <c r="AC45" s="352"/>
      <c r="AD45" s="54"/>
      <c r="AE45" s="53"/>
      <c r="AF45" s="354"/>
      <c r="AG45" s="354"/>
      <c r="AH45" s="354"/>
      <c r="AI45" s="354"/>
      <c r="AJ45" s="354"/>
      <c r="AK45" s="354"/>
      <c r="AL45" s="354"/>
      <c r="AM45" s="54"/>
      <c r="AN45" s="53"/>
      <c r="AO45" s="762" t="s">
        <v>636</v>
      </c>
      <c r="AP45" s="764"/>
      <c r="AQ45" s="764"/>
      <c r="AR45" s="764"/>
      <c r="AS45" s="764"/>
      <c r="AT45" s="764"/>
      <c r="AU45" s="764"/>
      <c r="AV45" s="764"/>
      <c r="AW45" s="764"/>
      <c r="AX45" s="764"/>
      <c r="AY45" s="764"/>
      <c r="AZ45" s="764"/>
      <c r="BA45" s="764"/>
      <c r="BB45" s="54"/>
      <c r="BC45" s="352"/>
      <c r="BD45" s="352"/>
      <c r="BE45" s="352"/>
      <c r="BF45" s="351"/>
      <c r="BG45" s="351"/>
      <c r="BH45" s="351"/>
      <c r="BI45" s="351"/>
      <c r="BJ45" s="1034" t="s">
        <v>55</v>
      </c>
      <c r="BK45" s="1034"/>
      <c r="BL45" s="1034"/>
      <c r="BM45" s="1034"/>
      <c r="BN45" s="1034"/>
      <c r="BO45" s="1034"/>
      <c r="BP45" s="1034"/>
      <c r="BQ45" s="352"/>
      <c r="BR45" s="969" t="s">
        <v>229</v>
      </c>
      <c r="BS45" s="969"/>
      <c r="BT45" s="969"/>
      <c r="BU45" s="969"/>
      <c r="BV45" s="969"/>
      <c r="BW45" s="969"/>
      <c r="BX45" s="358"/>
      <c r="BY45" s="969" t="s">
        <v>228</v>
      </c>
      <c r="BZ45" s="969"/>
      <c r="CA45" s="969"/>
      <c r="CB45" s="969"/>
      <c r="CC45" s="969"/>
      <c r="CD45" s="969"/>
      <c r="CE45" s="358"/>
      <c r="CF45" s="4"/>
    </row>
    <row r="46" spans="1:84" ht="16.5" customHeight="1">
      <c r="A46" s="3"/>
      <c r="B46" s="352"/>
      <c r="C46" s="352"/>
      <c r="D46" s="352"/>
      <c r="E46" s="352"/>
      <c r="F46" s="352"/>
      <c r="G46" s="352"/>
      <c r="H46" s="352"/>
      <c r="I46" s="352"/>
      <c r="J46" s="53"/>
      <c r="K46" s="352"/>
      <c r="L46" s="352"/>
      <c r="M46" s="352"/>
      <c r="N46" s="352"/>
      <c r="O46" s="352"/>
      <c r="P46" s="352"/>
      <c r="Q46" s="352"/>
      <c r="R46" s="352"/>
      <c r="S46" s="54"/>
      <c r="T46" s="53"/>
      <c r="U46" s="352"/>
      <c r="V46" s="352"/>
      <c r="W46" s="352"/>
      <c r="X46" s="352"/>
      <c r="Y46" s="352"/>
      <c r="Z46" s="352"/>
      <c r="AA46" s="352"/>
      <c r="AB46" s="352"/>
      <c r="AC46" s="352"/>
      <c r="AD46" s="54"/>
      <c r="AE46" s="53"/>
      <c r="AF46" s="354"/>
      <c r="AG46" s="354"/>
      <c r="AH46" s="354"/>
      <c r="AI46" s="354"/>
      <c r="AJ46" s="354"/>
      <c r="AK46" s="354"/>
      <c r="AL46" s="354"/>
      <c r="AM46" s="54"/>
      <c r="AN46" s="53"/>
      <c r="AO46" s="129"/>
      <c r="AP46" s="1008"/>
      <c r="AQ46" s="1008"/>
      <c r="AR46" s="1008"/>
      <c r="AS46" s="1008"/>
      <c r="AT46" s="1008"/>
      <c r="AU46" s="1008"/>
      <c r="AV46" s="1008"/>
      <c r="AW46" s="1008"/>
      <c r="AX46" s="1008"/>
      <c r="AY46" s="1008"/>
      <c r="AZ46" s="1008"/>
      <c r="BA46" s="1009"/>
      <c r="BB46" s="54"/>
      <c r="BC46" s="352"/>
      <c r="BD46" s="352"/>
      <c r="BE46" s="352"/>
      <c r="BF46" s="351"/>
      <c r="BG46" s="351"/>
      <c r="BH46" s="351"/>
      <c r="BI46" s="129"/>
      <c r="BJ46" s="1020" t="s">
        <v>56</v>
      </c>
      <c r="BK46" s="1020"/>
      <c r="BL46" s="1020"/>
      <c r="BM46" s="1020"/>
      <c r="BN46" s="1020"/>
      <c r="BO46" s="1020"/>
      <c r="BP46" s="352"/>
      <c r="BQ46" s="358"/>
      <c r="BR46" s="969"/>
      <c r="BS46" s="969"/>
      <c r="BT46" s="969"/>
      <c r="BU46" s="969"/>
      <c r="BV46" s="969"/>
      <c r="BW46" s="969"/>
      <c r="BX46" s="358"/>
      <c r="BY46" s="969"/>
      <c r="BZ46" s="969"/>
      <c r="CA46" s="969"/>
      <c r="CB46" s="969"/>
      <c r="CC46" s="969"/>
      <c r="CD46" s="969"/>
      <c r="CE46" s="352"/>
      <c r="CF46" s="4"/>
    </row>
    <row r="47" spans="1:84" ht="16.5" customHeight="1">
      <c r="A47" s="3"/>
      <c r="B47" s="352"/>
      <c r="C47" s="352"/>
      <c r="D47" s="352"/>
      <c r="E47" s="352"/>
      <c r="F47" s="352"/>
      <c r="G47" s="352"/>
      <c r="H47" s="352"/>
      <c r="I47" s="352"/>
      <c r="J47" s="53"/>
      <c r="K47" s="352"/>
      <c r="L47" s="352"/>
      <c r="M47" s="352"/>
      <c r="N47" s="352"/>
      <c r="O47" s="352"/>
      <c r="P47" s="352"/>
      <c r="Q47" s="352"/>
      <c r="R47" s="352"/>
      <c r="S47" s="54"/>
      <c r="T47" s="53"/>
      <c r="U47" s="352"/>
      <c r="V47" s="352"/>
      <c r="W47" s="352"/>
      <c r="X47" s="352"/>
      <c r="Y47" s="352"/>
      <c r="Z47" s="352"/>
      <c r="AA47" s="352"/>
      <c r="AB47" s="352"/>
      <c r="AC47" s="352"/>
      <c r="AD47" s="54"/>
      <c r="AE47" s="53"/>
      <c r="AF47" s="354"/>
      <c r="AG47" s="354"/>
      <c r="AH47" s="354"/>
      <c r="AI47" s="354"/>
      <c r="AJ47" s="354"/>
      <c r="AK47" s="354"/>
      <c r="AL47" s="354"/>
      <c r="AM47" s="54"/>
      <c r="AN47" s="53"/>
      <c r="AO47" s="129"/>
      <c r="AP47" s="129"/>
      <c r="AQ47" s="129"/>
      <c r="AR47" s="129"/>
      <c r="AS47" s="129"/>
      <c r="AT47" s="129"/>
      <c r="AU47" s="129"/>
      <c r="AV47" s="129"/>
      <c r="AW47" s="129"/>
      <c r="AX47" s="129"/>
      <c r="AY47" s="129"/>
      <c r="AZ47" s="129"/>
      <c r="BA47" s="129"/>
      <c r="BB47" s="54"/>
      <c r="BC47" s="352"/>
      <c r="BD47" s="1023" t="s">
        <v>54</v>
      </c>
      <c r="BE47" s="1023"/>
      <c r="BF47" s="1023"/>
      <c r="BG47" s="1023"/>
      <c r="BH47" s="1023"/>
      <c r="BI47" s="129"/>
      <c r="BJ47" s="1024">
        <v>4</v>
      </c>
      <c r="BK47" s="1024"/>
      <c r="BL47" s="1024"/>
      <c r="BM47" s="1024"/>
      <c r="BN47" s="1024"/>
      <c r="BO47" s="1024"/>
      <c r="BP47" s="22"/>
      <c r="BQ47" s="22"/>
      <c r="BR47" s="1024">
        <v>0</v>
      </c>
      <c r="BS47" s="1024"/>
      <c r="BT47" s="1024"/>
      <c r="BU47" s="1024"/>
      <c r="BV47" s="1024"/>
      <c r="BW47" s="1024"/>
      <c r="BX47" s="372"/>
      <c r="BY47" s="1024">
        <f>+BJ47+BR47</f>
        <v>4</v>
      </c>
      <c r="BZ47" s="1024"/>
      <c r="CA47" s="1024"/>
      <c r="CB47" s="1024"/>
      <c r="CC47" s="1024"/>
      <c r="CD47" s="1024"/>
      <c r="CE47" s="372"/>
      <c r="CF47" s="4"/>
    </row>
    <row r="48" spans="1:84" ht="16.5" customHeight="1">
      <c r="A48" s="3"/>
      <c r="B48" s="352"/>
      <c r="C48" s="352"/>
      <c r="D48" s="352"/>
      <c r="E48" s="352"/>
      <c r="F48" s="352"/>
      <c r="G48" s="352"/>
      <c r="H48" s="352"/>
      <c r="I48" s="352"/>
      <c r="J48" s="53"/>
      <c r="K48" s="352"/>
      <c r="L48" s="352"/>
      <c r="M48" s="352"/>
      <c r="N48" s="352"/>
      <c r="O48" s="352"/>
      <c r="P48" s="352"/>
      <c r="Q48" s="352"/>
      <c r="R48" s="352"/>
      <c r="S48" s="54"/>
      <c r="T48" s="53"/>
      <c r="U48" s="352"/>
      <c r="V48" s="352"/>
      <c r="W48" s="352"/>
      <c r="X48" s="352"/>
      <c r="Y48" s="352"/>
      <c r="Z48" s="352"/>
      <c r="AA48" s="352"/>
      <c r="AB48" s="352"/>
      <c r="AC48" s="352"/>
      <c r="AD48" s="54"/>
      <c r="AE48" s="53"/>
      <c r="AF48" s="354"/>
      <c r="AG48" s="354"/>
      <c r="AH48" s="354"/>
      <c r="AI48" s="354"/>
      <c r="AJ48" s="354"/>
      <c r="AK48" s="354"/>
      <c r="AL48" s="354"/>
      <c r="AM48" s="54"/>
      <c r="AN48" s="53"/>
      <c r="AO48" s="129"/>
      <c r="AP48" s="129"/>
      <c r="AQ48" s="129"/>
      <c r="AR48" s="129"/>
      <c r="AS48" s="129"/>
      <c r="AT48" s="129"/>
      <c r="AU48" s="129"/>
      <c r="AV48" s="129"/>
      <c r="AW48" s="129"/>
      <c r="AX48" s="129"/>
      <c r="AY48" s="129"/>
      <c r="AZ48" s="129"/>
      <c r="BA48" s="129"/>
      <c r="BB48" s="54"/>
      <c r="BC48" s="352"/>
      <c r="BD48" s="1023" t="s">
        <v>57</v>
      </c>
      <c r="BE48" s="1023"/>
      <c r="BF48" s="1023"/>
      <c r="BG48" s="1023"/>
      <c r="BH48" s="1023"/>
      <c r="BI48" s="129"/>
      <c r="BJ48" s="1024">
        <v>5</v>
      </c>
      <c r="BK48" s="1024"/>
      <c r="BL48" s="1024"/>
      <c r="BM48" s="1024"/>
      <c r="BN48" s="1024"/>
      <c r="BO48" s="1024"/>
      <c r="BP48" s="22"/>
      <c r="BQ48" s="22"/>
      <c r="BR48" s="1024">
        <v>0</v>
      </c>
      <c r="BS48" s="1024"/>
      <c r="BT48" s="1024"/>
      <c r="BU48" s="1024"/>
      <c r="BV48" s="1024"/>
      <c r="BW48" s="1024"/>
      <c r="BX48" s="372"/>
      <c r="BY48" s="1024">
        <f>+BJ48+BR48</f>
        <v>5</v>
      </c>
      <c r="BZ48" s="1024"/>
      <c r="CA48" s="1024"/>
      <c r="CB48" s="1024"/>
      <c r="CC48" s="1024"/>
      <c r="CD48" s="1024"/>
      <c r="CE48" s="372"/>
      <c r="CF48" s="4"/>
    </row>
    <row r="49" spans="1:86" ht="16.5" customHeight="1">
      <c r="A49" s="3"/>
      <c r="B49" s="352"/>
      <c r="C49" s="352"/>
      <c r="D49" s="352"/>
      <c r="E49" s="352"/>
      <c r="F49" s="352"/>
      <c r="G49" s="352"/>
      <c r="H49" s="352"/>
      <c r="I49" s="352"/>
      <c r="J49" s="53"/>
      <c r="K49" s="352"/>
      <c r="L49" s="352"/>
      <c r="M49" s="352"/>
      <c r="N49" s="352"/>
      <c r="O49" s="352"/>
      <c r="P49" s="352"/>
      <c r="Q49" s="352"/>
      <c r="R49" s="352"/>
      <c r="S49" s="54"/>
      <c r="T49" s="159"/>
      <c r="U49" s="74"/>
      <c r="V49" s="74"/>
      <c r="W49" s="74"/>
      <c r="X49" s="74"/>
      <c r="Y49" s="74"/>
      <c r="Z49" s="74"/>
      <c r="AA49" s="74"/>
      <c r="AB49" s="74"/>
      <c r="AC49" s="74"/>
      <c r="AD49" s="87"/>
      <c r="AE49" s="159"/>
      <c r="AF49" s="169"/>
      <c r="AG49" s="169"/>
      <c r="AH49" s="169"/>
      <c r="AI49" s="169"/>
      <c r="AJ49" s="169"/>
      <c r="AK49" s="169"/>
      <c r="AL49" s="169"/>
      <c r="AM49" s="87"/>
      <c r="AN49" s="159"/>
      <c r="AO49" s="69"/>
      <c r="AP49" s="69"/>
      <c r="AQ49" s="69"/>
      <c r="AR49" s="69"/>
      <c r="AS49" s="69"/>
      <c r="AT49" s="69"/>
      <c r="AU49" s="69"/>
      <c r="AV49" s="69"/>
      <c r="AW49" s="69"/>
      <c r="AX49" s="69"/>
      <c r="AY49" s="69"/>
      <c r="AZ49" s="69"/>
      <c r="BA49" s="69"/>
      <c r="BB49" s="87"/>
      <c r="BC49" s="74"/>
      <c r="BD49" s="1021" t="s">
        <v>44</v>
      </c>
      <c r="BE49" s="1021"/>
      <c r="BF49" s="1021"/>
      <c r="BG49" s="1021"/>
      <c r="BH49" s="1021"/>
      <c r="BI49" s="66"/>
      <c r="BJ49" s="1022">
        <f>+BJ47-BJ48</f>
        <v>-1</v>
      </c>
      <c r="BK49" s="1022"/>
      <c r="BL49" s="1022"/>
      <c r="BM49" s="1022"/>
      <c r="BN49" s="1022"/>
      <c r="BO49" s="1022"/>
      <c r="BP49" s="66"/>
      <c r="BQ49" s="66"/>
      <c r="BR49" s="1022">
        <f>+BR47-BR48</f>
        <v>0</v>
      </c>
      <c r="BS49" s="1022"/>
      <c r="BT49" s="1022"/>
      <c r="BU49" s="1022"/>
      <c r="BV49" s="1022"/>
      <c r="BW49" s="1022"/>
      <c r="BX49" s="371"/>
      <c r="BY49" s="1022">
        <f>+BY47-BY48</f>
        <v>-1</v>
      </c>
      <c r="BZ49" s="1022"/>
      <c r="CA49" s="1022"/>
      <c r="CB49" s="1022"/>
      <c r="CC49" s="1022"/>
      <c r="CD49" s="1022"/>
      <c r="CE49" s="371"/>
      <c r="CF49" s="170"/>
    </row>
    <row r="50" spans="1:86" ht="16.5" customHeight="1">
      <c r="A50" s="23"/>
      <c r="B50" s="1031" t="s">
        <v>222</v>
      </c>
      <c r="C50" s="1032"/>
      <c r="D50" s="1032"/>
      <c r="E50" s="1032"/>
      <c r="F50" s="1032"/>
      <c r="G50" s="1032"/>
      <c r="H50" s="1032"/>
      <c r="I50" s="131"/>
      <c r="J50" s="56"/>
      <c r="K50" s="1019">
        <f>BB10</f>
        <v>-2508</v>
      </c>
      <c r="L50" s="1019"/>
      <c r="M50" s="1019"/>
      <c r="N50" s="1019"/>
      <c r="O50" s="1019"/>
      <c r="P50" s="1019"/>
      <c r="Q50" s="1019"/>
      <c r="R50" s="24"/>
      <c r="S50" s="57"/>
      <c r="T50" s="156"/>
      <c r="U50" s="1018" t="s">
        <v>174</v>
      </c>
      <c r="V50" s="1018"/>
      <c r="W50" s="1018"/>
      <c r="X50" s="1018"/>
      <c r="Y50" s="1018"/>
      <c r="Z50" s="1018"/>
      <c r="AA50" s="1018"/>
      <c r="AB50" s="1018"/>
      <c r="AC50" s="1018"/>
      <c r="AD50" s="57"/>
      <c r="AE50" s="56"/>
      <c r="AF50" s="1019"/>
      <c r="AG50" s="1019"/>
      <c r="AH50" s="1019"/>
      <c r="AI50" s="1019"/>
      <c r="AJ50" s="1019"/>
      <c r="AK50" s="1019"/>
      <c r="AL50" s="1019"/>
      <c r="AM50" s="57"/>
      <c r="AN50" s="156"/>
      <c r="AO50" s="1033"/>
      <c r="AP50" s="1033"/>
      <c r="AQ50" s="1033"/>
      <c r="AR50" s="1033"/>
      <c r="AS50" s="1033"/>
      <c r="AT50" s="1033"/>
      <c r="AU50" s="1033"/>
      <c r="AV50" s="1033"/>
      <c r="AW50" s="1033"/>
      <c r="AX50" s="1033"/>
      <c r="AY50" s="1033"/>
      <c r="AZ50" s="1033"/>
      <c r="BA50" s="1033"/>
      <c r="BB50" s="57"/>
      <c r="BC50" s="131"/>
      <c r="BD50" s="62"/>
      <c r="BE50" s="62"/>
      <c r="BF50" s="62"/>
      <c r="BG50" s="62"/>
      <c r="BH50" s="62"/>
      <c r="BI50" s="62"/>
      <c r="BJ50" s="62"/>
      <c r="BK50" s="62"/>
      <c r="BL50" s="62"/>
      <c r="BM50" s="62"/>
      <c r="BN50" s="62"/>
      <c r="BO50" s="62"/>
      <c r="BP50" s="24"/>
      <c r="BQ50" s="24"/>
      <c r="BR50" s="24"/>
      <c r="BS50" s="24"/>
      <c r="BT50" s="24"/>
      <c r="BU50" s="24"/>
      <c r="BV50" s="24"/>
      <c r="BW50" s="131"/>
      <c r="BX50" s="131"/>
      <c r="BY50" s="131"/>
      <c r="BZ50" s="131"/>
      <c r="CA50" s="131"/>
      <c r="CB50" s="131"/>
      <c r="CC50" s="131"/>
      <c r="CD50" s="131"/>
      <c r="CE50" s="131"/>
      <c r="CF50" s="168"/>
    </row>
    <row r="51" spans="1:86" ht="16.5" customHeight="1">
      <c r="A51" s="370"/>
      <c r="B51" s="358"/>
      <c r="C51" s="358"/>
      <c r="D51" s="358"/>
      <c r="E51" s="358"/>
      <c r="F51" s="358"/>
      <c r="G51" s="358"/>
      <c r="H51" s="358"/>
      <c r="I51" s="358"/>
      <c r="J51" s="58"/>
      <c r="K51" s="128"/>
      <c r="L51" s="128"/>
      <c r="M51" s="128"/>
      <c r="N51" s="128"/>
      <c r="O51" s="128"/>
      <c r="P51" s="128"/>
      <c r="Q51" s="128"/>
      <c r="R51" s="128"/>
      <c r="S51" s="54"/>
      <c r="T51" s="159"/>
      <c r="U51" s="359" t="s">
        <v>175</v>
      </c>
      <c r="V51" s="70"/>
      <c r="W51" s="70"/>
      <c r="X51" s="70"/>
      <c r="Y51" s="70"/>
      <c r="Z51" s="70"/>
      <c r="AA51" s="70"/>
      <c r="AB51" s="70"/>
      <c r="AC51" s="70"/>
      <c r="AD51" s="87"/>
      <c r="AE51" s="71"/>
      <c r="AF51" s="72"/>
      <c r="AG51" s="72"/>
      <c r="AH51" s="72"/>
      <c r="AI51" s="72"/>
      <c r="AJ51" s="72"/>
      <c r="AK51" s="72"/>
      <c r="AL51" s="72"/>
      <c r="AM51" s="87"/>
      <c r="AN51" s="159"/>
      <c r="AO51" s="130"/>
      <c r="AP51" s="130"/>
      <c r="AQ51" s="130"/>
      <c r="AR51" s="130"/>
      <c r="AS51" s="130"/>
      <c r="AT51" s="130"/>
      <c r="AU51" s="130"/>
      <c r="AV51" s="130"/>
      <c r="AW51" s="130"/>
      <c r="AX51" s="130"/>
      <c r="AY51" s="130"/>
      <c r="AZ51" s="130"/>
      <c r="BA51" s="130"/>
      <c r="BB51" s="87"/>
      <c r="BC51" s="74"/>
      <c r="BD51" s="69"/>
      <c r="BE51" s="69"/>
      <c r="BF51" s="69"/>
      <c r="BG51" s="69"/>
      <c r="BH51" s="69"/>
      <c r="BI51" s="69"/>
      <c r="BJ51" s="69"/>
      <c r="BK51" s="69"/>
      <c r="BL51" s="69"/>
      <c r="BM51" s="69"/>
      <c r="BN51" s="69"/>
      <c r="BO51" s="69"/>
      <c r="BP51" s="73"/>
      <c r="BQ51" s="73"/>
      <c r="BR51" s="73"/>
      <c r="BS51" s="73"/>
      <c r="BT51" s="73"/>
      <c r="BU51" s="73"/>
      <c r="BV51" s="73"/>
      <c r="BW51" s="74"/>
      <c r="BX51" s="74"/>
      <c r="BY51" s="74"/>
      <c r="BZ51" s="74"/>
      <c r="CA51" s="74"/>
      <c r="CB51" s="74"/>
      <c r="CC51" s="74"/>
      <c r="CD51" s="74"/>
      <c r="CE51" s="74"/>
      <c r="CF51" s="170"/>
    </row>
    <row r="52" spans="1:86" ht="16.5" customHeight="1">
      <c r="A52" s="370"/>
      <c r="B52" s="358"/>
      <c r="C52" s="358"/>
      <c r="D52" s="358"/>
      <c r="E52" s="358"/>
      <c r="F52" s="358"/>
      <c r="G52" s="358"/>
      <c r="H52" s="358"/>
      <c r="I52" s="358"/>
      <c r="J52" s="58"/>
      <c r="K52" s="128"/>
      <c r="L52" s="128"/>
      <c r="M52" s="128"/>
      <c r="N52" s="128"/>
      <c r="O52" s="128"/>
      <c r="P52" s="128"/>
      <c r="Q52" s="128"/>
      <c r="R52" s="128"/>
      <c r="S52" s="54"/>
      <c r="T52" s="53"/>
      <c r="U52" s="953" t="s">
        <v>53</v>
      </c>
      <c r="V52" s="953"/>
      <c r="W52" s="953"/>
      <c r="X52" s="953"/>
      <c r="Y52" s="953"/>
      <c r="Z52" s="953"/>
      <c r="AA52" s="953"/>
      <c r="AB52" s="953"/>
      <c r="AC52" s="953"/>
      <c r="AD52" s="54"/>
      <c r="AE52" s="61"/>
      <c r="AF52" s="970">
        <f>K50-AF50</f>
        <v>-2508</v>
      </c>
      <c r="AG52" s="970"/>
      <c r="AH52" s="970"/>
      <c r="AI52" s="970"/>
      <c r="AJ52" s="970"/>
      <c r="AK52" s="970"/>
      <c r="AL52" s="970"/>
      <c r="AM52" s="54"/>
      <c r="AN52" s="53"/>
      <c r="AO52" s="765" t="s">
        <v>635</v>
      </c>
      <c r="AP52" s="763"/>
      <c r="AQ52" s="763"/>
      <c r="AR52" s="763"/>
      <c r="AS52" s="763"/>
      <c r="AT52" s="763"/>
      <c r="AU52" s="763"/>
      <c r="AV52" s="763"/>
      <c r="AW52" s="763"/>
      <c r="AX52" s="763"/>
      <c r="AY52" s="763"/>
      <c r="AZ52" s="763"/>
      <c r="BA52" s="763"/>
      <c r="BB52" s="54"/>
      <c r="BC52" s="352"/>
      <c r="BD52" s="1010" t="s">
        <v>230</v>
      </c>
      <c r="BE52" s="1010"/>
      <c r="BF52" s="1010"/>
      <c r="BG52" s="1010"/>
      <c r="BH52" s="1011"/>
      <c r="BI52" s="352"/>
      <c r="BJ52" s="970">
        <f>P17</f>
        <v>162</v>
      </c>
      <c r="BK52" s="970"/>
      <c r="BL52" s="970"/>
      <c r="BM52" s="970"/>
      <c r="BN52" s="971"/>
      <c r="BO52" s="971"/>
      <c r="BP52" s="352"/>
      <c r="BQ52" s="352"/>
      <c r="BR52" s="352"/>
      <c r="BS52" s="990" t="s">
        <v>233</v>
      </c>
      <c r="BT52" s="990"/>
      <c r="BU52" s="990"/>
      <c r="BV52" s="990"/>
      <c r="BW52" s="990"/>
      <c r="BX52" s="829"/>
      <c r="BY52" s="970">
        <f>BF17-981</f>
        <v>-1420</v>
      </c>
      <c r="BZ52" s="970"/>
      <c r="CA52" s="970"/>
      <c r="CB52" s="970"/>
      <c r="CC52" s="972"/>
      <c r="CD52" s="972"/>
      <c r="CE52" s="394"/>
      <c r="CF52" s="4"/>
    </row>
    <row r="53" spans="1:86" ht="16.5" customHeight="1">
      <c r="A53" s="370"/>
      <c r="B53" s="358"/>
      <c r="C53" s="358"/>
      <c r="D53" s="358"/>
      <c r="E53" s="358"/>
      <c r="F53" s="358"/>
      <c r="G53" s="358"/>
      <c r="H53" s="358"/>
      <c r="I53" s="358"/>
      <c r="J53" s="53"/>
      <c r="K53" s="128"/>
      <c r="L53" s="128"/>
      <c r="M53" s="128"/>
      <c r="N53" s="128"/>
      <c r="O53" s="128"/>
      <c r="P53" s="128"/>
      <c r="Q53" s="128"/>
      <c r="R53" s="128"/>
      <c r="S53" s="54"/>
      <c r="T53" s="53"/>
      <c r="U53" s="352"/>
      <c r="V53" s="352"/>
      <c r="W53" s="352"/>
      <c r="X53" s="352"/>
      <c r="Y53" s="352"/>
      <c r="Z53" s="352"/>
      <c r="AA53" s="352"/>
      <c r="AB53" s="352"/>
      <c r="AC53" s="352"/>
      <c r="AD53" s="54"/>
      <c r="AE53" s="53"/>
      <c r="AF53" s="43"/>
      <c r="AG53" s="43"/>
      <c r="AH53" s="43"/>
      <c r="AI53" s="43"/>
      <c r="AJ53" s="43"/>
      <c r="AK53" s="43"/>
      <c r="AL53" s="43"/>
      <c r="AM53" s="54"/>
      <c r="AN53" s="53"/>
      <c r="AO53" s="762" t="s">
        <v>636</v>
      </c>
      <c r="AP53" s="764"/>
      <c r="AQ53" s="764"/>
      <c r="AR53" s="764"/>
      <c r="AS53" s="764"/>
      <c r="AT53" s="764"/>
      <c r="AU53" s="764"/>
      <c r="AV53" s="764"/>
      <c r="AW53" s="764"/>
      <c r="AX53" s="764"/>
      <c r="AY53" s="764"/>
      <c r="AZ53" s="764"/>
      <c r="BA53" s="764"/>
      <c r="BB53" s="54"/>
      <c r="BC53" s="352"/>
      <c r="BD53" s="1010" t="s">
        <v>569</v>
      </c>
      <c r="BE53" s="1011"/>
      <c r="BF53" s="1011"/>
      <c r="BG53" s="1011"/>
      <c r="BH53" s="1011"/>
      <c r="BI53" s="352"/>
      <c r="BJ53" s="1029">
        <f>W17</f>
        <v>14</v>
      </c>
      <c r="BK53" s="1029"/>
      <c r="BL53" s="1029"/>
      <c r="BM53" s="1029"/>
      <c r="BN53" s="1030"/>
      <c r="BO53" s="1030"/>
      <c r="BP53" s="352"/>
      <c r="BQ53" s="352"/>
      <c r="BR53" s="352"/>
      <c r="BS53" s="983" t="s">
        <v>234</v>
      </c>
      <c r="BT53" s="983"/>
      <c r="BU53" s="983"/>
      <c r="BV53" s="983"/>
      <c r="BW53" s="983"/>
      <c r="BX53" s="829"/>
      <c r="BY53" s="970">
        <f>BM17</f>
        <v>160</v>
      </c>
      <c r="BZ53" s="970"/>
      <c r="CA53" s="970"/>
      <c r="CB53" s="970"/>
      <c r="CC53" s="971"/>
      <c r="CD53" s="971"/>
      <c r="CE53" s="394"/>
      <c r="CF53" s="4"/>
    </row>
    <row r="54" spans="1:86" ht="16.5" customHeight="1">
      <c r="A54" s="370"/>
      <c r="B54" s="358"/>
      <c r="C54" s="358"/>
      <c r="D54" s="358"/>
      <c r="E54" s="358"/>
      <c r="F54" s="358"/>
      <c r="G54" s="358"/>
      <c r="H54" s="358"/>
      <c r="I54" s="358"/>
      <c r="J54" s="53"/>
      <c r="K54" s="128"/>
      <c r="L54" s="128"/>
      <c r="M54" s="128"/>
      <c r="N54" s="128"/>
      <c r="O54" s="128"/>
      <c r="P54" s="128"/>
      <c r="Q54" s="128"/>
      <c r="R54" s="128"/>
      <c r="S54" s="54"/>
      <c r="T54" s="53"/>
      <c r="U54" s="351"/>
      <c r="V54" s="351"/>
      <c r="W54" s="351"/>
      <c r="X54" s="351"/>
      <c r="Y54" s="351"/>
      <c r="Z54" s="351"/>
      <c r="AA54" s="351"/>
      <c r="AB54" s="351"/>
      <c r="AC54" s="351"/>
      <c r="AD54" s="54"/>
      <c r="AE54" s="53"/>
      <c r="AF54" s="43"/>
      <c r="AG54" s="43"/>
      <c r="AH54" s="43"/>
      <c r="AI54" s="43"/>
      <c r="AJ54" s="43"/>
      <c r="AK54" s="43"/>
      <c r="AL54" s="43"/>
      <c r="AM54" s="54"/>
      <c r="AN54" s="53"/>
      <c r="AO54" s="666"/>
      <c r="AP54" s="1008"/>
      <c r="AQ54" s="1008"/>
      <c r="AR54" s="1008"/>
      <c r="AS54" s="1008"/>
      <c r="AT54" s="1008"/>
      <c r="AU54" s="1008"/>
      <c r="AV54" s="1008"/>
      <c r="AW54" s="1008"/>
      <c r="AX54" s="1008"/>
      <c r="AY54" s="1008"/>
      <c r="AZ54" s="1008"/>
      <c r="BA54" s="1009"/>
      <c r="BB54" s="54"/>
      <c r="BC54" s="352"/>
      <c r="BD54" s="1010" t="s">
        <v>231</v>
      </c>
      <c r="BE54" s="1011"/>
      <c r="BF54" s="1011"/>
      <c r="BG54" s="1011"/>
      <c r="BH54" s="1011"/>
      <c r="BI54" s="352"/>
      <c r="BJ54" s="1029">
        <f>AD17</f>
        <v>36</v>
      </c>
      <c r="BK54" s="1029"/>
      <c r="BL54" s="1029"/>
      <c r="BM54" s="1029"/>
      <c r="BN54" s="1030"/>
      <c r="BO54" s="1030"/>
      <c r="BP54" s="352"/>
      <c r="BQ54" s="352"/>
      <c r="BR54" s="352"/>
      <c r="BS54" s="991" t="s">
        <v>687</v>
      </c>
      <c r="BT54" s="992"/>
      <c r="BU54" s="992"/>
      <c r="BV54" s="992"/>
      <c r="BW54" s="992"/>
      <c r="BX54" s="829"/>
      <c r="BY54" s="970">
        <f>AR17</f>
        <v>100</v>
      </c>
      <c r="BZ54" s="970"/>
      <c r="CA54" s="970"/>
      <c r="CB54" s="970"/>
      <c r="CC54" s="971"/>
      <c r="CD54" s="971"/>
      <c r="CE54" s="394"/>
      <c r="CF54" s="4"/>
    </row>
    <row r="55" spans="1:86" ht="16.5" customHeight="1">
      <c r="A55" s="370"/>
      <c r="B55" s="358"/>
      <c r="C55" s="358"/>
      <c r="D55" s="358"/>
      <c r="E55" s="358"/>
      <c r="F55" s="358"/>
      <c r="G55" s="358"/>
      <c r="H55" s="358"/>
      <c r="I55" s="358"/>
      <c r="J55" s="53"/>
      <c r="K55" s="128"/>
      <c r="L55" s="128"/>
      <c r="M55" s="128"/>
      <c r="N55" s="128"/>
      <c r="O55" s="128"/>
      <c r="P55" s="128"/>
      <c r="Q55" s="128"/>
      <c r="R55" s="128"/>
      <c r="S55" s="54"/>
      <c r="T55" s="53"/>
      <c r="U55" s="351"/>
      <c r="V55" s="351"/>
      <c r="W55" s="351"/>
      <c r="X55" s="351"/>
      <c r="Y55" s="351"/>
      <c r="Z55" s="351"/>
      <c r="AA55" s="351"/>
      <c r="AB55" s="351"/>
      <c r="AC55" s="351"/>
      <c r="AD55" s="54"/>
      <c r="AE55" s="53"/>
      <c r="AF55" s="43"/>
      <c r="AG55" s="43"/>
      <c r="AH55" s="43"/>
      <c r="AI55" s="43"/>
      <c r="AJ55" s="43"/>
      <c r="AK55" s="43"/>
      <c r="AL55" s="43"/>
      <c r="AM55" s="54"/>
      <c r="AN55" s="53"/>
      <c r="AO55" s="352"/>
      <c r="AP55" s="1008"/>
      <c r="AQ55" s="1008"/>
      <c r="AR55" s="1008"/>
      <c r="AS55" s="1008"/>
      <c r="AT55" s="1008"/>
      <c r="AU55" s="1008"/>
      <c r="AV55" s="1008"/>
      <c r="AW55" s="1008"/>
      <c r="AX55" s="1008"/>
      <c r="AY55" s="1008"/>
      <c r="AZ55" s="1008"/>
      <c r="BA55" s="1009"/>
      <c r="BB55" s="54"/>
      <c r="BC55" s="352"/>
      <c r="BD55" s="1010" t="s">
        <v>570</v>
      </c>
      <c r="BE55" s="1011"/>
      <c r="BF55" s="1011"/>
      <c r="BG55" s="1011"/>
      <c r="BH55" s="1011"/>
      <c r="BI55" s="352"/>
      <c r="BJ55" s="970"/>
      <c r="BK55" s="970"/>
      <c r="BL55" s="970"/>
      <c r="BM55" s="970"/>
      <c r="BN55" s="971"/>
      <c r="BO55" s="971"/>
      <c r="BP55" s="352"/>
      <c r="BQ55" s="352"/>
      <c r="BR55" s="352"/>
      <c r="BS55" s="983"/>
      <c r="BT55" s="983"/>
      <c r="BU55" s="983"/>
      <c r="BV55" s="983"/>
      <c r="BW55" s="983"/>
      <c r="BX55" s="352"/>
      <c r="BY55" s="970"/>
      <c r="BZ55" s="970"/>
      <c r="CA55" s="970"/>
      <c r="CB55" s="970"/>
      <c r="CC55" s="970"/>
      <c r="CD55" s="970"/>
      <c r="CE55" s="394"/>
      <c r="CF55" s="4"/>
    </row>
    <row r="56" spans="1:86" ht="16.5" customHeight="1">
      <c r="A56" s="364"/>
      <c r="B56" s="365"/>
      <c r="C56" s="365"/>
      <c r="D56" s="365"/>
      <c r="E56" s="365"/>
      <c r="F56" s="365"/>
      <c r="G56" s="365"/>
      <c r="H56" s="365"/>
      <c r="I56" s="365"/>
      <c r="J56" s="59"/>
      <c r="K56" s="25"/>
      <c r="L56" s="25"/>
      <c r="M56" s="25"/>
      <c r="N56" s="25"/>
      <c r="O56" s="25"/>
      <c r="P56" s="25"/>
      <c r="Q56" s="25"/>
      <c r="R56" s="25"/>
      <c r="S56" s="60"/>
      <c r="T56" s="59"/>
      <c r="U56" s="45"/>
      <c r="V56" s="45"/>
      <c r="W56" s="45"/>
      <c r="X56" s="45"/>
      <c r="Y56" s="45"/>
      <c r="Z56" s="45"/>
      <c r="AA56" s="45"/>
      <c r="AB56" s="45"/>
      <c r="AC56" s="45"/>
      <c r="AD56" s="60"/>
      <c r="AE56" s="59"/>
      <c r="AF56" s="40"/>
      <c r="AG56" s="40"/>
      <c r="AH56" s="40"/>
      <c r="AI56" s="40"/>
      <c r="AJ56" s="40"/>
      <c r="AK56" s="40"/>
      <c r="AL56" s="40"/>
      <c r="AM56" s="60"/>
      <c r="AN56" s="59"/>
      <c r="AO56" s="6"/>
      <c r="AP56" s="6"/>
      <c r="AQ56" s="6"/>
      <c r="AR56" s="6"/>
      <c r="AS56" s="6"/>
      <c r="AT56" s="6"/>
      <c r="AU56" s="6"/>
      <c r="AV56" s="6"/>
      <c r="AW56" s="6"/>
      <c r="AX56" s="6"/>
      <c r="AY56" s="6"/>
      <c r="AZ56" s="6"/>
      <c r="BA56" s="6"/>
      <c r="BB56" s="60"/>
      <c r="BC56" s="6"/>
      <c r="BD56" s="1025" t="s">
        <v>232</v>
      </c>
      <c r="BE56" s="1026"/>
      <c r="BF56" s="1026"/>
      <c r="BG56" s="1026"/>
      <c r="BH56" s="1026"/>
      <c r="BI56" s="6"/>
      <c r="BJ56" s="1027">
        <f>AY17-1142</f>
        <v>-1560</v>
      </c>
      <c r="BK56" s="1027"/>
      <c r="BL56" s="1027"/>
      <c r="BM56" s="1027"/>
      <c r="BN56" s="1028"/>
      <c r="BO56" s="1028"/>
      <c r="BP56" s="6"/>
      <c r="BQ56" s="6"/>
      <c r="BR56" s="356"/>
      <c r="BS56" s="830"/>
      <c r="BT56" s="830"/>
      <c r="BU56" s="830"/>
      <c r="BV56" s="830"/>
      <c r="BW56" s="6"/>
      <c r="BX56" s="6"/>
      <c r="BY56" s="831"/>
      <c r="BZ56" s="831"/>
      <c r="CA56" s="831"/>
      <c r="CB56" s="831"/>
      <c r="CC56" s="832"/>
      <c r="CD56" s="832"/>
      <c r="CE56" s="395"/>
      <c r="CF56" s="7"/>
    </row>
    <row r="57" spans="1:86" ht="16.5" customHeight="1"/>
    <row r="58" spans="1:86" ht="16.5" hidden="1" customHeight="1">
      <c r="BF58" s="836"/>
      <c r="BG58" s="836"/>
      <c r="BH58" s="836"/>
      <c r="BI58" s="836"/>
      <c r="BJ58" s="836"/>
      <c r="BK58" s="836"/>
      <c r="BL58" s="836"/>
      <c r="BM58" s="836"/>
      <c r="BN58" s="836"/>
      <c r="BO58" s="836"/>
      <c r="BP58" s="836"/>
      <c r="BQ58" s="391" t="s">
        <v>673</v>
      </c>
      <c r="BR58" s="970">
        <f>-1142</f>
        <v>-1142</v>
      </c>
      <c r="BS58" s="970"/>
      <c r="BT58" s="970"/>
      <c r="BU58" s="970"/>
      <c r="BV58" s="971"/>
      <c r="BW58" s="971"/>
    </row>
    <row r="59" spans="1:86" ht="16.5" hidden="1" customHeight="1">
      <c r="BF59" s="836"/>
      <c r="BG59" s="836"/>
      <c r="BH59" s="836"/>
      <c r="BI59" s="836"/>
      <c r="BJ59" s="836"/>
      <c r="BK59" s="836"/>
      <c r="BL59" s="836"/>
      <c r="BM59" s="836"/>
      <c r="BN59" s="836"/>
      <c r="BO59" s="836"/>
      <c r="BP59" s="836"/>
      <c r="BQ59" s="391" t="s">
        <v>674</v>
      </c>
      <c r="BR59" s="970">
        <f>-981</f>
        <v>-981</v>
      </c>
      <c r="BS59" s="970"/>
      <c r="BT59" s="970"/>
      <c r="BU59" s="970"/>
      <c r="BV59" s="972"/>
      <c r="BW59" s="972"/>
    </row>
    <row r="60" spans="1:86" ht="16.5" hidden="1" customHeight="1">
      <c r="BF60" s="836"/>
      <c r="BG60" s="836"/>
      <c r="BH60" s="836"/>
      <c r="BI60" s="836"/>
      <c r="BJ60" s="836"/>
      <c r="BK60" s="836"/>
      <c r="BL60" s="836"/>
      <c r="BM60" s="836"/>
      <c r="BN60" s="836"/>
      <c r="BO60" s="836"/>
      <c r="BP60" s="836"/>
      <c r="BQ60" s="836"/>
      <c r="BR60" s="970">
        <f>SUM(BR58:BW59)</f>
        <v>-2123</v>
      </c>
      <c r="BS60" s="970"/>
      <c r="BT60" s="970"/>
      <c r="BU60" s="970"/>
      <c r="BV60" s="972"/>
      <c r="BW60" s="972"/>
    </row>
    <row r="61" spans="1:86" ht="16.5" customHeight="1">
      <c r="BF61" s="836"/>
      <c r="BG61" s="836"/>
      <c r="BH61" s="836"/>
      <c r="BI61" s="836"/>
      <c r="BJ61" s="836"/>
      <c r="BK61" s="836"/>
      <c r="BL61" s="836"/>
      <c r="BM61" s="836"/>
      <c r="BN61" s="836"/>
      <c r="BO61" s="836"/>
      <c r="BP61" s="836"/>
      <c r="BQ61" s="836"/>
      <c r="BR61" s="836"/>
      <c r="BS61" s="836"/>
      <c r="BT61" s="836"/>
      <c r="BU61" s="836"/>
      <c r="BV61" s="836"/>
      <c r="BW61" s="836"/>
    </row>
    <row r="62" spans="1:86" ht="16.5" customHeight="1"/>
    <row r="63" spans="1:86" ht="16.5" customHeight="1">
      <c r="CC63" s="1063"/>
      <c r="CD63" s="879"/>
      <c r="CE63" s="879"/>
      <c r="CF63" s="879"/>
      <c r="CG63" s="879"/>
      <c r="CH63" s="879"/>
    </row>
    <row r="64" spans="1:86" ht="16.5" customHeight="1"/>
    <row r="65" ht="16.5" customHeight="1"/>
  </sheetData>
  <mergeCells count="158">
    <mergeCell ref="CC63:CH63"/>
    <mergeCell ref="AR13:AX14"/>
    <mergeCell ref="BT13:BZ14"/>
    <mergeCell ref="AY13:BE14"/>
    <mergeCell ref="BF13:BL14"/>
    <mergeCell ref="AT10:BA10"/>
    <mergeCell ref="P13:V14"/>
    <mergeCell ref="AK13:AQ14"/>
    <mergeCell ref="AD13:AJ14"/>
    <mergeCell ref="W13:AC14"/>
    <mergeCell ref="AK17:AQ17"/>
    <mergeCell ref="P17:V17"/>
    <mergeCell ref="CA15:CG15"/>
    <mergeCell ref="BT16:BZ16"/>
    <mergeCell ref="CA16:CG16"/>
    <mergeCell ref="BT17:BZ17"/>
    <mergeCell ref="CA17:CG17"/>
    <mergeCell ref="BT15:BZ15"/>
    <mergeCell ref="BM17:BS17"/>
    <mergeCell ref="AD17:AJ17"/>
    <mergeCell ref="AR17:AX17"/>
    <mergeCell ref="BF17:BL17"/>
    <mergeCell ref="AY17:BE17"/>
    <mergeCell ref="BC37:CF38"/>
    <mergeCell ref="A3:CG3"/>
    <mergeCell ref="AK15:AQ15"/>
    <mergeCell ref="AK16:AQ16"/>
    <mergeCell ref="P15:V15"/>
    <mergeCell ref="AD15:AJ15"/>
    <mergeCell ref="A13:H17"/>
    <mergeCell ref="I13:O14"/>
    <mergeCell ref="I15:O15"/>
    <mergeCell ref="I16:O16"/>
    <mergeCell ref="I17:O17"/>
    <mergeCell ref="A5:B5"/>
    <mergeCell ref="C5:H5"/>
    <mergeCell ref="P16:V16"/>
    <mergeCell ref="AD16:AJ16"/>
    <mergeCell ref="AR16:AX16"/>
    <mergeCell ref="BF16:BL16"/>
    <mergeCell ref="AY16:BE16"/>
    <mergeCell ref="BF15:BL15"/>
    <mergeCell ref="AY15:BE15"/>
    <mergeCell ref="CA13:CG14"/>
    <mergeCell ref="BM13:BS14"/>
    <mergeCell ref="BB8:BI8"/>
    <mergeCell ref="BB9:BI9"/>
    <mergeCell ref="BM16:BS16"/>
    <mergeCell ref="BM15:BS15"/>
    <mergeCell ref="B39:H39"/>
    <mergeCell ref="K39:Q39"/>
    <mergeCell ref="U39:AC39"/>
    <mergeCell ref="AF39:AL39"/>
    <mergeCell ref="U40:AC40"/>
    <mergeCell ref="U41:AC41"/>
    <mergeCell ref="AF41:AL41"/>
    <mergeCell ref="AR15:AX15"/>
    <mergeCell ref="W15:AC15"/>
    <mergeCell ref="W16:AC16"/>
    <mergeCell ref="W17:AC17"/>
    <mergeCell ref="A36:B36"/>
    <mergeCell ref="A37:I38"/>
    <mergeCell ref="J37:S38"/>
    <mergeCell ref="T37:AM38"/>
    <mergeCell ref="AN37:BB38"/>
    <mergeCell ref="BR47:BW47"/>
    <mergeCell ref="BY47:CD47"/>
    <mergeCell ref="BD48:BH48"/>
    <mergeCell ref="BJ48:BO48"/>
    <mergeCell ref="BR48:BW48"/>
    <mergeCell ref="BY48:CD48"/>
    <mergeCell ref="BR45:BW46"/>
    <mergeCell ref="BY45:CD46"/>
    <mergeCell ref="BJ45:BP45"/>
    <mergeCell ref="BD56:BH56"/>
    <mergeCell ref="BJ56:BO56"/>
    <mergeCell ref="BD53:BH53"/>
    <mergeCell ref="BJ53:BO53"/>
    <mergeCell ref="AP55:BA55"/>
    <mergeCell ref="BD55:BH55"/>
    <mergeCell ref="BJ55:BO55"/>
    <mergeCell ref="B50:H50"/>
    <mergeCell ref="K50:Q50"/>
    <mergeCell ref="U50:AC50"/>
    <mergeCell ref="AF50:AL50"/>
    <mergeCell ref="AO50:BA50"/>
    <mergeCell ref="BD54:BH54"/>
    <mergeCell ref="BJ54:BO54"/>
    <mergeCell ref="BS53:BW53"/>
    <mergeCell ref="BY53:CD53"/>
    <mergeCell ref="AP54:BA54"/>
    <mergeCell ref="U52:AC52"/>
    <mergeCell ref="AF52:AL52"/>
    <mergeCell ref="BD52:BH52"/>
    <mergeCell ref="BJ52:BO52"/>
    <mergeCell ref="A8:M8"/>
    <mergeCell ref="A9:M9"/>
    <mergeCell ref="U42:AC42"/>
    <mergeCell ref="BO42:BU42"/>
    <mergeCell ref="BW42:CD42"/>
    <mergeCell ref="BQ43:BS43"/>
    <mergeCell ref="BZ43:CB43"/>
    <mergeCell ref="U44:AC44"/>
    <mergeCell ref="AF44:AL44"/>
    <mergeCell ref="BJ46:BO46"/>
    <mergeCell ref="BD49:BH49"/>
    <mergeCell ref="BJ49:BO49"/>
    <mergeCell ref="BR49:BW49"/>
    <mergeCell ref="BY49:CD49"/>
    <mergeCell ref="AP46:BA46"/>
    <mergeCell ref="BD47:BH47"/>
    <mergeCell ref="BJ47:BO47"/>
    <mergeCell ref="A6:M7"/>
    <mergeCell ref="A10:M10"/>
    <mergeCell ref="N7:U7"/>
    <mergeCell ref="N8:U8"/>
    <mergeCell ref="N9:U9"/>
    <mergeCell ref="N10:U10"/>
    <mergeCell ref="V7:AC7"/>
    <mergeCell ref="V8:AC8"/>
    <mergeCell ref="V9:AC9"/>
    <mergeCell ref="V10:AC10"/>
    <mergeCell ref="N6:AC6"/>
    <mergeCell ref="BZ6:CG7"/>
    <mergeCell ref="BZ8:CG8"/>
    <mergeCell ref="BZ9:CG9"/>
    <mergeCell ref="BZ10:CG10"/>
    <mergeCell ref="BJ10:BQ10"/>
    <mergeCell ref="AT7:BA7"/>
    <mergeCell ref="AT8:BA8"/>
    <mergeCell ref="AT9:BA9"/>
    <mergeCell ref="BB7:BI7"/>
    <mergeCell ref="BJ7:BQ7"/>
    <mergeCell ref="BB10:BI10"/>
    <mergeCell ref="BR58:BW58"/>
    <mergeCell ref="BR59:BW59"/>
    <mergeCell ref="BR60:BW60"/>
    <mergeCell ref="BJ8:BQ8"/>
    <mergeCell ref="BJ9:BQ9"/>
    <mergeCell ref="AD6:BQ6"/>
    <mergeCell ref="BR6:BY7"/>
    <mergeCell ref="BR8:BY8"/>
    <mergeCell ref="BR9:BY9"/>
    <mergeCell ref="BR10:BY10"/>
    <mergeCell ref="BS55:BW55"/>
    <mergeCell ref="BY55:CD55"/>
    <mergeCell ref="AD7:AK7"/>
    <mergeCell ref="AD8:AK8"/>
    <mergeCell ref="AD9:AK9"/>
    <mergeCell ref="AD10:AK10"/>
    <mergeCell ref="AL7:AS7"/>
    <mergeCell ref="AL8:AS8"/>
    <mergeCell ref="AL9:AS9"/>
    <mergeCell ref="AL10:AS10"/>
    <mergeCell ref="BS52:BW52"/>
    <mergeCell ref="BY52:CD52"/>
    <mergeCell ref="BS54:BW54"/>
    <mergeCell ref="BY54:CD54"/>
  </mergeCells>
  <phoneticPr fontId="2"/>
  <printOptions horizontalCentered="1"/>
  <pageMargins left="0.55118110236220474" right="0.55118110236220474" top="0.78740157480314965" bottom="0.78740157480314965" header="0.51181102362204722" footer="0.51181102362204722"/>
  <pageSetup paperSize="9" firstPageNumber="7"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rowBreaks count="1" manualBreakCount="1">
    <brk id="34" max="8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F87"/>
  <sheetViews>
    <sheetView showGridLines="0" view="pageBreakPreview" zoomScaleNormal="100" zoomScaleSheetLayoutView="100" workbookViewId="0"/>
  </sheetViews>
  <sheetFormatPr defaultRowHeight="13.5"/>
  <cols>
    <col min="1" max="56" width="1.625" style="125" customWidth="1"/>
    <col min="57" max="57" width="1.75" style="125" customWidth="1"/>
    <col min="58" max="84" width="1.625" style="125" customWidth="1"/>
    <col min="85" max="16384" width="9" style="125"/>
  </cols>
  <sheetData>
    <row r="1" spans="1:84">
      <c r="A1" s="226"/>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81"/>
      <c r="CA1" s="226"/>
      <c r="CB1" s="226"/>
      <c r="CC1" s="226"/>
      <c r="CD1" s="226"/>
      <c r="CE1" s="226"/>
      <c r="CF1" s="226"/>
    </row>
    <row r="2" spans="1:84">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row>
    <row r="3" spans="1:84" ht="22.5" customHeight="1">
      <c r="A3" s="1058" t="s">
        <v>394</v>
      </c>
      <c r="B3" s="1059"/>
      <c r="C3" s="226" t="s">
        <v>58</v>
      </c>
      <c r="D3" s="226"/>
      <c r="E3" s="226"/>
      <c r="F3" s="226"/>
      <c r="G3" s="226"/>
      <c r="H3" s="226"/>
      <c r="I3" s="226"/>
      <c r="J3" s="226"/>
      <c r="K3" s="226"/>
      <c r="L3" s="226"/>
      <c r="M3" s="226"/>
      <c r="N3" s="226"/>
      <c r="O3" s="226"/>
      <c r="P3" s="226"/>
      <c r="Q3" s="226"/>
      <c r="R3" s="227"/>
      <c r="S3" s="227"/>
      <c r="T3" s="227"/>
      <c r="U3" s="227"/>
      <c r="V3" s="227"/>
      <c r="W3" s="227"/>
      <c r="X3" s="227"/>
      <c r="Y3" s="227"/>
      <c r="Z3" s="227"/>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7"/>
      <c r="CB3" s="227"/>
      <c r="CC3" s="227"/>
      <c r="CD3" s="227"/>
      <c r="CE3" s="227"/>
      <c r="CF3" s="227"/>
    </row>
    <row r="4" spans="1:84" ht="16.5" customHeight="1">
      <c r="A4" s="1142" t="s">
        <v>241</v>
      </c>
      <c r="B4" s="1142"/>
      <c r="C4" s="1142"/>
      <c r="D4" s="1142"/>
      <c r="E4" s="227" t="s">
        <v>59</v>
      </c>
      <c r="F4" s="227"/>
      <c r="G4" s="227"/>
      <c r="H4" s="227"/>
      <c r="I4" s="227"/>
      <c r="J4" s="227"/>
      <c r="K4" s="227"/>
      <c r="L4" s="227"/>
      <c r="M4" s="227"/>
      <c r="N4" s="227"/>
      <c r="O4" s="227"/>
      <c r="P4" s="227"/>
      <c r="Q4" s="227"/>
      <c r="R4" s="227"/>
      <c r="S4" s="227"/>
      <c r="T4" s="227"/>
      <c r="U4" s="227"/>
      <c r="V4" s="227"/>
      <c r="W4" s="227"/>
      <c r="X4" s="227"/>
      <c r="Y4" s="227"/>
      <c r="Z4" s="227"/>
      <c r="AA4" s="226"/>
      <c r="AB4" s="226"/>
      <c r="AC4" s="226"/>
      <c r="AD4" s="226"/>
      <c r="AE4" s="226"/>
      <c r="AF4" s="226"/>
      <c r="AG4" s="226"/>
      <c r="AH4" s="226"/>
      <c r="AI4" s="226"/>
      <c r="AJ4" s="226"/>
      <c r="AK4" s="226"/>
      <c r="AL4" s="226"/>
      <c r="AM4" s="226"/>
      <c r="AN4" s="226"/>
      <c r="AO4" s="226"/>
      <c r="AP4" s="226"/>
      <c r="AQ4" s="226"/>
      <c r="AR4" s="226"/>
      <c r="AS4" s="226"/>
      <c r="AT4" s="226"/>
      <c r="AU4" s="226"/>
      <c r="AV4" s="226"/>
      <c r="AW4" s="1142" t="s">
        <v>246</v>
      </c>
      <c r="AX4" s="1142"/>
      <c r="AY4" s="1142"/>
      <c r="AZ4" s="1142"/>
      <c r="BA4" s="227" t="s">
        <v>247</v>
      </c>
      <c r="BB4" s="227"/>
      <c r="BC4" s="227"/>
      <c r="BD4" s="227"/>
      <c r="BE4" s="227"/>
      <c r="BF4" s="227"/>
      <c r="BG4" s="227"/>
      <c r="BH4" s="227"/>
      <c r="BI4" s="226"/>
      <c r="BJ4" s="226"/>
      <c r="BK4" s="226"/>
      <c r="BL4" s="226"/>
      <c r="BM4" s="226"/>
      <c r="BN4" s="227"/>
      <c r="BO4" s="227"/>
      <c r="BP4" s="227"/>
      <c r="BQ4" s="227"/>
      <c r="BR4" s="227"/>
      <c r="BS4" s="226"/>
      <c r="BT4" s="226"/>
      <c r="BU4" s="226"/>
      <c r="BV4" s="226"/>
      <c r="BW4" s="226"/>
      <c r="BX4" s="226"/>
      <c r="BY4" s="226"/>
      <c r="BZ4" s="226"/>
      <c r="CA4" s="227"/>
      <c r="CB4" s="227"/>
      <c r="CC4" s="227"/>
      <c r="CD4" s="227"/>
      <c r="CE4" s="227"/>
      <c r="CF4" s="227"/>
    </row>
    <row r="5" spans="1:84" ht="16.5" customHeight="1">
      <c r="A5" s="1044" t="s">
        <v>75</v>
      </c>
      <c r="B5" s="994"/>
      <c r="C5" s="994"/>
      <c r="D5" s="994"/>
      <c r="E5" s="994"/>
      <c r="F5" s="994"/>
      <c r="G5" s="994"/>
      <c r="H5" s="994"/>
      <c r="I5" s="994"/>
      <c r="J5" s="994"/>
      <c r="K5" s="994"/>
      <c r="L5" s="994"/>
      <c r="M5" s="994"/>
      <c r="N5" s="994"/>
      <c r="O5" s="994"/>
      <c r="P5" s="994"/>
      <c r="Q5" s="994"/>
      <c r="R5" s="994"/>
      <c r="S5" s="994"/>
      <c r="T5" s="994"/>
      <c r="U5" s="994"/>
      <c r="V5" s="994"/>
      <c r="W5" s="994"/>
      <c r="X5" s="994"/>
      <c r="Y5" s="994"/>
      <c r="Z5" s="994"/>
      <c r="AA5" s="994"/>
      <c r="AB5" s="994"/>
      <c r="AC5" s="994"/>
      <c r="AD5" s="1001"/>
      <c r="AE5" s="52"/>
      <c r="AF5" s="1"/>
      <c r="AG5" s="1"/>
      <c r="AH5" s="1126" t="s">
        <v>244</v>
      </c>
      <c r="AI5" s="1127"/>
      <c r="AJ5" s="1127"/>
      <c r="AK5" s="1127"/>
      <c r="AL5" s="1127"/>
      <c r="AM5" s="1127"/>
      <c r="AN5" s="1127"/>
      <c r="AO5" s="1127"/>
      <c r="AP5" s="1"/>
      <c r="AQ5" s="1"/>
      <c r="AR5" s="2"/>
      <c r="AS5" s="227"/>
      <c r="AT5" s="227"/>
      <c r="AU5" s="227"/>
      <c r="AV5" s="227"/>
      <c r="AW5" s="1136" t="s">
        <v>60</v>
      </c>
      <c r="AX5" s="1054"/>
      <c r="AY5" s="1054"/>
      <c r="AZ5" s="1054"/>
      <c r="BA5" s="1054"/>
      <c r="BB5" s="1054"/>
      <c r="BC5" s="1054"/>
      <c r="BD5" s="1054"/>
      <c r="BE5" s="1054"/>
      <c r="BF5" s="994"/>
      <c r="BG5" s="92"/>
      <c r="BH5" s="52"/>
      <c r="BI5" s="1138" t="s">
        <v>466</v>
      </c>
      <c r="BJ5" s="1139"/>
      <c r="BK5" s="1139"/>
      <c r="BL5" s="1139"/>
      <c r="BM5" s="1139"/>
      <c r="BN5" s="1139"/>
      <c r="BO5" s="1139"/>
      <c r="BP5" s="1139"/>
      <c r="BQ5" s="1139"/>
      <c r="BR5" s="52"/>
      <c r="BS5" s="85"/>
      <c r="BT5" s="88"/>
      <c r="BU5" s="237"/>
      <c r="BV5" s="1137" t="s">
        <v>65</v>
      </c>
      <c r="BW5" s="1137"/>
      <c r="BX5" s="1137"/>
      <c r="BY5" s="1137"/>
      <c r="BZ5" s="1137"/>
      <c r="CA5" s="1137"/>
      <c r="CB5" s="1137"/>
      <c r="CC5" s="1137"/>
      <c r="CD5" s="1137"/>
      <c r="CE5" s="237"/>
      <c r="CF5" s="95"/>
    </row>
    <row r="6" spans="1:84" ht="16.5" customHeight="1">
      <c r="A6" s="1051"/>
      <c r="B6" s="1052"/>
      <c r="C6" s="1052"/>
      <c r="D6" s="1052"/>
      <c r="E6" s="1052"/>
      <c r="F6" s="1052"/>
      <c r="G6" s="1052"/>
      <c r="H6" s="1052"/>
      <c r="I6" s="1052"/>
      <c r="J6" s="1052"/>
      <c r="K6" s="1052"/>
      <c r="L6" s="1052"/>
      <c r="M6" s="1052"/>
      <c r="N6" s="1052"/>
      <c r="O6" s="1052"/>
      <c r="P6" s="1052"/>
      <c r="Q6" s="969"/>
      <c r="R6" s="969"/>
      <c r="S6" s="969"/>
      <c r="T6" s="969"/>
      <c r="U6" s="969"/>
      <c r="V6" s="969"/>
      <c r="W6" s="969"/>
      <c r="X6" s="969"/>
      <c r="Y6" s="969"/>
      <c r="Z6" s="969"/>
      <c r="AA6" s="969"/>
      <c r="AB6" s="969"/>
      <c r="AC6" s="969"/>
      <c r="AD6" s="1050"/>
      <c r="AE6" s="227"/>
      <c r="AF6" s="227"/>
      <c r="AG6" s="227"/>
      <c r="AH6" s="1128"/>
      <c r="AI6" s="1128"/>
      <c r="AJ6" s="1128"/>
      <c r="AK6" s="1128"/>
      <c r="AL6" s="1128"/>
      <c r="AM6" s="1128"/>
      <c r="AN6" s="1128"/>
      <c r="AO6" s="1128"/>
      <c r="AP6" s="227"/>
      <c r="AQ6" s="227"/>
      <c r="AR6" s="4"/>
      <c r="AS6" s="227"/>
      <c r="AT6" s="227"/>
      <c r="AU6" s="227"/>
      <c r="AV6" s="227"/>
      <c r="AW6" s="1049"/>
      <c r="AX6" s="969"/>
      <c r="AY6" s="969"/>
      <c r="AZ6" s="969"/>
      <c r="BA6" s="969"/>
      <c r="BB6" s="969"/>
      <c r="BC6" s="969"/>
      <c r="BD6" s="969"/>
      <c r="BE6" s="969"/>
      <c r="BF6" s="969"/>
      <c r="BG6" s="53"/>
      <c r="BH6" s="227"/>
      <c r="BI6" s="1128"/>
      <c r="BJ6" s="1128"/>
      <c r="BK6" s="1128"/>
      <c r="BL6" s="1128"/>
      <c r="BM6" s="1128"/>
      <c r="BN6" s="1128"/>
      <c r="BO6" s="1128"/>
      <c r="BP6" s="1128"/>
      <c r="BQ6" s="1128"/>
      <c r="BR6" s="227"/>
      <c r="BS6" s="54"/>
      <c r="BT6" s="89"/>
      <c r="BU6" s="77"/>
      <c r="BV6" s="1117" t="s">
        <v>244</v>
      </c>
      <c r="BW6" s="1117"/>
      <c r="BX6" s="1117"/>
      <c r="BY6" s="1117"/>
      <c r="BZ6" s="1117"/>
      <c r="CA6" s="1117"/>
      <c r="CB6" s="1117"/>
      <c r="CC6" s="1117"/>
      <c r="CD6" s="1117"/>
      <c r="CE6" s="77"/>
      <c r="CF6" s="79"/>
    </row>
    <row r="7" spans="1:84" ht="16.5" customHeight="1">
      <c r="A7" s="75"/>
      <c r="B7" s="1122" t="s">
        <v>625</v>
      </c>
      <c r="C7" s="1122"/>
      <c r="D7" s="1122"/>
      <c r="E7" s="1122"/>
      <c r="F7" s="1122"/>
      <c r="G7" s="1122"/>
      <c r="H7" s="1122"/>
      <c r="I7" s="1122"/>
      <c r="J7" s="1122"/>
      <c r="K7" s="1122"/>
      <c r="L7" s="1122"/>
      <c r="M7" s="1122"/>
      <c r="N7" s="1122"/>
      <c r="O7" s="1122"/>
      <c r="P7" s="85"/>
      <c r="Q7" s="88"/>
      <c r="R7" s="1134" t="s">
        <v>61</v>
      </c>
      <c r="S7" s="1135"/>
      <c r="T7" s="1135"/>
      <c r="U7" s="1135"/>
      <c r="V7" s="1135"/>
      <c r="W7" s="1135"/>
      <c r="X7" s="1135"/>
      <c r="Y7" s="1135"/>
      <c r="Z7" s="1135"/>
      <c r="AA7" s="1133" t="s">
        <v>242</v>
      </c>
      <c r="AB7" s="1133"/>
      <c r="AC7" s="1133"/>
      <c r="AD7" s="977"/>
      <c r="AE7" s="263"/>
      <c r="AF7" s="263"/>
      <c r="AG7" s="1145">
        <v>272425</v>
      </c>
      <c r="AH7" s="1145"/>
      <c r="AI7" s="1145"/>
      <c r="AJ7" s="1145"/>
      <c r="AK7" s="1145"/>
      <c r="AL7" s="1145"/>
      <c r="AM7" s="1145"/>
      <c r="AN7" s="1145"/>
      <c r="AO7" s="1145"/>
      <c r="AP7" s="1145"/>
      <c r="AQ7" s="264"/>
      <c r="AR7" s="265"/>
      <c r="AS7" s="19"/>
      <c r="AT7" s="19"/>
      <c r="AU7" s="227"/>
      <c r="AV7" s="227"/>
      <c r="AW7" s="76"/>
      <c r="AX7" s="77"/>
      <c r="AY7" s="1117" t="s">
        <v>248</v>
      </c>
      <c r="AZ7" s="1120"/>
      <c r="BA7" s="1120"/>
      <c r="BB7" s="1120"/>
      <c r="BC7" s="1120"/>
      <c r="BD7" s="1120"/>
      <c r="BE7" s="77"/>
      <c r="BF7" s="77"/>
      <c r="BG7" s="89"/>
      <c r="BH7" s="78"/>
      <c r="BI7" s="78"/>
      <c r="BJ7" s="930">
        <v>188000</v>
      </c>
      <c r="BK7" s="930"/>
      <c r="BL7" s="930"/>
      <c r="BM7" s="930"/>
      <c r="BN7" s="930"/>
      <c r="BO7" s="930"/>
      <c r="BP7" s="930"/>
      <c r="BQ7" s="1140"/>
      <c r="BR7" s="78"/>
      <c r="BS7" s="93"/>
      <c r="BT7" s="77"/>
      <c r="BU7" s="1119" t="s">
        <v>64</v>
      </c>
      <c r="BV7" s="1119"/>
      <c r="BW7" s="1119"/>
      <c r="BX7" s="1119"/>
      <c r="BY7" s="1119"/>
      <c r="BZ7" s="1119"/>
      <c r="CA7" s="1119"/>
      <c r="CB7" s="1119"/>
      <c r="CC7" s="1119"/>
      <c r="CD7" s="1119"/>
      <c r="CE7" s="1119"/>
      <c r="CF7" s="79"/>
    </row>
    <row r="8" spans="1:84" ht="16.5" customHeight="1">
      <c r="A8" s="3"/>
      <c r="B8" s="1123"/>
      <c r="C8" s="1123"/>
      <c r="D8" s="1123"/>
      <c r="E8" s="1123"/>
      <c r="F8" s="1123"/>
      <c r="G8" s="1123"/>
      <c r="H8" s="1123"/>
      <c r="I8" s="1123"/>
      <c r="J8" s="1123"/>
      <c r="K8" s="1123"/>
      <c r="L8" s="1123"/>
      <c r="M8" s="1123"/>
      <c r="N8" s="1123"/>
      <c r="O8" s="1123"/>
      <c r="P8" s="176"/>
      <c r="Q8" s="89"/>
      <c r="R8" s="1117" t="s">
        <v>62</v>
      </c>
      <c r="S8" s="1120"/>
      <c r="T8" s="1120"/>
      <c r="U8" s="1120"/>
      <c r="V8" s="1120"/>
      <c r="W8" s="1120"/>
      <c r="X8" s="1120"/>
      <c r="Y8" s="1120"/>
      <c r="Z8" s="1120"/>
      <c r="AA8" s="1141" t="s">
        <v>242</v>
      </c>
      <c r="AB8" s="1119"/>
      <c r="AC8" s="1119"/>
      <c r="AD8" s="986"/>
      <c r="AE8" s="77"/>
      <c r="AF8" s="77"/>
      <c r="AG8" s="1112">
        <v>451613</v>
      </c>
      <c r="AH8" s="1112"/>
      <c r="AI8" s="1112"/>
      <c r="AJ8" s="1112"/>
      <c r="AK8" s="1112"/>
      <c r="AL8" s="1112"/>
      <c r="AM8" s="1112"/>
      <c r="AN8" s="1112"/>
      <c r="AO8" s="1112"/>
      <c r="AP8" s="1112"/>
      <c r="AQ8" s="78"/>
      <c r="AR8" s="79"/>
      <c r="AS8" s="227"/>
      <c r="AT8" s="227"/>
      <c r="AU8" s="227"/>
      <c r="AV8" s="227"/>
      <c r="AW8" s="269"/>
      <c r="AX8" s="249"/>
      <c r="AY8" s="1143" t="s">
        <v>249</v>
      </c>
      <c r="AZ8" s="1144"/>
      <c r="BA8" s="1144"/>
      <c r="BB8" s="1144"/>
      <c r="BC8" s="1144"/>
      <c r="BD8" s="1144"/>
      <c r="BE8" s="249"/>
      <c r="BF8" s="249"/>
      <c r="BG8" s="247"/>
      <c r="BH8" s="270"/>
      <c r="BI8" s="270"/>
      <c r="BJ8" s="1131">
        <v>213600</v>
      </c>
      <c r="BK8" s="1131"/>
      <c r="BL8" s="1131"/>
      <c r="BM8" s="1131"/>
      <c r="BN8" s="1131"/>
      <c r="BO8" s="1131"/>
      <c r="BP8" s="1131"/>
      <c r="BQ8" s="1132"/>
      <c r="BR8" s="270"/>
      <c r="BS8" s="271"/>
      <c r="BT8" s="249"/>
      <c r="BU8" s="1006" t="s">
        <v>64</v>
      </c>
      <c r="BV8" s="1006"/>
      <c r="BW8" s="1006"/>
      <c r="BX8" s="1006"/>
      <c r="BY8" s="1006"/>
      <c r="BZ8" s="1006"/>
      <c r="CA8" s="1006"/>
      <c r="CB8" s="1006"/>
      <c r="CC8" s="1006"/>
      <c r="CD8" s="1006"/>
      <c r="CE8" s="1006"/>
      <c r="CF8" s="268"/>
    </row>
    <row r="9" spans="1:84" ht="16.5" customHeight="1">
      <c r="A9" s="86"/>
      <c r="B9" s="1124"/>
      <c r="C9" s="1124"/>
      <c r="D9" s="1124"/>
      <c r="E9" s="1124"/>
      <c r="F9" s="1124"/>
      <c r="G9" s="1124"/>
      <c r="H9" s="1124"/>
      <c r="I9" s="1124"/>
      <c r="J9" s="1124"/>
      <c r="K9" s="1124"/>
      <c r="L9" s="1124"/>
      <c r="M9" s="1124"/>
      <c r="N9" s="1124"/>
      <c r="O9" s="1124"/>
      <c r="P9" s="266"/>
      <c r="Q9" s="89"/>
      <c r="R9" s="1117" t="s">
        <v>63</v>
      </c>
      <c r="S9" s="1120"/>
      <c r="T9" s="1120"/>
      <c r="U9" s="1120"/>
      <c r="V9" s="1120"/>
      <c r="W9" s="1120"/>
      <c r="X9" s="1120"/>
      <c r="Y9" s="1120"/>
      <c r="Z9" s="1120"/>
      <c r="AA9" s="1119" t="s">
        <v>243</v>
      </c>
      <c r="AB9" s="1119"/>
      <c r="AC9" s="1119"/>
      <c r="AD9" s="986"/>
      <c r="AE9" s="77"/>
      <c r="AF9" s="77"/>
      <c r="AG9" s="1115">
        <v>35.1</v>
      </c>
      <c r="AH9" s="1115"/>
      <c r="AI9" s="1115"/>
      <c r="AJ9" s="1115"/>
      <c r="AK9" s="1115"/>
      <c r="AL9" s="1115"/>
      <c r="AM9" s="1115"/>
      <c r="AN9" s="1115"/>
      <c r="AO9" s="1115"/>
      <c r="AP9" s="1115"/>
      <c r="AQ9" s="80"/>
      <c r="AR9" s="79"/>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row>
    <row r="10" spans="1:84" ht="16.5" customHeight="1">
      <c r="A10" s="84"/>
      <c r="B10" s="1123" t="s">
        <v>536</v>
      </c>
      <c r="C10" s="1123"/>
      <c r="D10" s="1123"/>
      <c r="E10" s="1123"/>
      <c r="F10" s="1123"/>
      <c r="G10" s="1123"/>
      <c r="H10" s="1123"/>
      <c r="I10" s="1123"/>
      <c r="J10" s="1123"/>
      <c r="K10" s="1123"/>
      <c r="L10" s="1123"/>
      <c r="M10" s="1123"/>
      <c r="N10" s="1123"/>
      <c r="O10" s="1123"/>
      <c r="P10" s="176"/>
      <c r="Q10" s="89"/>
      <c r="R10" s="1117" t="s">
        <v>61</v>
      </c>
      <c r="S10" s="1120"/>
      <c r="T10" s="1120"/>
      <c r="U10" s="1120"/>
      <c r="V10" s="1120"/>
      <c r="W10" s="1120"/>
      <c r="X10" s="1120"/>
      <c r="Y10" s="1120"/>
      <c r="Z10" s="1120"/>
      <c r="AA10" s="1119" t="s">
        <v>242</v>
      </c>
      <c r="AB10" s="1119"/>
      <c r="AC10" s="1119"/>
      <c r="AD10" s="986"/>
      <c r="AE10" s="77"/>
      <c r="AF10" s="77"/>
      <c r="AG10" s="1112">
        <v>243560</v>
      </c>
      <c r="AH10" s="1112"/>
      <c r="AI10" s="1112"/>
      <c r="AJ10" s="1112"/>
      <c r="AK10" s="1112"/>
      <c r="AL10" s="1112"/>
      <c r="AM10" s="1112"/>
      <c r="AN10" s="1112"/>
      <c r="AO10" s="1112"/>
      <c r="AP10" s="1112"/>
      <c r="AQ10" s="78"/>
      <c r="AR10" s="81"/>
      <c r="AS10" s="19"/>
      <c r="AT10" s="19"/>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row>
    <row r="11" spans="1:84" ht="16.5" customHeight="1">
      <c r="A11" s="3"/>
      <c r="B11" s="1123"/>
      <c r="C11" s="1123"/>
      <c r="D11" s="1123"/>
      <c r="E11" s="1123"/>
      <c r="F11" s="1123"/>
      <c r="G11" s="1123"/>
      <c r="H11" s="1123"/>
      <c r="I11" s="1123"/>
      <c r="J11" s="1123"/>
      <c r="K11" s="1123"/>
      <c r="L11" s="1123"/>
      <c r="M11" s="1123"/>
      <c r="N11" s="1123"/>
      <c r="O11" s="1123"/>
      <c r="P11" s="176"/>
      <c r="Q11" s="89"/>
      <c r="R11" s="1117" t="s">
        <v>62</v>
      </c>
      <c r="S11" s="1120"/>
      <c r="T11" s="1120"/>
      <c r="U11" s="1120"/>
      <c r="V11" s="1120"/>
      <c r="W11" s="1120"/>
      <c r="X11" s="1120"/>
      <c r="Y11" s="1120"/>
      <c r="Z11" s="1120"/>
      <c r="AA11" s="1119" t="s">
        <v>242</v>
      </c>
      <c r="AB11" s="1119"/>
      <c r="AC11" s="1119"/>
      <c r="AD11" s="986"/>
      <c r="AE11" s="77"/>
      <c r="AF11" s="77"/>
      <c r="AG11" s="1112">
        <v>385410</v>
      </c>
      <c r="AH11" s="1112"/>
      <c r="AI11" s="1112"/>
      <c r="AJ11" s="1112"/>
      <c r="AK11" s="1112"/>
      <c r="AL11" s="1112"/>
      <c r="AM11" s="1112"/>
      <c r="AN11" s="1112"/>
      <c r="AO11" s="1112"/>
      <c r="AP11" s="1112"/>
      <c r="AQ11" s="78"/>
      <c r="AR11" s="79"/>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row>
    <row r="12" spans="1:84" ht="16.5" customHeight="1">
      <c r="A12" s="5"/>
      <c r="B12" s="1125"/>
      <c r="C12" s="1125"/>
      <c r="D12" s="1125"/>
      <c r="E12" s="1125"/>
      <c r="F12" s="1125"/>
      <c r="G12" s="1125"/>
      <c r="H12" s="1125"/>
      <c r="I12" s="1125"/>
      <c r="J12" s="1125"/>
      <c r="K12" s="1125"/>
      <c r="L12" s="1125"/>
      <c r="M12" s="1125"/>
      <c r="N12" s="1125"/>
      <c r="O12" s="1125"/>
      <c r="P12" s="267"/>
      <c r="Q12" s="247"/>
      <c r="R12" s="1143" t="s">
        <v>63</v>
      </c>
      <c r="S12" s="1144"/>
      <c r="T12" s="1144"/>
      <c r="U12" s="1144"/>
      <c r="V12" s="1144"/>
      <c r="W12" s="1144"/>
      <c r="X12" s="1144"/>
      <c r="Y12" s="1144"/>
      <c r="Z12" s="1144"/>
      <c r="AA12" s="1006" t="s">
        <v>243</v>
      </c>
      <c r="AB12" s="1006"/>
      <c r="AC12" s="1006"/>
      <c r="AD12" s="1007"/>
      <c r="AE12" s="249"/>
      <c r="AF12" s="249"/>
      <c r="AG12" s="1146">
        <v>32.4</v>
      </c>
      <c r="AH12" s="1146"/>
      <c r="AI12" s="1146"/>
      <c r="AJ12" s="1146"/>
      <c r="AK12" s="1146"/>
      <c r="AL12" s="1146"/>
      <c r="AM12" s="1146"/>
      <c r="AN12" s="1146"/>
      <c r="AO12" s="1146"/>
      <c r="AP12" s="1146"/>
      <c r="AQ12" s="246"/>
      <c r="AR12" s="268"/>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row>
    <row r="13" spans="1:84" ht="16.5" customHeight="1">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row>
    <row r="14" spans="1:84" ht="16.5" customHeight="1">
      <c r="A14" s="227"/>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row>
    <row r="15" spans="1:84" ht="16.5" customHeight="1">
      <c r="A15" s="1142" t="s">
        <v>245</v>
      </c>
      <c r="B15" s="1142"/>
      <c r="C15" s="1142"/>
      <c r="D15" s="1142"/>
      <c r="E15" s="227" t="s">
        <v>66</v>
      </c>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227"/>
    </row>
    <row r="16" spans="1:84" ht="16.5" customHeight="1">
      <c r="A16" s="1044" t="s">
        <v>250</v>
      </c>
      <c r="B16" s="994"/>
      <c r="C16" s="994"/>
      <c r="D16" s="994"/>
      <c r="E16" s="994"/>
      <c r="F16" s="994"/>
      <c r="G16" s="994"/>
      <c r="H16" s="994"/>
      <c r="I16" s="994"/>
      <c r="J16" s="994"/>
      <c r="K16" s="994"/>
      <c r="L16" s="994"/>
      <c r="M16" s="994"/>
      <c r="N16" s="994"/>
      <c r="O16" s="994"/>
      <c r="P16" s="994"/>
      <c r="Q16" s="1001"/>
      <c r="R16" s="975" t="s">
        <v>251</v>
      </c>
      <c r="S16" s="1099"/>
      <c r="T16" s="1099"/>
      <c r="U16" s="1099"/>
      <c r="V16" s="1099"/>
      <c r="W16" s="1099"/>
      <c r="X16" s="1099"/>
      <c r="Y16" s="1099"/>
      <c r="Z16" s="1099"/>
      <c r="AA16" s="1099"/>
      <c r="AB16" s="1099"/>
      <c r="AC16" s="1099"/>
      <c r="AD16" s="1099"/>
      <c r="AE16" s="1099"/>
      <c r="AF16" s="1099"/>
      <c r="AG16" s="1099"/>
      <c r="AH16" s="1099"/>
      <c r="AI16" s="1099"/>
      <c r="AJ16" s="1099"/>
      <c r="AK16" s="1099"/>
      <c r="AL16" s="1099"/>
      <c r="AM16" s="1099"/>
      <c r="AN16" s="1099"/>
      <c r="AO16" s="1099"/>
      <c r="AP16" s="1099"/>
      <c r="AQ16" s="1099"/>
      <c r="AR16" s="114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row>
    <row r="17" spans="1:84" ht="16.5" customHeight="1">
      <c r="A17" s="1002"/>
      <c r="B17" s="1003"/>
      <c r="C17" s="1003"/>
      <c r="D17" s="1003"/>
      <c r="E17" s="1003"/>
      <c r="F17" s="1003"/>
      <c r="G17" s="1003"/>
      <c r="H17" s="1003"/>
      <c r="I17" s="1003"/>
      <c r="J17" s="1003"/>
      <c r="K17" s="1003"/>
      <c r="L17" s="1003"/>
      <c r="M17" s="1003"/>
      <c r="N17" s="1003"/>
      <c r="O17" s="1003"/>
      <c r="P17" s="1003"/>
      <c r="Q17" s="1004"/>
      <c r="R17" s="89"/>
      <c r="S17" s="1117" t="s">
        <v>73</v>
      </c>
      <c r="T17" s="1117"/>
      <c r="U17" s="1117"/>
      <c r="V17" s="1117"/>
      <c r="W17" s="93"/>
      <c r="X17" s="89"/>
      <c r="Y17" s="1119" t="s">
        <v>253</v>
      </c>
      <c r="Z17" s="1119"/>
      <c r="AA17" s="1119"/>
      <c r="AB17" s="1119"/>
      <c r="AC17" s="1119"/>
      <c r="AD17" s="1119"/>
      <c r="AE17" s="1119"/>
      <c r="AF17" s="1119"/>
      <c r="AG17" s="93"/>
      <c r="AH17" s="89"/>
      <c r="AI17" s="1119" t="s">
        <v>252</v>
      </c>
      <c r="AJ17" s="1119"/>
      <c r="AK17" s="1119"/>
      <c r="AL17" s="1119"/>
      <c r="AM17" s="1119"/>
      <c r="AN17" s="1119"/>
      <c r="AO17" s="1119"/>
      <c r="AP17" s="1119"/>
      <c r="AQ17" s="1119"/>
      <c r="AR17" s="79"/>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227"/>
    </row>
    <row r="18" spans="1:84" ht="16.5" customHeight="1">
      <c r="A18" s="23"/>
      <c r="B18" s="1148" t="s">
        <v>625</v>
      </c>
      <c r="C18" s="1148"/>
      <c r="D18" s="1148"/>
      <c r="E18" s="1148"/>
      <c r="F18" s="1148"/>
      <c r="G18" s="1148"/>
      <c r="H18" s="1148"/>
      <c r="I18" s="1148"/>
      <c r="J18" s="1148"/>
      <c r="K18" s="1148"/>
      <c r="L18" s="1148"/>
      <c r="M18" s="1148"/>
      <c r="N18" s="1148"/>
      <c r="O18" s="1148"/>
      <c r="P18" s="1148"/>
      <c r="Q18" s="57"/>
      <c r="R18" s="89"/>
      <c r="S18" s="1117" t="s">
        <v>67</v>
      </c>
      <c r="T18" s="1117"/>
      <c r="U18" s="1117"/>
      <c r="V18" s="1117"/>
      <c r="W18" s="93"/>
      <c r="X18" s="89"/>
      <c r="Y18" s="78"/>
      <c r="Z18" s="1112">
        <v>1</v>
      </c>
      <c r="AA18" s="1112"/>
      <c r="AB18" s="1112"/>
      <c r="AC18" s="1112"/>
      <c r="AD18" s="1112"/>
      <c r="AE18" s="1112"/>
      <c r="AF18" s="78"/>
      <c r="AG18" s="93"/>
      <c r="AH18" s="89"/>
      <c r="AI18" s="96"/>
      <c r="AJ18" s="1113">
        <f>Z18/$Z$24</f>
        <v>0.25</v>
      </c>
      <c r="AK18" s="1114"/>
      <c r="AL18" s="1114"/>
      <c r="AM18" s="1114"/>
      <c r="AN18" s="1114"/>
      <c r="AO18" s="1114"/>
      <c r="AP18" s="1114"/>
      <c r="AQ18" s="96"/>
      <c r="AR18" s="79"/>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c r="CB18" s="227"/>
      <c r="CC18" s="227"/>
      <c r="CD18" s="227"/>
      <c r="CE18" s="227"/>
      <c r="CF18" s="227"/>
    </row>
    <row r="19" spans="1:84" ht="16.5" customHeight="1">
      <c r="A19" s="3"/>
      <c r="B19" s="969"/>
      <c r="C19" s="969"/>
      <c r="D19" s="969"/>
      <c r="E19" s="969"/>
      <c r="F19" s="969"/>
      <c r="G19" s="969"/>
      <c r="H19" s="969"/>
      <c r="I19" s="969"/>
      <c r="J19" s="969"/>
      <c r="K19" s="969"/>
      <c r="L19" s="969"/>
      <c r="M19" s="969"/>
      <c r="N19" s="969"/>
      <c r="O19" s="969"/>
      <c r="P19" s="969"/>
      <c r="Q19" s="54"/>
      <c r="R19" s="89"/>
      <c r="S19" s="1117" t="s">
        <v>68</v>
      </c>
      <c r="T19" s="1117"/>
      <c r="U19" s="1117"/>
      <c r="V19" s="1117"/>
      <c r="W19" s="93"/>
      <c r="X19" s="89"/>
      <c r="Y19" s="78"/>
      <c r="Z19" s="1112">
        <v>1</v>
      </c>
      <c r="AA19" s="1112"/>
      <c r="AB19" s="1112"/>
      <c r="AC19" s="1112"/>
      <c r="AD19" s="1112"/>
      <c r="AE19" s="1112"/>
      <c r="AF19" s="78"/>
      <c r="AG19" s="93"/>
      <c r="AH19" s="89"/>
      <c r="AI19" s="96"/>
      <c r="AJ19" s="1113">
        <f>Z19/$Z$24</f>
        <v>0.25</v>
      </c>
      <c r="AK19" s="1114"/>
      <c r="AL19" s="1114"/>
      <c r="AM19" s="1114"/>
      <c r="AN19" s="1114"/>
      <c r="AO19" s="1114"/>
      <c r="AP19" s="1114"/>
      <c r="AQ19" s="96"/>
      <c r="AR19" s="79"/>
      <c r="AS19" s="227"/>
      <c r="AT19" s="227"/>
      <c r="AU19" s="227"/>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27"/>
      <c r="CB19" s="227"/>
      <c r="CC19" s="227"/>
      <c r="CD19" s="227"/>
      <c r="CE19" s="227"/>
      <c r="CF19" s="227"/>
    </row>
    <row r="20" spans="1:84" ht="16.5" customHeight="1">
      <c r="A20" s="3"/>
      <c r="B20" s="969"/>
      <c r="C20" s="969"/>
      <c r="D20" s="969"/>
      <c r="E20" s="969"/>
      <c r="F20" s="969"/>
      <c r="G20" s="969"/>
      <c r="H20" s="969"/>
      <c r="I20" s="969"/>
      <c r="J20" s="969"/>
      <c r="K20" s="969"/>
      <c r="L20" s="969"/>
      <c r="M20" s="969"/>
      <c r="N20" s="969"/>
      <c r="O20" s="969"/>
      <c r="P20" s="969"/>
      <c r="Q20" s="54"/>
      <c r="R20" s="89"/>
      <c r="S20" s="1117" t="s">
        <v>69</v>
      </c>
      <c r="T20" s="1117"/>
      <c r="U20" s="1117"/>
      <c r="V20" s="1117"/>
      <c r="W20" s="93"/>
      <c r="X20" s="89"/>
      <c r="Y20" s="78"/>
      <c r="Z20" s="1112">
        <v>2</v>
      </c>
      <c r="AA20" s="1112"/>
      <c r="AB20" s="1112"/>
      <c r="AC20" s="1112"/>
      <c r="AD20" s="1112"/>
      <c r="AE20" s="1112"/>
      <c r="AF20" s="78"/>
      <c r="AG20" s="93"/>
      <c r="AH20" s="89"/>
      <c r="AI20" s="96"/>
      <c r="AJ20" s="1113">
        <f>Z20/$Z$24</f>
        <v>0.5</v>
      </c>
      <c r="AK20" s="1114"/>
      <c r="AL20" s="1114"/>
      <c r="AM20" s="1114"/>
      <c r="AN20" s="1114"/>
      <c r="AO20" s="1114"/>
      <c r="AP20" s="1114"/>
      <c r="AQ20" s="96"/>
      <c r="AR20" s="79"/>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c r="CB20" s="227"/>
      <c r="CC20" s="227"/>
      <c r="CD20" s="227"/>
      <c r="CE20" s="227"/>
      <c r="CF20" s="227"/>
    </row>
    <row r="21" spans="1:84" ht="16.5" customHeight="1">
      <c r="A21" s="3"/>
      <c r="B21" s="969"/>
      <c r="C21" s="969"/>
      <c r="D21" s="969"/>
      <c r="E21" s="969"/>
      <c r="F21" s="969"/>
      <c r="G21" s="969"/>
      <c r="H21" s="969"/>
      <c r="I21" s="969"/>
      <c r="J21" s="969"/>
      <c r="K21" s="969"/>
      <c r="L21" s="969"/>
      <c r="M21" s="969"/>
      <c r="N21" s="969"/>
      <c r="O21" s="969"/>
      <c r="P21" s="969"/>
      <c r="Q21" s="54"/>
      <c r="R21" s="89"/>
      <c r="S21" s="1117" t="s">
        <v>70</v>
      </c>
      <c r="T21" s="1117"/>
      <c r="U21" s="1117"/>
      <c r="V21" s="1117"/>
      <c r="W21" s="93"/>
      <c r="X21" s="89"/>
      <c r="Y21" s="78"/>
      <c r="Z21" s="1112"/>
      <c r="AA21" s="1112"/>
      <c r="AB21" s="1112"/>
      <c r="AC21" s="1112"/>
      <c r="AD21" s="1112"/>
      <c r="AE21" s="1112"/>
      <c r="AF21" s="78"/>
      <c r="AG21" s="93"/>
      <c r="AH21" s="89"/>
      <c r="AI21" s="96"/>
      <c r="AJ21" s="1115"/>
      <c r="AK21" s="1116"/>
      <c r="AL21" s="1116"/>
      <c r="AM21" s="1116"/>
      <c r="AN21" s="1116"/>
      <c r="AO21" s="1116"/>
      <c r="AP21" s="1116"/>
      <c r="AQ21" s="96"/>
      <c r="AR21" s="79"/>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7"/>
      <c r="CF21" s="227"/>
    </row>
    <row r="22" spans="1:84" ht="16.5" customHeight="1">
      <c r="A22" s="3"/>
      <c r="B22" s="969"/>
      <c r="C22" s="969"/>
      <c r="D22" s="969"/>
      <c r="E22" s="969"/>
      <c r="F22" s="969"/>
      <c r="G22" s="969"/>
      <c r="H22" s="969"/>
      <c r="I22" s="969"/>
      <c r="J22" s="969"/>
      <c r="K22" s="969"/>
      <c r="L22" s="969"/>
      <c r="M22" s="969"/>
      <c r="N22" s="969"/>
      <c r="O22" s="969"/>
      <c r="P22" s="969"/>
      <c r="Q22" s="54"/>
      <c r="R22" s="89"/>
      <c r="S22" s="1117" t="s">
        <v>71</v>
      </c>
      <c r="T22" s="1117"/>
      <c r="U22" s="1117"/>
      <c r="V22" s="1117"/>
      <c r="W22" s="93"/>
      <c r="X22" s="89"/>
      <c r="Y22" s="80"/>
      <c r="Z22" s="1112"/>
      <c r="AA22" s="1112"/>
      <c r="AB22" s="1112"/>
      <c r="AC22" s="1112"/>
      <c r="AD22" s="1112"/>
      <c r="AE22" s="1112"/>
      <c r="AF22" s="78"/>
      <c r="AG22" s="93"/>
      <c r="AH22" s="89"/>
      <c r="AI22" s="96"/>
      <c r="AJ22" s="1115"/>
      <c r="AK22" s="1116"/>
      <c r="AL22" s="1116"/>
      <c r="AM22" s="1116"/>
      <c r="AN22" s="1116"/>
      <c r="AO22" s="1116"/>
      <c r="AP22" s="1116"/>
      <c r="AQ22" s="96"/>
      <c r="AR22" s="79"/>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row>
    <row r="23" spans="1:84" ht="16.5" customHeight="1">
      <c r="A23" s="3"/>
      <c r="B23" s="969"/>
      <c r="C23" s="969"/>
      <c r="D23" s="969"/>
      <c r="E23" s="969"/>
      <c r="F23" s="969"/>
      <c r="G23" s="969"/>
      <c r="H23" s="969"/>
      <c r="I23" s="969"/>
      <c r="J23" s="969"/>
      <c r="K23" s="969"/>
      <c r="L23" s="969"/>
      <c r="M23" s="969"/>
      <c r="N23" s="969"/>
      <c r="O23" s="969"/>
      <c r="P23" s="969"/>
      <c r="Q23" s="54"/>
      <c r="R23" s="89"/>
      <c r="S23" s="1117" t="s">
        <v>72</v>
      </c>
      <c r="T23" s="1117"/>
      <c r="U23" s="1117"/>
      <c r="V23" s="1117"/>
      <c r="W23" s="93"/>
      <c r="X23" s="89"/>
      <c r="Y23" s="78"/>
      <c r="Z23" s="1112"/>
      <c r="AA23" s="1112"/>
      <c r="AB23" s="1112"/>
      <c r="AC23" s="1112"/>
      <c r="AD23" s="1112"/>
      <c r="AE23" s="1112"/>
      <c r="AF23" s="78"/>
      <c r="AG23" s="93"/>
      <c r="AH23" s="89"/>
      <c r="AI23" s="96"/>
      <c r="AJ23" s="1115"/>
      <c r="AK23" s="1116"/>
      <c r="AL23" s="1116"/>
      <c r="AM23" s="1116"/>
      <c r="AN23" s="1116"/>
      <c r="AO23" s="1116"/>
      <c r="AP23" s="1116"/>
      <c r="AQ23" s="96"/>
      <c r="AR23" s="79"/>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row>
    <row r="24" spans="1:84" ht="16.5" customHeight="1">
      <c r="A24" s="86"/>
      <c r="B24" s="1003"/>
      <c r="C24" s="1003"/>
      <c r="D24" s="1003"/>
      <c r="E24" s="1003"/>
      <c r="F24" s="1003"/>
      <c r="G24" s="1003"/>
      <c r="H24" s="1003"/>
      <c r="I24" s="1003"/>
      <c r="J24" s="1003"/>
      <c r="K24" s="1003"/>
      <c r="L24" s="1003"/>
      <c r="M24" s="1003"/>
      <c r="N24" s="1003"/>
      <c r="O24" s="1003"/>
      <c r="P24" s="1003"/>
      <c r="Q24" s="87"/>
      <c r="R24" s="89"/>
      <c r="S24" s="1117" t="s">
        <v>42</v>
      </c>
      <c r="T24" s="1117"/>
      <c r="U24" s="1117"/>
      <c r="V24" s="1117"/>
      <c r="W24" s="93"/>
      <c r="X24" s="89"/>
      <c r="Y24" s="80"/>
      <c r="Z24" s="1112">
        <f>SUM(Z18:AE23)</f>
        <v>4</v>
      </c>
      <c r="AA24" s="1112"/>
      <c r="AB24" s="1112"/>
      <c r="AC24" s="1112"/>
      <c r="AD24" s="1112"/>
      <c r="AE24" s="1112"/>
      <c r="AF24" s="78"/>
      <c r="AG24" s="93"/>
      <c r="AH24" s="89"/>
      <c r="AI24" s="96"/>
      <c r="AJ24" s="1113">
        <f>SUM(AJ18:AP23)</f>
        <v>1</v>
      </c>
      <c r="AK24" s="1114"/>
      <c r="AL24" s="1114"/>
      <c r="AM24" s="1114"/>
      <c r="AN24" s="1114"/>
      <c r="AO24" s="1114"/>
      <c r="AP24" s="1114"/>
      <c r="AQ24" s="96"/>
      <c r="AR24" s="79"/>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row>
    <row r="25" spans="1:84" ht="16.5" customHeight="1">
      <c r="A25" s="3"/>
      <c r="B25" s="969" t="s">
        <v>536</v>
      </c>
      <c r="C25" s="969"/>
      <c r="D25" s="969"/>
      <c r="E25" s="969"/>
      <c r="F25" s="969"/>
      <c r="G25" s="969"/>
      <c r="H25" s="969"/>
      <c r="I25" s="969"/>
      <c r="J25" s="969"/>
      <c r="K25" s="969"/>
      <c r="L25" s="969"/>
      <c r="M25" s="969"/>
      <c r="N25" s="969"/>
      <c r="O25" s="969"/>
      <c r="P25" s="969"/>
      <c r="Q25" s="227"/>
      <c r="R25" s="89"/>
      <c r="S25" s="1117" t="s">
        <v>67</v>
      </c>
      <c r="T25" s="1117"/>
      <c r="U25" s="1117"/>
      <c r="V25" s="1117"/>
      <c r="W25" s="93"/>
      <c r="X25" s="89"/>
      <c r="Y25" s="78"/>
      <c r="Z25" s="1112">
        <v>3</v>
      </c>
      <c r="AA25" s="1112"/>
      <c r="AB25" s="1112"/>
      <c r="AC25" s="1112"/>
      <c r="AD25" s="1112"/>
      <c r="AE25" s="1112"/>
      <c r="AF25" s="78"/>
      <c r="AG25" s="93"/>
      <c r="AH25" s="89"/>
      <c r="AI25" s="96"/>
      <c r="AJ25" s="1113">
        <f>Z25/$Z$31</f>
        <v>0.6</v>
      </c>
      <c r="AK25" s="1114"/>
      <c r="AL25" s="1114"/>
      <c r="AM25" s="1114"/>
      <c r="AN25" s="1114"/>
      <c r="AO25" s="1114"/>
      <c r="AP25" s="1114"/>
      <c r="AQ25" s="96"/>
      <c r="AR25" s="79"/>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7"/>
      <c r="BP25" s="227"/>
      <c r="BQ25" s="227"/>
      <c r="BR25" s="227"/>
      <c r="BS25" s="227"/>
      <c r="BT25" s="227"/>
      <c r="BU25" s="227"/>
      <c r="BV25" s="227"/>
      <c r="BW25" s="227"/>
      <c r="BX25" s="227"/>
      <c r="BY25" s="227"/>
      <c r="BZ25" s="227"/>
      <c r="CA25" s="227"/>
      <c r="CB25" s="227"/>
      <c r="CC25" s="227"/>
      <c r="CD25" s="227"/>
      <c r="CE25" s="227"/>
      <c r="CF25" s="227"/>
    </row>
    <row r="26" spans="1:84" ht="16.5" customHeight="1">
      <c r="A26" s="3"/>
      <c r="B26" s="969"/>
      <c r="C26" s="969"/>
      <c r="D26" s="969"/>
      <c r="E26" s="969"/>
      <c r="F26" s="969"/>
      <c r="G26" s="969"/>
      <c r="H26" s="969"/>
      <c r="I26" s="969"/>
      <c r="J26" s="969"/>
      <c r="K26" s="969"/>
      <c r="L26" s="969"/>
      <c r="M26" s="969"/>
      <c r="N26" s="969"/>
      <c r="O26" s="969"/>
      <c r="P26" s="969"/>
      <c r="Q26" s="227"/>
      <c r="R26" s="89"/>
      <c r="S26" s="1117" t="s">
        <v>68</v>
      </c>
      <c r="T26" s="1117"/>
      <c r="U26" s="1117"/>
      <c r="V26" s="1117"/>
      <c r="W26" s="93"/>
      <c r="X26" s="89"/>
      <c r="Y26" s="78"/>
      <c r="Z26" s="1112"/>
      <c r="AA26" s="1112"/>
      <c r="AB26" s="1112"/>
      <c r="AC26" s="1112"/>
      <c r="AD26" s="1112"/>
      <c r="AE26" s="1112"/>
      <c r="AF26" s="78"/>
      <c r="AG26" s="93"/>
      <c r="AH26" s="89"/>
      <c r="AI26" s="96"/>
      <c r="AJ26" s="1115"/>
      <c r="AK26" s="1116"/>
      <c r="AL26" s="1116"/>
      <c r="AM26" s="1116"/>
      <c r="AN26" s="1116"/>
      <c r="AO26" s="1116"/>
      <c r="AP26" s="1116"/>
      <c r="AQ26" s="96"/>
      <c r="AR26" s="79"/>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c r="CB26" s="227"/>
      <c r="CC26" s="227"/>
      <c r="CD26" s="227"/>
      <c r="CE26" s="227"/>
      <c r="CF26" s="227"/>
    </row>
    <row r="27" spans="1:84" ht="16.5" customHeight="1">
      <c r="A27" s="3"/>
      <c r="B27" s="969"/>
      <c r="C27" s="969"/>
      <c r="D27" s="969"/>
      <c r="E27" s="969"/>
      <c r="F27" s="969"/>
      <c r="G27" s="969"/>
      <c r="H27" s="969"/>
      <c r="I27" s="969"/>
      <c r="J27" s="969"/>
      <c r="K27" s="969"/>
      <c r="L27" s="969"/>
      <c r="M27" s="969"/>
      <c r="N27" s="969"/>
      <c r="O27" s="969"/>
      <c r="P27" s="969"/>
      <c r="Q27" s="227"/>
      <c r="R27" s="89"/>
      <c r="S27" s="1117" t="s">
        <v>69</v>
      </c>
      <c r="T27" s="1117"/>
      <c r="U27" s="1117"/>
      <c r="V27" s="1117"/>
      <c r="W27" s="93"/>
      <c r="X27" s="89"/>
      <c r="Y27" s="78"/>
      <c r="Z27" s="1112">
        <v>2</v>
      </c>
      <c r="AA27" s="1112"/>
      <c r="AB27" s="1112"/>
      <c r="AC27" s="1112"/>
      <c r="AD27" s="1112"/>
      <c r="AE27" s="1112"/>
      <c r="AF27" s="78"/>
      <c r="AG27" s="93"/>
      <c r="AH27" s="89"/>
      <c r="AI27" s="96"/>
      <c r="AJ27" s="1113">
        <f>Z27/$Z$31</f>
        <v>0.4</v>
      </c>
      <c r="AK27" s="1114"/>
      <c r="AL27" s="1114"/>
      <c r="AM27" s="1114"/>
      <c r="AN27" s="1114"/>
      <c r="AO27" s="1114"/>
      <c r="AP27" s="1114"/>
      <c r="AQ27" s="96"/>
      <c r="AR27" s="79"/>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row>
    <row r="28" spans="1:84" ht="16.5" customHeight="1">
      <c r="A28" s="3"/>
      <c r="B28" s="969"/>
      <c r="C28" s="969"/>
      <c r="D28" s="969"/>
      <c r="E28" s="969"/>
      <c r="F28" s="969"/>
      <c r="G28" s="969"/>
      <c r="H28" s="969"/>
      <c r="I28" s="969"/>
      <c r="J28" s="969"/>
      <c r="K28" s="969"/>
      <c r="L28" s="969"/>
      <c r="M28" s="969"/>
      <c r="N28" s="969"/>
      <c r="O28" s="969"/>
      <c r="P28" s="969"/>
      <c r="Q28" s="227"/>
      <c r="R28" s="89"/>
      <c r="S28" s="1117" t="s">
        <v>70</v>
      </c>
      <c r="T28" s="1117"/>
      <c r="U28" s="1117"/>
      <c r="V28" s="1117"/>
      <c r="W28" s="93"/>
      <c r="X28" s="89"/>
      <c r="Y28" s="78"/>
      <c r="Z28" s="1112"/>
      <c r="AA28" s="1112"/>
      <c r="AB28" s="1112"/>
      <c r="AC28" s="1112"/>
      <c r="AD28" s="1112"/>
      <c r="AE28" s="1112"/>
      <c r="AF28" s="78"/>
      <c r="AG28" s="93"/>
      <c r="AH28" s="89"/>
      <c r="AI28" s="96"/>
      <c r="AJ28" s="1115"/>
      <c r="AK28" s="1116"/>
      <c r="AL28" s="1116"/>
      <c r="AM28" s="1116"/>
      <c r="AN28" s="1116"/>
      <c r="AO28" s="1116"/>
      <c r="AP28" s="1116"/>
      <c r="AQ28" s="96"/>
      <c r="AR28" s="79"/>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c r="BV28" s="227"/>
      <c r="BW28" s="227"/>
      <c r="BX28" s="227"/>
      <c r="BY28" s="227"/>
      <c r="BZ28" s="227"/>
      <c r="CA28" s="227"/>
      <c r="CB28" s="227"/>
      <c r="CC28" s="227"/>
      <c r="CD28" s="227"/>
      <c r="CE28" s="227"/>
      <c r="CF28" s="227"/>
    </row>
    <row r="29" spans="1:84" ht="16.5" customHeight="1">
      <c r="A29" s="3"/>
      <c r="B29" s="969"/>
      <c r="C29" s="969"/>
      <c r="D29" s="969"/>
      <c r="E29" s="969"/>
      <c r="F29" s="969"/>
      <c r="G29" s="969"/>
      <c r="H29" s="969"/>
      <c r="I29" s="969"/>
      <c r="J29" s="969"/>
      <c r="K29" s="969"/>
      <c r="L29" s="969"/>
      <c r="M29" s="969"/>
      <c r="N29" s="969"/>
      <c r="O29" s="969"/>
      <c r="P29" s="969"/>
      <c r="Q29" s="227"/>
      <c r="R29" s="89"/>
      <c r="S29" s="1117" t="s">
        <v>71</v>
      </c>
      <c r="T29" s="1117"/>
      <c r="U29" s="1117"/>
      <c r="V29" s="1117"/>
      <c r="W29" s="93"/>
      <c r="X29" s="89"/>
      <c r="Y29" s="80"/>
      <c r="Z29" s="1112"/>
      <c r="AA29" s="1112"/>
      <c r="AB29" s="1112"/>
      <c r="AC29" s="1112"/>
      <c r="AD29" s="1112"/>
      <c r="AE29" s="1112"/>
      <c r="AF29" s="78"/>
      <c r="AG29" s="93"/>
      <c r="AH29" s="89"/>
      <c r="AI29" s="96"/>
      <c r="AJ29" s="1115"/>
      <c r="AK29" s="1116"/>
      <c r="AL29" s="1116"/>
      <c r="AM29" s="1116"/>
      <c r="AN29" s="1116"/>
      <c r="AO29" s="1116"/>
      <c r="AP29" s="1116"/>
      <c r="AQ29" s="96"/>
      <c r="AR29" s="79"/>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row>
    <row r="30" spans="1:84" ht="16.5" customHeight="1">
      <c r="A30" s="3"/>
      <c r="B30" s="969"/>
      <c r="C30" s="969"/>
      <c r="D30" s="969"/>
      <c r="E30" s="969"/>
      <c r="F30" s="969"/>
      <c r="G30" s="969"/>
      <c r="H30" s="969"/>
      <c r="I30" s="969"/>
      <c r="J30" s="969"/>
      <c r="K30" s="969"/>
      <c r="L30" s="969"/>
      <c r="M30" s="969"/>
      <c r="N30" s="969"/>
      <c r="O30" s="969"/>
      <c r="P30" s="969"/>
      <c r="Q30" s="227"/>
      <c r="R30" s="89"/>
      <c r="S30" s="1117" t="s">
        <v>72</v>
      </c>
      <c r="T30" s="1117"/>
      <c r="U30" s="1117"/>
      <c r="V30" s="1117"/>
      <c r="W30" s="93"/>
      <c r="X30" s="89"/>
      <c r="Y30" s="78"/>
      <c r="Z30" s="1112"/>
      <c r="AA30" s="1112"/>
      <c r="AB30" s="1112"/>
      <c r="AC30" s="1112"/>
      <c r="AD30" s="1112"/>
      <c r="AE30" s="1112"/>
      <c r="AF30" s="78"/>
      <c r="AG30" s="93"/>
      <c r="AH30" s="89"/>
      <c r="AI30" s="96"/>
      <c r="AJ30" s="1115"/>
      <c r="AK30" s="1116"/>
      <c r="AL30" s="1116"/>
      <c r="AM30" s="1116"/>
      <c r="AN30" s="1116"/>
      <c r="AO30" s="1116"/>
      <c r="AP30" s="1116"/>
      <c r="AQ30" s="96"/>
      <c r="AR30" s="79"/>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c r="CB30" s="227"/>
      <c r="CC30" s="227"/>
      <c r="CD30" s="227"/>
      <c r="CE30" s="227"/>
      <c r="CF30" s="227"/>
    </row>
    <row r="31" spans="1:84" ht="16.5" customHeight="1">
      <c r="A31" s="5"/>
      <c r="B31" s="1052"/>
      <c r="C31" s="1052"/>
      <c r="D31" s="1052"/>
      <c r="E31" s="1052"/>
      <c r="F31" s="1052"/>
      <c r="G31" s="1052"/>
      <c r="H31" s="1052"/>
      <c r="I31" s="1052"/>
      <c r="J31" s="1052"/>
      <c r="K31" s="1052"/>
      <c r="L31" s="1052"/>
      <c r="M31" s="1052"/>
      <c r="N31" s="1052"/>
      <c r="O31" s="1052"/>
      <c r="P31" s="1052"/>
      <c r="Q31" s="6"/>
      <c r="R31" s="90"/>
      <c r="S31" s="1118" t="s">
        <v>42</v>
      </c>
      <c r="T31" s="1118"/>
      <c r="U31" s="1118"/>
      <c r="V31" s="1118"/>
      <c r="W31" s="94"/>
      <c r="X31" s="90"/>
      <c r="Y31" s="82"/>
      <c r="Z31" s="1121">
        <f>SUM(Z25:AE30)</f>
        <v>5</v>
      </c>
      <c r="AA31" s="1121"/>
      <c r="AB31" s="1121"/>
      <c r="AC31" s="1121"/>
      <c r="AD31" s="1121"/>
      <c r="AE31" s="1121"/>
      <c r="AF31" s="91"/>
      <c r="AG31" s="94"/>
      <c r="AH31" s="90"/>
      <c r="AI31" s="97"/>
      <c r="AJ31" s="1129">
        <f>SUM(AJ25:AP30)</f>
        <v>1</v>
      </c>
      <c r="AK31" s="1130"/>
      <c r="AL31" s="1130"/>
      <c r="AM31" s="1130"/>
      <c r="AN31" s="1130"/>
      <c r="AO31" s="1130"/>
      <c r="AP31" s="1130"/>
      <c r="AQ31" s="97"/>
      <c r="AR31" s="83"/>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c r="CB31" s="227"/>
      <c r="CC31" s="227"/>
      <c r="CD31" s="227"/>
      <c r="CE31" s="227"/>
      <c r="CF31" s="227"/>
    </row>
    <row r="32" spans="1:84">
      <c r="A32" s="239"/>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row>
    <row r="33" spans="1:84">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239"/>
      <c r="BX33" s="239"/>
      <c r="BY33" s="280"/>
      <c r="BZ33" s="239"/>
      <c r="CA33" s="239"/>
      <c r="CB33" s="239"/>
      <c r="CC33" s="239"/>
      <c r="CD33" s="239"/>
      <c r="CE33" s="239"/>
      <c r="CF33" s="239"/>
    </row>
    <row r="34" spans="1:84" ht="16.5" customHeight="1">
      <c r="A34" s="232" t="s">
        <v>433</v>
      </c>
      <c r="B34" s="229"/>
      <c r="C34" s="229"/>
      <c r="D34" s="232"/>
      <c r="E34" s="232"/>
      <c r="F34" s="232"/>
      <c r="G34" s="232"/>
      <c r="H34" s="232"/>
      <c r="I34" s="232"/>
      <c r="J34" s="232"/>
      <c r="K34" s="232"/>
      <c r="L34" s="232"/>
      <c r="M34" s="232"/>
      <c r="N34" s="232"/>
      <c r="O34" s="232"/>
      <c r="P34" s="232"/>
      <c r="Q34" s="232"/>
      <c r="R34" s="232"/>
      <c r="S34" s="232"/>
      <c r="T34" s="232"/>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row>
    <row r="35" spans="1:84" ht="22.5" customHeight="1">
      <c r="A35" s="102"/>
      <c r="B35" s="103"/>
      <c r="C35" s="889" t="s">
        <v>261</v>
      </c>
      <c r="D35" s="889"/>
      <c r="E35" s="889"/>
      <c r="F35" s="889"/>
      <c r="G35" s="889"/>
      <c r="H35" s="889"/>
      <c r="I35" s="889"/>
      <c r="J35" s="889"/>
      <c r="K35" s="103"/>
      <c r="L35" s="105"/>
      <c r="M35" s="104"/>
      <c r="N35" s="237"/>
      <c r="O35" s="1099" t="s">
        <v>255</v>
      </c>
      <c r="P35" s="1099"/>
      <c r="Q35" s="1099"/>
      <c r="R35" s="1099"/>
      <c r="S35" s="1099"/>
      <c r="T35" s="1099"/>
      <c r="U35" s="1099"/>
      <c r="V35" s="1099"/>
      <c r="W35" s="103"/>
      <c r="X35" s="165"/>
      <c r="Y35" s="88"/>
      <c r="Z35" s="237"/>
      <c r="AA35" s="1099" t="s">
        <v>256</v>
      </c>
      <c r="AB35" s="1099"/>
      <c r="AC35" s="1099"/>
      <c r="AD35" s="1099"/>
      <c r="AE35" s="1099"/>
      <c r="AF35" s="1099"/>
      <c r="AG35" s="1099"/>
      <c r="AH35" s="1099"/>
      <c r="AI35" s="103"/>
      <c r="AJ35" s="105"/>
      <c r="AK35" s="88"/>
      <c r="AL35" s="237"/>
      <c r="AM35" s="1099" t="s">
        <v>257</v>
      </c>
      <c r="AN35" s="1099"/>
      <c r="AO35" s="1099"/>
      <c r="AP35" s="1099"/>
      <c r="AQ35" s="1099"/>
      <c r="AR35" s="1099"/>
      <c r="AS35" s="1099"/>
      <c r="AT35" s="1099"/>
      <c r="AU35" s="237"/>
      <c r="AV35" s="105"/>
      <c r="AW35" s="88"/>
      <c r="AX35" s="237"/>
      <c r="AY35" s="1099" t="s">
        <v>258</v>
      </c>
      <c r="AZ35" s="1099"/>
      <c r="BA35" s="1099"/>
      <c r="BB35" s="1099"/>
      <c r="BC35" s="1099"/>
      <c r="BD35" s="1099"/>
      <c r="BE35" s="1099"/>
      <c r="BF35" s="1099"/>
      <c r="BG35" s="237"/>
      <c r="BH35" s="105"/>
      <c r="BI35" s="88"/>
      <c r="BJ35" s="237"/>
      <c r="BK35" s="1099" t="s">
        <v>259</v>
      </c>
      <c r="BL35" s="1099"/>
      <c r="BM35" s="1099"/>
      <c r="BN35" s="1099"/>
      <c r="BO35" s="1099"/>
      <c r="BP35" s="1099"/>
      <c r="BQ35" s="1099"/>
      <c r="BR35" s="1099"/>
      <c r="BS35" s="237"/>
      <c r="BT35" s="105"/>
      <c r="BU35" s="237"/>
      <c r="BV35" s="237"/>
      <c r="BW35" s="1099" t="s">
        <v>260</v>
      </c>
      <c r="BX35" s="1099"/>
      <c r="BY35" s="1099"/>
      <c r="BZ35" s="1099"/>
      <c r="CA35" s="1099"/>
      <c r="CB35" s="1099"/>
      <c r="CC35" s="1099"/>
      <c r="CD35" s="1099"/>
      <c r="CE35" s="237"/>
      <c r="CF35" s="95"/>
    </row>
    <row r="36" spans="1:84" ht="3.75" customHeight="1">
      <c r="A36" s="100"/>
      <c r="B36" s="943" t="s">
        <v>254</v>
      </c>
      <c r="C36" s="943"/>
      <c r="D36" s="943"/>
      <c r="E36" s="943"/>
      <c r="F36" s="943"/>
      <c r="G36" s="943"/>
      <c r="H36" s="943"/>
      <c r="I36" s="943"/>
      <c r="J36" s="943"/>
      <c r="K36" s="943"/>
      <c r="L36" s="176"/>
      <c r="M36" s="101"/>
      <c r="N36" s="227"/>
      <c r="O36" s="228"/>
      <c r="P36" s="228"/>
      <c r="Q36" s="228"/>
      <c r="R36" s="228"/>
      <c r="S36" s="228"/>
      <c r="T36" s="228"/>
      <c r="U36" s="228"/>
      <c r="V36" s="228"/>
      <c r="W36" s="229"/>
      <c r="X36" s="115"/>
      <c r="Y36" s="53"/>
      <c r="Z36" s="227"/>
      <c r="AA36" s="228"/>
      <c r="AB36" s="228"/>
      <c r="AC36" s="228"/>
      <c r="AD36" s="228"/>
      <c r="AE36" s="228"/>
      <c r="AF36" s="228"/>
      <c r="AG36" s="228"/>
      <c r="AH36" s="228"/>
      <c r="AI36" s="229"/>
      <c r="AJ36" s="54"/>
      <c r="AK36" s="53"/>
      <c r="AL36" s="227"/>
      <c r="AM36" s="228"/>
      <c r="AN36" s="228"/>
      <c r="AO36" s="228"/>
      <c r="AP36" s="228"/>
      <c r="AQ36" s="228"/>
      <c r="AR36" s="228"/>
      <c r="AS36" s="228"/>
      <c r="AT36" s="228"/>
      <c r="AU36" s="227"/>
      <c r="AV36" s="54"/>
      <c r="AW36" s="53"/>
      <c r="AX36" s="227"/>
      <c r="AY36" s="228"/>
      <c r="AZ36" s="228"/>
      <c r="BA36" s="228"/>
      <c r="BB36" s="228"/>
      <c r="BC36" s="228"/>
      <c r="BD36" s="228"/>
      <c r="BE36" s="228"/>
      <c r="BF36" s="228"/>
      <c r="BG36" s="227"/>
      <c r="BH36" s="54"/>
      <c r="BI36" s="53"/>
      <c r="BJ36" s="227"/>
      <c r="BK36" s="228"/>
      <c r="BL36" s="228"/>
      <c r="BM36" s="228"/>
      <c r="BN36" s="228"/>
      <c r="BO36" s="228"/>
      <c r="BP36" s="228"/>
      <c r="BQ36" s="228"/>
      <c r="BR36" s="228"/>
      <c r="BS36" s="227"/>
      <c r="BT36" s="54"/>
      <c r="BU36" s="227"/>
      <c r="BV36" s="227"/>
      <c r="BW36" s="228"/>
      <c r="BX36" s="228"/>
      <c r="BY36" s="228"/>
      <c r="BZ36" s="228"/>
      <c r="CA36" s="228"/>
      <c r="CB36" s="228"/>
      <c r="CC36" s="228"/>
      <c r="CD36" s="228"/>
      <c r="CE36" s="227"/>
      <c r="CF36" s="4"/>
    </row>
    <row r="37" spans="1:84" ht="16.5" customHeight="1">
      <c r="A37" s="100"/>
      <c r="B37" s="943"/>
      <c r="C37" s="943"/>
      <c r="D37" s="943"/>
      <c r="E37" s="943"/>
      <c r="F37" s="943"/>
      <c r="G37" s="943"/>
      <c r="H37" s="943"/>
      <c r="I37" s="943"/>
      <c r="J37" s="943"/>
      <c r="K37" s="943"/>
      <c r="L37" s="177"/>
      <c r="M37" s="233"/>
      <c r="N37" s="1100" t="s">
        <v>440</v>
      </c>
      <c r="O37" s="1101"/>
      <c r="P37" s="1101"/>
      <c r="Q37" s="1101"/>
      <c r="R37" s="1101"/>
      <c r="S37" s="1101"/>
      <c r="T37" s="1101"/>
      <c r="U37" s="1101"/>
      <c r="V37" s="1101"/>
      <c r="W37" s="1101"/>
      <c r="X37" s="177"/>
      <c r="Y37" s="244"/>
      <c r="Z37" s="1082" t="s">
        <v>441</v>
      </c>
      <c r="AA37" s="1083"/>
      <c r="AB37" s="1083"/>
      <c r="AC37" s="1083"/>
      <c r="AD37" s="1083"/>
      <c r="AE37" s="1083"/>
      <c r="AF37" s="1083"/>
      <c r="AG37" s="1083"/>
      <c r="AH37" s="1083"/>
      <c r="AI37" s="1083"/>
      <c r="AJ37" s="177"/>
      <c r="AK37" s="244"/>
      <c r="AL37" s="1082" t="s">
        <v>571</v>
      </c>
      <c r="AM37" s="1083"/>
      <c r="AN37" s="1083"/>
      <c r="AO37" s="1083"/>
      <c r="AP37" s="1083"/>
      <c r="AQ37" s="1083"/>
      <c r="AR37" s="1083"/>
      <c r="AS37" s="1083"/>
      <c r="AT37" s="1083"/>
      <c r="AU37" s="1083"/>
      <c r="AV37" s="177"/>
      <c r="AW37" s="244"/>
      <c r="AX37" s="1082" t="s">
        <v>572</v>
      </c>
      <c r="AY37" s="1083"/>
      <c r="AZ37" s="1083"/>
      <c r="BA37" s="1083"/>
      <c r="BB37" s="1083"/>
      <c r="BC37" s="1083"/>
      <c r="BD37" s="1083"/>
      <c r="BE37" s="1083"/>
      <c r="BF37" s="1083"/>
      <c r="BG37" s="1083"/>
      <c r="BH37" s="177"/>
      <c r="BI37" s="244"/>
      <c r="BJ37" s="1082" t="s">
        <v>573</v>
      </c>
      <c r="BK37" s="1083"/>
      <c r="BL37" s="1083"/>
      <c r="BM37" s="1083"/>
      <c r="BN37" s="1083"/>
      <c r="BO37" s="1083"/>
      <c r="BP37" s="1083"/>
      <c r="BQ37" s="1083"/>
      <c r="BR37" s="1083"/>
      <c r="BS37" s="1083"/>
      <c r="BT37" s="177"/>
      <c r="BU37" s="244"/>
      <c r="BV37" s="1085" t="s">
        <v>574</v>
      </c>
      <c r="BW37" s="1086"/>
      <c r="BX37" s="1086"/>
      <c r="BY37" s="1086"/>
      <c r="BZ37" s="1086"/>
      <c r="CA37" s="1086"/>
      <c r="CB37" s="1086"/>
      <c r="CC37" s="1086"/>
      <c r="CD37" s="1086"/>
      <c r="CE37" s="1086"/>
      <c r="CF37" s="235"/>
    </row>
    <row r="38" spans="1:84" ht="16.5" customHeight="1">
      <c r="A38" s="100"/>
      <c r="B38" s="943"/>
      <c r="C38" s="943"/>
      <c r="D38" s="943"/>
      <c r="E38" s="943"/>
      <c r="F38" s="943"/>
      <c r="G38" s="943"/>
      <c r="H38" s="943"/>
      <c r="I38" s="943"/>
      <c r="J38" s="943"/>
      <c r="K38" s="943"/>
      <c r="L38" s="177"/>
      <c r="M38" s="233"/>
      <c r="N38" s="1101"/>
      <c r="O38" s="1101"/>
      <c r="P38" s="1101"/>
      <c r="Q38" s="1101"/>
      <c r="R38" s="1101"/>
      <c r="S38" s="1101"/>
      <c r="T38" s="1101"/>
      <c r="U38" s="1101"/>
      <c r="V38" s="1101"/>
      <c r="W38" s="1101"/>
      <c r="X38" s="177"/>
      <c r="Y38" s="101"/>
      <c r="Z38" s="1083"/>
      <c r="AA38" s="1083"/>
      <c r="AB38" s="1083"/>
      <c r="AC38" s="1083"/>
      <c r="AD38" s="1083"/>
      <c r="AE38" s="1083"/>
      <c r="AF38" s="1083"/>
      <c r="AG38" s="1083"/>
      <c r="AH38" s="1083"/>
      <c r="AI38" s="1083"/>
      <c r="AJ38" s="177"/>
      <c r="AK38" s="101"/>
      <c r="AL38" s="1083"/>
      <c r="AM38" s="1083"/>
      <c r="AN38" s="1083"/>
      <c r="AO38" s="1083"/>
      <c r="AP38" s="1083"/>
      <c r="AQ38" s="1083"/>
      <c r="AR38" s="1083"/>
      <c r="AS38" s="1083"/>
      <c r="AT38" s="1083"/>
      <c r="AU38" s="1083"/>
      <c r="AV38" s="177"/>
      <c r="AW38" s="101"/>
      <c r="AX38" s="1083"/>
      <c r="AY38" s="1083"/>
      <c r="AZ38" s="1083"/>
      <c r="BA38" s="1083"/>
      <c r="BB38" s="1083"/>
      <c r="BC38" s="1083"/>
      <c r="BD38" s="1083"/>
      <c r="BE38" s="1083"/>
      <c r="BF38" s="1083"/>
      <c r="BG38" s="1083"/>
      <c r="BH38" s="177"/>
      <c r="BI38" s="101"/>
      <c r="BJ38" s="1083"/>
      <c r="BK38" s="1083"/>
      <c r="BL38" s="1083"/>
      <c r="BM38" s="1083"/>
      <c r="BN38" s="1083"/>
      <c r="BO38" s="1083"/>
      <c r="BP38" s="1083"/>
      <c r="BQ38" s="1083"/>
      <c r="BR38" s="1083"/>
      <c r="BS38" s="1083"/>
      <c r="BT38" s="177"/>
      <c r="BU38" s="101"/>
      <c r="BV38" s="1086"/>
      <c r="BW38" s="1086"/>
      <c r="BX38" s="1086"/>
      <c r="BY38" s="1086"/>
      <c r="BZ38" s="1086"/>
      <c r="CA38" s="1086"/>
      <c r="CB38" s="1086"/>
      <c r="CC38" s="1086"/>
      <c r="CD38" s="1086"/>
      <c r="CE38" s="1086"/>
      <c r="CF38" s="235"/>
    </row>
    <row r="39" spans="1:84" ht="16.5" customHeight="1">
      <c r="A39" s="100"/>
      <c r="B39" s="943"/>
      <c r="C39" s="943"/>
      <c r="D39" s="943"/>
      <c r="E39" s="943"/>
      <c r="F39" s="943"/>
      <c r="G39" s="943"/>
      <c r="H39" s="943"/>
      <c r="I39" s="943"/>
      <c r="J39" s="943"/>
      <c r="K39" s="943"/>
      <c r="L39" s="177"/>
      <c r="M39" s="233"/>
      <c r="N39" s="1101"/>
      <c r="O39" s="1101"/>
      <c r="P39" s="1101"/>
      <c r="Q39" s="1101"/>
      <c r="R39" s="1101"/>
      <c r="S39" s="1101"/>
      <c r="T39" s="1101"/>
      <c r="U39" s="1101"/>
      <c r="V39" s="1101"/>
      <c r="W39" s="1101"/>
      <c r="X39" s="177"/>
      <c r="Y39" s="101"/>
      <c r="Z39" s="1083"/>
      <c r="AA39" s="1083"/>
      <c r="AB39" s="1083"/>
      <c r="AC39" s="1083"/>
      <c r="AD39" s="1083"/>
      <c r="AE39" s="1083"/>
      <c r="AF39" s="1083"/>
      <c r="AG39" s="1083"/>
      <c r="AH39" s="1083"/>
      <c r="AI39" s="1083"/>
      <c r="AJ39" s="177"/>
      <c r="AK39" s="101"/>
      <c r="AL39" s="1083"/>
      <c r="AM39" s="1083"/>
      <c r="AN39" s="1083"/>
      <c r="AO39" s="1083"/>
      <c r="AP39" s="1083"/>
      <c r="AQ39" s="1083"/>
      <c r="AR39" s="1083"/>
      <c r="AS39" s="1083"/>
      <c r="AT39" s="1083"/>
      <c r="AU39" s="1083"/>
      <c r="AV39" s="177"/>
      <c r="AW39" s="101"/>
      <c r="AX39" s="1083"/>
      <c r="AY39" s="1083"/>
      <c r="AZ39" s="1083"/>
      <c r="BA39" s="1083"/>
      <c r="BB39" s="1083"/>
      <c r="BC39" s="1083"/>
      <c r="BD39" s="1083"/>
      <c r="BE39" s="1083"/>
      <c r="BF39" s="1083"/>
      <c r="BG39" s="1083"/>
      <c r="BH39" s="177"/>
      <c r="BI39" s="101"/>
      <c r="BJ39" s="1083"/>
      <c r="BK39" s="1083"/>
      <c r="BL39" s="1083"/>
      <c r="BM39" s="1083"/>
      <c r="BN39" s="1083"/>
      <c r="BO39" s="1083"/>
      <c r="BP39" s="1083"/>
      <c r="BQ39" s="1083"/>
      <c r="BR39" s="1083"/>
      <c r="BS39" s="1083"/>
      <c r="BT39" s="177"/>
      <c r="BU39" s="101"/>
      <c r="BV39" s="1086"/>
      <c r="BW39" s="1086"/>
      <c r="BX39" s="1086"/>
      <c r="BY39" s="1086"/>
      <c r="BZ39" s="1086"/>
      <c r="CA39" s="1086"/>
      <c r="CB39" s="1086"/>
      <c r="CC39" s="1086"/>
      <c r="CD39" s="1086"/>
      <c r="CE39" s="1086"/>
      <c r="CF39" s="235"/>
    </row>
    <row r="40" spans="1:84" ht="16.5" customHeight="1">
      <c r="A40" s="100"/>
      <c r="B40" s="943"/>
      <c r="C40" s="943"/>
      <c r="D40" s="943"/>
      <c r="E40" s="943"/>
      <c r="F40" s="943"/>
      <c r="G40" s="943"/>
      <c r="H40" s="943"/>
      <c r="I40" s="943"/>
      <c r="J40" s="943"/>
      <c r="K40" s="943"/>
      <c r="L40" s="177"/>
      <c r="M40" s="233"/>
      <c r="N40" s="1101"/>
      <c r="O40" s="1101"/>
      <c r="P40" s="1101"/>
      <c r="Q40" s="1101"/>
      <c r="R40" s="1101"/>
      <c r="S40" s="1101"/>
      <c r="T40" s="1101"/>
      <c r="U40" s="1101"/>
      <c r="V40" s="1101"/>
      <c r="W40" s="1101"/>
      <c r="X40" s="177"/>
      <c r="Y40" s="101"/>
      <c r="Z40" s="1083"/>
      <c r="AA40" s="1083"/>
      <c r="AB40" s="1083"/>
      <c r="AC40" s="1083"/>
      <c r="AD40" s="1083"/>
      <c r="AE40" s="1083"/>
      <c r="AF40" s="1083"/>
      <c r="AG40" s="1083"/>
      <c r="AH40" s="1083"/>
      <c r="AI40" s="1083"/>
      <c r="AJ40" s="177"/>
      <c r="AK40" s="101"/>
      <c r="AL40" s="1083"/>
      <c r="AM40" s="1083"/>
      <c r="AN40" s="1083"/>
      <c r="AO40" s="1083"/>
      <c r="AP40" s="1083"/>
      <c r="AQ40" s="1083"/>
      <c r="AR40" s="1083"/>
      <c r="AS40" s="1083"/>
      <c r="AT40" s="1083"/>
      <c r="AU40" s="1083"/>
      <c r="AV40" s="177"/>
      <c r="AW40" s="101"/>
      <c r="AX40" s="1083"/>
      <c r="AY40" s="1083"/>
      <c r="AZ40" s="1083"/>
      <c r="BA40" s="1083"/>
      <c r="BB40" s="1083"/>
      <c r="BC40" s="1083"/>
      <c r="BD40" s="1083"/>
      <c r="BE40" s="1083"/>
      <c r="BF40" s="1083"/>
      <c r="BG40" s="1083"/>
      <c r="BH40" s="177"/>
      <c r="BI40" s="101"/>
      <c r="BJ40" s="1083"/>
      <c r="BK40" s="1083"/>
      <c r="BL40" s="1083"/>
      <c r="BM40" s="1083"/>
      <c r="BN40" s="1083"/>
      <c r="BO40" s="1083"/>
      <c r="BP40" s="1083"/>
      <c r="BQ40" s="1083"/>
      <c r="BR40" s="1083"/>
      <c r="BS40" s="1083"/>
      <c r="BT40" s="177"/>
      <c r="BU40" s="101"/>
      <c r="BV40" s="1086"/>
      <c r="BW40" s="1086"/>
      <c r="BX40" s="1086"/>
      <c r="BY40" s="1086"/>
      <c r="BZ40" s="1086"/>
      <c r="CA40" s="1086"/>
      <c r="CB40" s="1086"/>
      <c r="CC40" s="1086"/>
      <c r="CD40" s="1086"/>
      <c r="CE40" s="1086"/>
      <c r="CF40" s="235"/>
    </row>
    <row r="41" spans="1:84" ht="16.5" customHeight="1">
      <c r="A41" s="100"/>
      <c r="B41" s="943"/>
      <c r="C41" s="943"/>
      <c r="D41" s="943"/>
      <c r="E41" s="943"/>
      <c r="F41" s="943"/>
      <c r="G41" s="943"/>
      <c r="H41" s="943"/>
      <c r="I41" s="943"/>
      <c r="J41" s="943"/>
      <c r="K41" s="943"/>
      <c r="L41" s="177"/>
      <c r="M41" s="233"/>
      <c r="N41" s="1101"/>
      <c r="O41" s="1101"/>
      <c r="P41" s="1101"/>
      <c r="Q41" s="1101"/>
      <c r="R41" s="1101"/>
      <c r="S41" s="1101"/>
      <c r="T41" s="1101"/>
      <c r="U41" s="1101"/>
      <c r="V41" s="1101"/>
      <c r="W41" s="1101"/>
      <c r="X41" s="177"/>
      <c r="Y41" s="101"/>
      <c r="Z41" s="1083"/>
      <c r="AA41" s="1083"/>
      <c r="AB41" s="1083"/>
      <c r="AC41" s="1083"/>
      <c r="AD41" s="1083"/>
      <c r="AE41" s="1083"/>
      <c r="AF41" s="1083"/>
      <c r="AG41" s="1083"/>
      <c r="AH41" s="1083"/>
      <c r="AI41" s="1083"/>
      <c r="AJ41" s="177"/>
      <c r="AK41" s="101"/>
      <c r="AL41" s="1083"/>
      <c r="AM41" s="1083"/>
      <c r="AN41" s="1083"/>
      <c r="AO41" s="1083"/>
      <c r="AP41" s="1083"/>
      <c r="AQ41" s="1083"/>
      <c r="AR41" s="1083"/>
      <c r="AS41" s="1083"/>
      <c r="AT41" s="1083"/>
      <c r="AU41" s="1083"/>
      <c r="AV41" s="177"/>
      <c r="AW41" s="101"/>
      <c r="AX41" s="1083"/>
      <c r="AY41" s="1083"/>
      <c r="AZ41" s="1083"/>
      <c r="BA41" s="1083"/>
      <c r="BB41" s="1083"/>
      <c r="BC41" s="1083"/>
      <c r="BD41" s="1083"/>
      <c r="BE41" s="1083"/>
      <c r="BF41" s="1083"/>
      <c r="BG41" s="1083"/>
      <c r="BH41" s="177"/>
      <c r="BI41" s="101"/>
      <c r="BJ41" s="1083"/>
      <c r="BK41" s="1083"/>
      <c r="BL41" s="1083"/>
      <c r="BM41" s="1083"/>
      <c r="BN41" s="1083"/>
      <c r="BO41" s="1083"/>
      <c r="BP41" s="1083"/>
      <c r="BQ41" s="1083"/>
      <c r="BR41" s="1083"/>
      <c r="BS41" s="1083"/>
      <c r="BT41" s="177"/>
      <c r="BU41" s="101"/>
      <c r="BV41" s="1086"/>
      <c r="BW41" s="1086"/>
      <c r="BX41" s="1086"/>
      <c r="BY41" s="1086"/>
      <c r="BZ41" s="1086"/>
      <c r="CA41" s="1086"/>
      <c r="CB41" s="1086"/>
      <c r="CC41" s="1086"/>
      <c r="CD41" s="1086"/>
      <c r="CE41" s="1086"/>
      <c r="CF41" s="235"/>
    </row>
    <row r="42" spans="1:84" ht="16.5" customHeight="1">
      <c r="A42" s="100"/>
      <c r="B42" s="943"/>
      <c r="C42" s="943"/>
      <c r="D42" s="943"/>
      <c r="E42" s="943"/>
      <c r="F42" s="943"/>
      <c r="G42" s="943"/>
      <c r="H42" s="943"/>
      <c r="I42" s="943"/>
      <c r="J42" s="943"/>
      <c r="K42" s="943"/>
      <c r="L42" s="177"/>
      <c r="M42" s="233"/>
      <c r="N42" s="1101"/>
      <c r="O42" s="1101"/>
      <c r="P42" s="1101"/>
      <c r="Q42" s="1101"/>
      <c r="R42" s="1101"/>
      <c r="S42" s="1101"/>
      <c r="T42" s="1101"/>
      <c r="U42" s="1101"/>
      <c r="V42" s="1101"/>
      <c r="W42" s="1101"/>
      <c r="X42" s="177"/>
      <c r="Y42" s="101"/>
      <c r="Z42" s="1083"/>
      <c r="AA42" s="1083"/>
      <c r="AB42" s="1083"/>
      <c r="AC42" s="1083"/>
      <c r="AD42" s="1083"/>
      <c r="AE42" s="1083"/>
      <c r="AF42" s="1083"/>
      <c r="AG42" s="1083"/>
      <c r="AH42" s="1083"/>
      <c r="AI42" s="1083"/>
      <c r="AJ42" s="177"/>
      <c r="AK42" s="101"/>
      <c r="AL42" s="1083"/>
      <c r="AM42" s="1083"/>
      <c r="AN42" s="1083"/>
      <c r="AO42" s="1083"/>
      <c r="AP42" s="1083"/>
      <c r="AQ42" s="1083"/>
      <c r="AR42" s="1083"/>
      <c r="AS42" s="1083"/>
      <c r="AT42" s="1083"/>
      <c r="AU42" s="1083"/>
      <c r="AV42" s="177"/>
      <c r="AW42" s="101"/>
      <c r="AX42" s="1083"/>
      <c r="AY42" s="1083"/>
      <c r="AZ42" s="1083"/>
      <c r="BA42" s="1083"/>
      <c r="BB42" s="1083"/>
      <c r="BC42" s="1083"/>
      <c r="BD42" s="1083"/>
      <c r="BE42" s="1083"/>
      <c r="BF42" s="1083"/>
      <c r="BG42" s="1083"/>
      <c r="BH42" s="177"/>
      <c r="BI42" s="101"/>
      <c r="BJ42" s="1083"/>
      <c r="BK42" s="1083"/>
      <c r="BL42" s="1083"/>
      <c r="BM42" s="1083"/>
      <c r="BN42" s="1083"/>
      <c r="BO42" s="1083"/>
      <c r="BP42" s="1083"/>
      <c r="BQ42" s="1083"/>
      <c r="BR42" s="1083"/>
      <c r="BS42" s="1083"/>
      <c r="BT42" s="177"/>
      <c r="BU42" s="101"/>
      <c r="BV42" s="1086"/>
      <c r="BW42" s="1086"/>
      <c r="BX42" s="1086"/>
      <c r="BY42" s="1086"/>
      <c r="BZ42" s="1086"/>
      <c r="CA42" s="1086"/>
      <c r="CB42" s="1086"/>
      <c r="CC42" s="1086"/>
      <c r="CD42" s="1086"/>
      <c r="CE42" s="1086"/>
      <c r="CF42" s="235"/>
    </row>
    <row r="43" spans="1:84" ht="16.5" customHeight="1">
      <c r="A43" s="100"/>
      <c r="B43" s="943"/>
      <c r="C43" s="943"/>
      <c r="D43" s="943"/>
      <c r="E43" s="943"/>
      <c r="F43" s="943"/>
      <c r="G43" s="943"/>
      <c r="H43" s="943"/>
      <c r="I43" s="943"/>
      <c r="J43" s="943"/>
      <c r="K43" s="943"/>
      <c r="L43" s="177"/>
      <c r="M43" s="233"/>
      <c r="N43" s="1101"/>
      <c r="O43" s="1101"/>
      <c r="P43" s="1101"/>
      <c r="Q43" s="1101"/>
      <c r="R43" s="1101"/>
      <c r="S43" s="1101"/>
      <c r="T43" s="1101"/>
      <c r="U43" s="1101"/>
      <c r="V43" s="1101"/>
      <c r="W43" s="1101"/>
      <c r="X43" s="177"/>
      <c r="Y43" s="101"/>
      <c r="Z43" s="1083"/>
      <c r="AA43" s="1083"/>
      <c r="AB43" s="1083"/>
      <c r="AC43" s="1083"/>
      <c r="AD43" s="1083"/>
      <c r="AE43" s="1083"/>
      <c r="AF43" s="1083"/>
      <c r="AG43" s="1083"/>
      <c r="AH43" s="1083"/>
      <c r="AI43" s="1083"/>
      <c r="AJ43" s="177"/>
      <c r="AK43" s="101"/>
      <c r="AL43" s="1083"/>
      <c r="AM43" s="1083"/>
      <c r="AN43" s="1083"/>
      <c r="AO43" s="1083"/>
      <c r="AP43" s="1083"/>
      <c r="AQ43" s="1083"/>
      <c r="AR43" s="1083"/>
      <c r="AS43" s="1083"/>
      <c r="AT43" s="1083"/>
      <c r="AU43" s="1083"/>
      <c r="AV43" s="177"/>
      <c r="AW43" s="101"/>
      <c r="AX43" s="1083"/>
      <c r="AY43" s="1083"/>
      <c r="AZ43" s="1083"/>
      <c r="BA43" s="1083"/>
      <c r="BB43" s="1083"/>
      <c r="BC43" s="1083"/>
      <c r="BD43" s="1083"/>
      <c r="BE43" s="1083"/>
      <c r="BF43" s="1083"/>
      <c r="BG43" s="1083"/>
      <c r="BH43" s="177"/>
      <c r="BI43" s="101"/>
      <c r="BJ43" s="1083"/>
      <c r="BK43" s="1083"/>
      <c r="BL43" s="1083"/>
      <c r="BM43" s="1083"/>
      <c r="BN43" s="1083"/>
      <c r="BO43" s="1083"/>
      <c r="BP43" s="1083"/>
      <c r="BQ43" s="1083"/>
      <c r="BR43" s="1083"/>
      <c r="BS43" s="1083"/>
      <c r="BT43" s="177"/>
      <c r="BU43" s="101"/>
      <c r="BV43" s="1086"/>
      <c r="BW43" s="1086"/>
      <c r="BX43" s="1086"/>
      <c r="BY43" s="1086"/>
      <c r="BZ43" s="1086"/>
      <c r="CA43" s="1086"/>
      <c r="CB43" s="1086"/>
      <c r="CC43" s="1086"/>
      <c r="CD43" s="1086"/>
      <c r="CE43" s="1086"/>
      <c r="CF43" s="235"/>
    </row>
    <row r="44" spans="1:84" ht="16.5" customHeight="1">
      <c r="A44" s="162"/>
      <c r="B44" s="938"/>
      <c r="C44" s="938"/>
      <c r="D44" s="938"/>
      <c r="E44" s="938"/>
      <c r="F44" s="938"/>
      <c r="G44" s="938"/>
      <c r="H44" s="938"/>
      <c r="I44" s="938"/>
      <c r="J44" s="938"/>
      <c r="K44" s="938"/>
      <c r="L44" s="163"/>
      <c r="M44" s="234"/>
      <c r="N44" s="1102"/>
      <c r="O44" s="1102"/>
      <c r="P44" s="1102"/>
      <c r="Q44" s="1102"/>
      <c r="R44" s="1102"/>
      <c r="S44" s="1102"/>
      <c r="T44" s="1102"/>
      <c r="U44" s="1102"/>
      <c r="V44" s="1102"/>
      <c r="W44" s="1102"/>
      <c r="X44" s="240"/>
      <c r="Y44" s="167"/>
      <c r="Z44" s="1084"/>
      <c r="AA44" s="1084"/>
      <c r="AB44" s="1084"/>
      <c r="AC44" s="1084"/>
      <c r="AD44" s="1084"/>
      <c r="AE44" s="1084"/>
      <c r="AF44" s="1084"/>
      <c r="AG44" s="1084"/>
      <c r="AH44" s="1084"/>
      <c r="AI44" s="1084"/>
      <c r="AJ44" s="240"/>
      <c r="AK44" s="167"/>
      <c r="AL44" s="1084"/>
      <c r="AM44" s="1084"/>
      <c r="AN44" s="1084"/>
      <c r="AO44" s="1084"/>
      <c r="AP44" s="1084"/>
      <c r="AQ44" s="1084"/>
      <c r="AR44" s="1084"/>
      <c r="AS44" s="1084"/>
      <c r="AT44" s="1084"/>
      <c r="AU44" s="1084"/>
      <c r="AV44" s="240"/>
      <c r="AW44" s="167"/>
      <c r="AX44" s="1084"/>
      <c r="AY44" s="1084"/>
      <c r="AZ44" s="1084"/>
      <c r="BA44" s="1084"/>
      <c r="BB44" s="1084"/>
      <c r="BC44" s="1084"/>
      <c r="BD44" s="1084"/>
      <c r="BE44" s="1084"/>
      <c r="BF44" s="1084"/>
      <c r="BG44" s="1084"/>
      <c r="BH44" s="240"/>
      <c r="BI44" s="167"/>
      <c r="BJ44" s="1084"/>
      <c r="BK44" s="1084"/>
      <c r="BL44" s="1084"/>
      <c r="BM44" s="1084"/>
      <c r="BN44" s="1084"/>
      <c r="BO44" s="1084"/>
      <c r="BP44" s="1084"/>
      <c r="BQ44" s="1084"/>
      <c r="BR44" s="1084"/>
      <c r="BS44" s="1084"/>
      <c r="BT44" s="240"/>
      <c r="BU44" s="167"/>
      <c r="BV44" s="1084"/>
      <c r="BW44" s="1084"/>
      <c r="BX44" s="1084"/>
      <c r="BY44" s="1084"/>
      <c r="BZ44" s="1084"/>
      <c r="CA44" s="1084"/>
      <c r="CB44" s="1084"/>
      <c r="CC44" s="1084"/>
      <c r="CD44" s="1084"/>
      <c r="CE44" s="1084"/>
      <c r="CF44" s="236"/>
    </row>
    <row r="45" spans="1:84" ht="16.5" customHeight="1">
      <c r="A45" s="229"/>
      <c r="B45" s="229"/>
      <c r="C45" s="229"/>
      <c r="D45" s="229"/>
      <c r="E45" s="229"/>
      <c r="F45" s="229"/>
      <c r="G45" s="229"/>
      <c r="H45" s="229"/>
      <c r="I45" s="229"/>
      <c r="J45" s="229"/>
      <c r="K45" s="30"/>
      <c r="L45" s="30"/>
      <c r="M45" s="30"/>
      <c r="N45" s="30"/>
      <c r="O45" s="30"/>
      <c r="P45" s="30"/>
      <c r="Q45" s="30"/>
      <c r="R45" s="229"/>
      <c r="S45" s="229"/>
      <c r="T45" s="229"/>
      <c r="U45" s="229"/>
      <c r="V45" s="229"/>
      <c r="W45" s="229"/>
      <c r="X45" s="229"/>
      <c r="Y45" s="229"/>
      <c r="Z45" s="229"/>
      <c r="AA45" s="229"/>
      <c r="AB45" s="229"/>
      <c r="AC45" s="229"/>
      <c r="AD45" s="229"/>
      <c r="AE45" s="30"/>
      <c r="AF45" s="30"/>
      <c r="AG45" s="30"/>
      <c r="AH45" s="30"/>
      <c r="AI45" s="30"/>
      <c r="AJ45" s="30"/>
      <c r="AK45" s="30"/>
      <c r="AL45" s="229"/>
      <c r="AM45" s="229"/>
      <c r="AN45" s="31"/>
      <c r="AO45" s="31"/>
      <c r="AP45" s="31"/>
      <c r="AQ45" s="31"/>
      <c r="AR45" s="31"/>
      <c r="AS45" s="31"/>
      <c r="AT45" s="31"/>
      <c r="AU45" s="31"/>
      <c r="AV45" s="31"/>
      <c r="AW45" s="31"/>
      <c r="AX45" s="31"/>
      <c r="AY45" s="31"/>
      <c r="AZ45" s="31"/>
      <c r="BA45" s="31"/>
      <c r="BB45" s="31"/>
      <c r="BC45" s="229"/>
      <c r="BD45" s="229"/>
      <c r="BE45" s="229"/>
      <c r="BF45" s="229"/>
      <c r="BG45" s="229"/>
      <c r="BH45" s="229"/>
      <c r="BI45" s="229"/>
      <c r="BJ45" s="229"/>
      <c r="BK45" s="229"/>
      <c r="BL45" s="229"/>
      <c r="BM45" s="229"/>
      <c r="BN45" s="229"/>
      <c r="BO45" s="229"/>
      <c r="BP45" s="32"/>
      <c r="BQ45" s="33"/>
      <c r="BR45" s="33"/>
      <c r="BS45" s="33"/>
      <c r="BT45" s="33"/>
      <c r="BU45" s="33"/>
      <c r="BV45" s="33"/>
      <c r="BW45" s="32"/>
      <c r="BX45" s="32"/>
      <c r="BY45" s="32"/>
      <c r="BZ45" s="229"/>
      <c r="CA45" s="229"/>
      <c r="CB45" s="229"/>
      <c r="CC45" s="229"/>
      <c r="CD45" s="229"/>
      <c r="CE45" s="229"/>
      <c r="CF45" s="229"/>
    </row>
    <row r="46" spans="1:84" s="180" customFormat="1" ht="16.5" customHeight="1">
      <c r="A46" s="229"/>
      <c r="B46" s="229"/>
      <c r="C46" s="229"/>
      <c r="D46" s="229"/>
      <c r="E46" s="229"/>
      <c r="F46" s="229"/>
      <c r="G46" s="229"/>
      <c r="H46" s="229"/>
      <c r="I46" s="229"/>
      <c r="J46" s="229"/>
      <c r="K46" s="30"/>
      <c r="L46" s="30"/>
      <c r="M46" s="30"/>
      <c r="N46" s="30"/>
      <c r="O46" s="30"/>
      <c r="P46" s="30"/>
      <c r="Q46" s="30"/>
      <c r="R46" s="229"/>
      <c r="S46" s="229"/>
      <c r="T46" s="229"/>
      <c r="U46" s="229"/>
      <c r="V46" s="229"/>
      <c r="W46" s="229"/>
      <c r="X46" s="229"/>
      <c r="Y46" s="229"/>
      <c r="Z46" s="229"/>
      <c r="AA46" s="229"/>
      <c r="AB46" s="229"/>
      <c r="AC46" s="229"/>
      <c r="AD46" s="229"/>
      <c r="AE46" s="30"/>
      <c r="AF46" s="30"/>
      <c r="AG46" s="30"/>
      <c r="AH46" s="30"/>
      <c r="AI46" s="30"/>
      <c r="AJ46" s="30"/>
      <c r="AK46" s="30"/>
      <c r="AL46" s="229"/>
      <c r="AM46" s="229"/>
      <c r="AN46" s="31"/>
      <c r="AO46" s="31"/>
      <c r="AP46" s="31"/>
      <c r="AQ46" s="31"/>
      <c r="AR46" s="31"/>
      <c r="AS46" s="31"/>
      <c r="AT46" s="31"/>
      <c r="AU46" s="31"/>
      <c r="AV46" s="31"/>
      <c r="AW46" s="31"/>
      <c r="AX46" s="31"/>
      <c r="AY46" s="31"/>
      <c r="AZ46" s="31"/>
      <c r="BA46" s="31"/>
      <c r="BB46" s="31"/>
      <c r="BC46" s="229"/>
      <c r="BD46" s="229"/>
      <c r="BE46" s="229"/>
      <c r="BF46" s="229"/>
      <c r="BG46" s="229"/>
      <c r="BH46" s="229"/>
      <c r="BI46" s="229"/>
      <c r="BJ46" s="229"/>
      <c r="BK46" s="229"/>
      <c r="BL46" s="229"/>
      <c r="BM46" s="229"/>
      <c r="BN46" s="229"/>
      <c r="BO46" s="229"/>
      <c r="BP46" s="32"/>
      <c r="BQ46" s="33"/>
      <c r="BR46" s="33"/>
      <c r="BS46" s="33"/>
      <c r="BT46" s="33"/>
      <c r="BU46" s="33"/>
      <c r="BV46" s="33"/>
      <c r="BW46" s="32"/>
      <c r="BX46" s="32"/>
      <c r="BY46" s="32"/>
      <c r="BZ46" s="229"/>
      <c r="CA46" s="229"/>
      <c r="CB46" s="229"/>
      <c r="CC46" s="229"/>
      <c r="CD46" s="229"/>
      <c r="CE46" s="229"/>
      <c r="CF46" s="229"/>
    </row>
    <row r="47" spans="1:84" ht="16.5" customHeight="1">
      <c r="A47" s="1103" t="s">
        <v>186</v>
      </c>
      <c r="B47" s="1091"/>
      <c r="C47" s="1091"/>
      <c r="D47" s="1091"/>
      <c r="E47" s="229" t="s">
        <v>272</v>
      </c>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row>
    <row r="48" spans="1:84" ht="22.5" customHeight="1">
      <c r="A48" s="1104" t="s">
        <v>283</v>
      </c>
      <c r="B48" s="889"/>
      <c r="C48" s="889"/>
      <c r="D48" s="889"/>
      <c r="E48" s="889"/>
      <c r="F48" s="889"/>
      <c r="G48" s="889"/>
      <c r="H48" s="889"/>
      <c r="I48" s="1105"/>
      <c r="J48" s="1105"/>
      <c r="K48" s="1105"/>
      <c r="L48" s="1105"/>
      <c r="M48" s="1105"/>
      <c r="N48" s="1105"/>
      <c r="O48" s="1105"/>
      <c r="P48" s="1105"/>
      <c r="Q48" s="1105"/>
      <c r="R48" s="1105"/>
      <c r="S48" s="1105"/>
      <c r="T48" s="1105"/>
      <c r="U48" s="1105"/>
      <c r="V48" s="1105"/>
      <c r="W48" s="1105"/>
      <c r="X48" s="1105"/>
      <c r="Y48" s="1105"/>
      <c r="Z48" s="1105"/>
      <c r="AA48" s="1105"/>
      <c r="AB48" s="1105"/>
      <c r="AC48" s="1105"/>
      <c r="AD48" s="1105"/>
      <c r="AE48" s="1105"/>
      <c r="AF48" s="1106" t="s">
        <v>282</v>
      </c>
      <c r="AG48" s="889"/>
      <c r="AH48" s="889"/>
      <c r="AI48" s="889"/>
      <c r="AJ48" s="889"/>
      <c r="AK48" s="889"/>
      <c r="AL48" s="889"/>
      <c r="AM48" s="889"/>
      <c r="AN48" s="889"/>
      <c r="AO48" s="1107"/>
      <c r="AP48" s="100"/>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row>
    <row r="49" spans="1:84" ht="16.5" customHeight="1">
      <c r="A49" s="1108" t="s">
        <v>54</v>
      </c>
      <c r="B49" s="1109"/>
      <c r="C49" s="1109"/>
      <c r="D49" s="1109"/>
      <c r="E49" s="1109"/>
      <c r="F49" s="1109"/>
      <c r="G49" s="1109"/>
      <c r="H49" s="1109"/>
      <c r="I49" s="49"/>
      <c r="J49" s="896" t="s">
        <v>273</v>
      </c>
      <c r="K49" s="896"/>
      <c r="L49" s="896"/>
      <c r="M49" s="896"/>
      <c r="N49" s="896"/>
      <c r="O49" s="896"/>
      <c r="P49" s="896"/>
      <c r="Q49" s="896"/>
      <c r="R49" s="896"/>
      <c r="S49" s="896"/>
      <c r="T49" s="896"/>
      <c r="U49" s="896"/>
      <c r="V49" s="231"/>
      <c r="W49" s="231" t="s">
        <v>442</v>
      </c>
      <c r="X49" s="231"/>
      <c r="Y49" s="231"/>
      <c r="Z49" s="231"/>
      <c r="AA49" s="231"/>
      <c r="AB49" s="929" t="s">
        <v>277</v>
      </c>
      <c r="AC49" s="929"/>
      <c r="AD49" s="929"/>
      <c r="AE49" s="112"/>
      <c r="AF49" s="1094">
        <v>4</v>
      </c>
      <c r="AG49" s="1095"/>
      <c r="AH49" s="1095"/>
      <c r="AI49" s="1095"/>
      <c r="AJ49" s="1095"/>
      <c r="AK49" s="1095"/>
      <c r="AL49" s="1095"/>
      <c r="AM49" s="1095"/>
      <c r="AN49" s="231"/>
      <c r="AO49" s="154"/>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row>
    <row r="50" spans="1:84" ht="16.5" customHeight="1">
      <c r="A50" s="1087"/>
      <c r="B50" s="943"/>
      <c r="C50" s="943"/>
      <c r="D50" s="943"/>
      <c r="E50" s="943"/>
      <c r="F50" s="943"/>
      <c r="G50" s="943"/>
      <c r="H50" s="943"/>
      <c r="I50" s="49"/>
      <c r="J50" s="896" t="s">
        <v>274</v>
      </c>
      <c r="K50" s="896"/>
      <c r="L50" s="896"/>
      <c r="M50" s="896"/>
      <c r="N50" s="896"/>
      <c r="O50" s="896"/>
      <c r="P50" s="896"/>
      <c r="Q50" s="896"/>
      <c r="R50" s="896"/>
      <c r="S50" s="896"/>
      <c r="T50" s="896"/>
      <c r="U50" s="896"/>
      <c r="V50" s="231"/>
      <c r="W50" s="231" t="s">
        <v>443</v>
      </c>
      <c r="X50" s="231"/>
      <c r="Y50" s="231"/>
      <c r="Z50" s="231"/>
      <c r="AA50" s="231"/>
      <c r="AB50" s="929" t="s">
        <v>277</v>
      </c>
      <c r="AC50" s="929"/>
      <c r="AD50" s="929"/>
      <c r="AE50" s="112"/>
      <c r="AF50" s="1094">
        <v>4</v>
      </c>
      <c r="AG50" s="1095"/>
      <c r="AH50" s="1095"/>
      <c r="AI50" s="1095"/>
      <c r="AJ50" s="1095"/>
      <c r="AK50" s="1095"/>
      <c r="AL50" s="1095"/>
      <c r="AM50" s="1095"/>
      <c r="AN50" s="231"/>
      <c r="AO50" s="154"/>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row>
    <row r="51" spans="1:84" ht="16.5" customHeight="1">
      <c r="A51" s="1087"/>
      <c r="B51" s="943"/>
      <c r="C51" s="943"/>
      <c r="D51" s="943"/>
      <c r="E51" s="943"/>
      <c r="F51" s="943"/>
      <c r="G51" s="943"/>
      <c r="H51" s="943"/>
      <c r="I51" s="225"/>
      <c r="J51" s="1090" t="s">
        <v>275</v>
      </c>
      <c r="K51" s="1090"/>
      <c r="L51" s="1090"/>
      <c r="M51" s="1090"/>
      <c r="N51" s="1090"/>
      <c r="O51" s="1090"/>
      <c r="P51" s="1090"/>
      <c r="Q51" s="1090"/>
      <c r="R51" s="1090"/>
      <c r="S51" s="1090"/>
      <c r="T51" s="1090"/>
      <c r="U51" s="257"/>
      <c r="V51" s="1093" t="s">
        <v>278</v>
      </c>
      <c r="W51" s="929"/>
      <c r="X51" s="929"/>
      <c r="Y51" s="929"/>
      <c r="Z51" s="929"/>
      <c r="AA51" s="929"/>
      <c r="AB51" s="929" t="s">
        <v>277</v>
      </c>
      <c r="AC51" s="929"/>
      <c r="AD51" s="929"/>
      <c r="AE51" s="112"/>
      <c r="AF51" s="1094"/>
      <c r="AG51" s="1095"/>
      <c r="AH51" s="1095"/>
      <c r="AI51" s="1095"/>
      <c r="AJ51" s="1095"/>
      <c r="AK51" s="1095"/>
      <c r="AL51" s="1095"/>
      <c r="AM51" s="1095"/>
      <c r="AN51" s="231"/>
      <c r="AO51" s="154"/>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row>
    <row r="52" spans="1:84" ht="16.5" customHeight="1">
      <c r="A52" s="1087"/>
      <c r="B52" s="943"/>
      <c r="C52" s="943"/>
      <c r="D52" s="943"/>
      <c r="E52" s="943"/>
      <c r="F52" s="943"/>
      <c r="G52" s="943"/>
      <c r="H52" s="943"/>
      <c r="I52" s="101"/>
      <c r="J52" s="1091"/>
      <c r="K52" s="1091"/>
      <c r="L52" s="1091"/>
      <c r="M52" s="1091"/>
      <c r="N52" s="1091"/>
      <c r="O52" s="1091"/>
      <c r="P52" s="1091"/>
      <c r="Q52" s="1091"/>
      <c r="R52" s="1091"/>
      <c r="S52" s="1091"/>
      <c r="T52" s="1091"/>
      <c r="U52" s="177"/>
      <c r="V52" s="1093" t="s">
        <v>279</v>
      </c>
      <c r="W52" s="929"/>
      <c r="X52" s="929"/>
      <c r="Y52" s="929"/>
      <c r="Z52" s="929"/>
      <c r="AA52" s="929"/>
      <c r="AB52" s="929" t="s">
        <v>277</v>
      </c>
      <c r="AC52" s="929"/>
      <c r="AD52" s="929"/>
      <c r="AE52" s="112"/>
      <c r="AF52" s="1094"/>
      <c r="AG52" s="1095"/>
      <c r="AH52" s="1095"/>
      <c r="AI52" s="1095"/>
      <c r="AJ52" s="1095"/>
      <c r="AK52" s="1095"/>
      <c r="AL52" s="1095"/>
      <c r="AM52" s="1095"/>
      <c r="AN52" s="231"/>
      <c r="AO52" s="154"/>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39"/>
      <c r="BR52" s="239"/>
      <c r="BS52" s="239"/>
      <c r="BT52" s="239"/>
      <c r="BU52" s="239"/>
      <c r="BV52" s="239"/>
      <c r="BW52" s="239"/>
      <c r="BX52" s="239"/>
      <c r="BY52" s="239"/>
      <c r="BZ52" s="239"/>
      <c r="CA52" s="239"/>
      <c r="CB52" s="239"/>
      <c r="CC52" s="239"/>
      <c r="CD52" s="239"/>
      <c r="CE52" s="239"/>
      <c r="CF52" s="239"/>
    </row>
    <row r="53" spans="1:84" ht="16.5" customHeight="1">
      <c r="A53" s="1087"/>
      <c r="B53" s="943"/>
      <c r="C53" s="943"/>
      <c r="D53" s="943"/>
      <c r="E53" s="943"/>
      <c r="F53" s="943"/>
      <c r="G53" s="943"/>
      <c r="H53" s="943"/>
      <c r="I53" s="101"/>
      <c r="J53" s="1091"/>
      <c r="K53" s="1091"/>
      <c r="L53" s="1091"/>
      <c r="M53" s="1091"/>
      <c r="N53" s="1091"/>
      <c r="O53" s="1091"/>
      <c r="P53" s="1091"/>
      <c r="Q53" s="1091"/>
      <c r="R53" s="1091"/>
      <c r="S53" s="1091"/>
      <c r="T53" s="1091"/>
      <c r="U53" s="177"/>
      <c r="V53" s="1093" t="s">
        <v>280</v>
      </c>
      <c r="W53" s="929"/>
      <c r="X53" s="929"/>
      <c r="Y53" s="929"/>
      <c r="Z53" s="929"/>
      <c r="AA53" s="929"/>
      <c r="AB53" s="929" t="s">
        <v>277</v>
      </c>
      <c r="AC53" s="929"/>
      <c r="AD53" s="929"/>
      <c r="AE53" s="112"/>
      <c r="AF53" s="1094"/>
      <c r="AG53" s="1095"/>
      <c r="AH53" s="1095"/>
      <c r="AI53" s="1095"/>
      <c r="AJ53" s="1095"/>
      <c r="AK53" s="1095"/>
      <c r="AL53" s="1095"/>
      <c r="AM53" s="1095"/>
      <c r="AN53" s="231"/>
      <c r="AO53" s="154"/>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39"/>
      <c r="BR53" s="239"/>
      <c r="BS53" s="239"/>
      <c r="BT53" s="239"/>
      <c r="BU53" s="239"/>
      <c r="BV53" s="239"/>
      <c r="BW53" s="239"/>
      <c r="BX53" s="239"/>
      <c r="BY53" s="239"/>
      <c r="BZ53" s="239"/>
      <c r="CA53" s="239"/>
      <c r="CB53" s="239"/>
      <c r="CC53" s="239"/>
      <c r="CD53" s="239"/>
      <c r="CE53" s="239"/>
      <c r="CF53" s="239"/>
    </row>
    <row r="54" spans="1:84" ht="16.5" customHeight="1">
      <c r="A54" s="1087"/>
      <c r="B54" s="943"/>
      <c r="C54" s="943"/>
      <c r="D54" s="943"/>
      <c r="E54" s="943"/>
      <c r="F54" s="943"/>
      <c r="G54" s="943"/>
      <c r="H54" s="943"/>
      <c r="I54" s="166"/>
      <c r="J54" s="1092"/>
      <c r="K54" s="1092"/>
      <c r="L54" s="1092"/>
      <c r="M54" s="1092"/>
      <c r="N54" s="1092"/>
      <c r="O54" s="1092"/>
      <c r="P54" s="1092"/>
      <c r="Q54" s="1092"/>
      <c r="R54" s="1092"/>
      <c r="S54" s="1092"/>
      <c r="T54" s="1092"/>
      <c r="U54" s="243"/>
      <c r="V54" s="1093" t="s">
        <v>281</v>
      </c>
      <c r="W54" s="929"/>
      <c r="X54" s="929"/>
      <c r="Y54" s="929"/>
      <c r="Z54" s="929"/>
      <c r="AA54" s="929"/>
      <c r="AB54" s="929" t="s">
        <v>277</v>
      </c>
      <c r="AC54" s="929"/>
      <c r="AD54" s="929"/>
      <c r="AE54" s="112"/>
      <c r="AF54" s="1094">
        <v>4</v>
      </c>
      <c r="AG54" s="1095"/>
      <c r="AH54" s="1095"/>
      <c r="AI54" s="1095"/>
      <c r="AJ54" s="1095"/>
      <c r="AK54" s="1095"/>
      <c r="AL54" s="1095"/>
      <c r="AM54" s="1095"/>
      <c r="AN54" s="231"/>
      <c r="AO54" s="154"/>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39"/>
      <c r="BR54" s="239"/>
      <c r="BS54" s="239"/>
      <c r="BT54" s="239"/>
      <c r="BU54" s="239"/>
      <c r="BV54" s="239"/>
      <c r="BW54" s="239"/>
      <c r="BX54" s="239"/>
      <c r="BY54" s="239"/>
      <c r="BZ54" s="239"/>
      <c r="CA54" s="239"/>
      <c r="CB54" s="239"/>
      <c r="CC54" s="239"/>
      <c r="CD54" s="239"/>
      <c r="CE54" s="239"/>
      <c r="CF54" s="239"/>
    </row>
    <row r="55" spans="1:84" ht="16.5" customHeight="1">
      <c r="A55" s="1110"/>
      <c r="B55" s="1111"/>
      <c r="C55" s="1111"/>
      <c r="D55" s="1111"/>
      <c r="E55" s="1111"/>
      <c r="F55" s="1111"/>
      <c r="G55" s="1111"/>
      <c r="H55" s="1111"/>
      <c r="I55" s="101"/>
      <c r="J55" s="896" t="s">
        <v>276</v>
      </c>
      <c r="K55" s="896"/>
      <c r="L55" s="896"/>
      <c r="M55" s="896"/>
      <c r="N55" s="229"/>
      <c r="O55" s="229" t="s">
        <v>444</v>
      </c>
      <c r="P55" s="229"/>
      <c r="Q55" s="229"/>
      <c r="R55" s="229"/>
      <c r="S55" s="229"/>
      <c r="T55" s="229"/>
      <c r="U55" s="229"/>
      <c r="V55" s="229"/>
      <c r="W55" s="229"/>
      <c r="X55" s="229"/>
      <c r="Y55" s="229"/>
      <c r="Z55" s="229"/>
      <c r="AA55" s="229"/>
      <c r="AB55" s="929" t="s">
        <v>445</v>
      </c>
      <c r="AC55" s="929"/>
      <c r="AD55" s="929"/>
      <c r="AE55" s="177"/>
      <c r="AF55" s="1094">
        <v>100</v>
      </c>
      <c r="AG55" s="1095"/>
      <c r="AH55" s="1095"/>
      <c r="AI55" s="1095"/>
      <c r="AJ55" s="1095"/>
      <c r="AK55" s="1095"/>
      <c r="AL55" s="1095"/>
      <c r="AM55" s="1095"/>
      <c r="AN55" s="229"/>
      <c r="AO55" s="153"/>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39"/>
      <c r="BS55" s="239"/>
      <c r="BT55" s="239"/>
      <c r="BU55" s="239"/>
      <c r="BV55" s="239"/>
      <c r="BW55" s="239"/>
      <c r="BX55" s="239"/>
      <c r="BY55" s="239"/>
      <c r="BZ55" s="239"/>
      <c r="CA55" s="239"/>
      <c r="CB55" s="239"/>
      <c r="CC55" s="239"/>
      <c r="CD55" s="239"/>
      <c r="CE55" s="239"/>
      <c r="CF55" s="239"/>
    </row>
    <row r="56" spans="1:84" ht="16.5" customHeight="1">
      <c r="A56" s="1087" t="s">
        <v>77</v>
      </c>
      <c r="B56" s="943"/>
      <c r="C56" s="943"/>
      <c r="D56" s="943"/>
      <c r="E56" s="943"/>
      <c r="F56" s="943"/>
      <c r="G56" s="943"/>
      <c r="H56" s="943"/>
      <c r="I56" s="49"/>
      <c r="J56" s="896" t="s">
        <v>273</v>
      </c>
      <c r="K56" s="896"/>
      <c r="L56" s="896"/>
      <c r="M56" s="896"/>
      <c r="N56" s="896"/>
      <c r="O56" s="896"/>
      <c r="P56" s="896"/>
      <c r="Q56" s="896"/>
      <c r="R56" s="896"/>
      <c r="S56" s="896"/>
      <c r="T56" s="896"/>
      <c r="U56" s="896"/>
      <c r="V56" s="231"/>
      <c r="W56" s="231" t="s">
        <v>442</v>
      </c>
      <c r="X56" s="231"/>
      <c r="Y56" s="231"/>
      <c r="Z56" s="231"/>
      <c r="AA56" s="231"/>
      <c r="AB56" s="929" t="s">
        <v>277</v>
      </c>
      <c r="AC56" s="929"/>
      <c r="AD56" s="929"/>
      <c r="AE56" s="112"/>
      <c r="AF56" s="1094">
        <v>5</v>
      </c>
      <c r="AG56" s="1095"/>
      <c r="AH56" s="1095"/>
      <c r="AI56" s="1095"/>
      <c r="AJ56" s="1095"/>
      <c r="AK56" s="1095"/>
      <c r="AL56" s="1095"/>
      <c r="AM56" s="1095"/>
      <c r="AN56" s="231"/>
      <c r="AO56" s="154"/>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39"/>
      <c r="BQ56" s="239"/>
      <c r="BR56" s="239"/>
      <c r="BS56" s="239"/>
      <c r="BT56" s="239"/>
      <c r="BU56" s="239"/>
      <c r="BV56" s="239"/>
      <c r="BW56" s="239"/>
      <c r="BX56" s="239"/>
      <c r="BY56" s="239"/>
      <c r="BZ56" s="239"/>
      <c r="CA56" s="239"/>
      <c r="CB56" s="239"/>
      <c r="CC56" s="239"/>
      <c r="CD56" s="239"/>
      <c r="CE56" s="239"/>
      <c r="CF56" s="239"/>
    </row>
    <row r="57" spans="1:84" ht="16.5" customHeight="1">
      <c r="A57" s="1087"/>
      <c r="B57" s="943"/>
      <c r="C57" s="943"/>
      <c r="D57" s="943"/>
      <c r="E57" s="943"/>
      <c r="F57" s="943"/>
      <c r="G57" s="943"/>
      <c r="H57" s="943"/>
      <c r="I57" s="49"/>
      <c r="J57" s="896" t="s">
        <v>274</v>
      </c>
      <c r="K57" s="896"/>
      <c r="L57" s="896"/>
      <c r="M57" s="896"/>
      <c r="N57" s="896"/>
      <c r="O57" s="896"/>
      <c r="P57" s="896"/>
      <c r="Q57" s="896"/>
      <c r="R57" s="896"/>
      <c r="S57" s="896"/>
      <c r="T57" s="896"/>
      <c r="U57" s="896"/>
      <c r="V57" s="231"/>
      <c r="W57" s="231" t="s">
        <v>443</v>
      </c>
      <c r="X57" s="231"/>
      <c r="Y57" s="231"/>
      <c r="Z57" s="231"/>
      <c r="AA57" s="231"/>
      <c r="AB57" s="929" t="s">
        <v>277</v>
      </c>
      <c r="AC57" s="929"/>
      <c r="AD57" s="929"/>
      <c r="AE57" s="112"/>
      <c r="AF57" s="1094">
        <v>5</v>
      </c>
      <c r="AG57" s="1095"/>
      <c r="AH57" s="1095"/>
      <c r="AI57" s="1095"/>
      <c r="AJ57" s="1095"/>
      <c r="AK57" s="1095"/>
      <c r="AL57" s="1095"/>
      <c r="AM57" s="1095"/>
      <c r="AN57" s="231"/>
      <c r="AO57" s="154"/>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39"/>
      <c r="BR57" s="239"/>
      <c r="BS57" s="239"/>
      <c r="BT57" s="239"/>
      <c r="BU57" s="239"/>
      <c r="BV57" s="239"/>
      <c r="BW57" s="239"/>
      <c r="BX57" s="239"/>
      <c r="BY57" s="239"/>
      <c r="BZ57" s="239"/>
      <c r="CA57" s="239"/>
      <c r="CB57" s="239"/>
      <c r="CC57" s="239"/>
      <c r="CD57" s="239"/>
      <c r="CE57" s="239"/>
      <c r="CF57" s="239"/>
    </row>
    <row r="58" spans="1:84" ht="16.5" customHeight="1">
      <c r="A58" s="1087"/>
      <c r="B58" s="943"/>
      <c r="C58" s="943"/>
      <c r="D58" s="943"/>
      <c r="E58" s="943"/>
      <c r="F58" s="943"/>
      <c r="G58" s="943"/>
      <c r="H58" s="943"/>
      <c r="I58" s="225"/>
      <c r="J58" s="1090" t="s">
        <v>275</v>
      </c>
      <c r="K58" s="1090"/>
      <c r="L58" s="1090"/>
      <c r="M58" s="1090"/>
      <c r="N58" s="1090"/>
      <c r="O58" s="1090"/>
      <c r="P58" s="1090"/>
      <c r="Q58" s="1090"/>
      <c r="R58" s="1090"/>
      <c r="S58" s="1090"/>
      <c r="T58" s="1090"/>
      <c r="U58" s="257"/>
      <c r="V58" s="1093" t="s">
        <v>278</v>
      </c>
      <c r="W58" s="929"/>
      <c r="X58" s="929"/>
      <c r="Y58" s="929"/>
      <c r="Z58" s="929"/>
      <c r="AA58" s="929"/>
      <c r="AB58" s="929" t="s">
        <v>277</v>
      </c>
      <c r="AC58" s="929"/>
      <c r="AD58" s="929"/>
      <c r="AE58" s="112"/>
      <c r="AF58" s="1094"/>
      <c r="AG58" s="1095"/>
      <c r="AH58" s="1095"/>
      <c r="AI58" s="1095"/>
      <c r="AJ58" s="1095"/>
      <c r="AK58" s="1095"/>
      <c r="AL58" s="1095"/>
      <c r="AM58" s="1095"/>
      <c r="AN58" s="231"/>
      <c r="AO58" s="154"/>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row>
    <row r="59" spans="1:84" ht="16.5" customHeight="1">
      <c r="A59" s="1087"/>
      <c r="B59" s="943"/>
      <c r="C59" s="943"/>
      <c r="D59" s="943"/>
      <c r="E59" s="943"/>
      <c r="F59" s="943"/>
      <c r="G59" s="943"/>
      <c r="H59" s="943"/>
      <c r="I59" s="101"/>
      <c r="J59" s="1091"/>
      <c r="K59" s="1091"/>
      <c r="L59" s="1091"/>
      <c r="M59" s="1091"/>
      <c r="N59" s="1091"/>
      <c r="O59" s="1091"/>
      <c r="P59" s="1091"/>
      <c r="Q59" s="1091"/>
      <c r="R59" s="1091"/>
      <c r="S59" s="1091"/>
      <c r="T59" s="1091"/>
      <c r="U59" s="177"/>
      <c r="V59" s="1093" t="s">
        <v>279</v>
      </c>
      <c r="W59" s="929"/>
      <c r="X59" s="929"/>
      <c r="Y59" s="929"/>
      <c r="Z59" s="929"/>
      <c r="AA59" s="929"/>
      <c r="AB59" s="929" t="s">
        <v>277</v>
      </c>
      <c r="AC59" s="929"/>
      <c r="AD59" s="929"/>
      <c r="AE59" s="112"/>
      <c r="AF59" s="1094"/>
      <c r="AG59" s="1095"/>
      <c r="AH59" s="1095"/>
      <c r="AI59" s="1095"/>
      <c r="AJ59" s="1095"/>
      <c r="AK59" s="1095"/>
      <c r="AL59" s="1095"/>
      <c r="AM59" s="1095"/>
      <c r="AN59" s="231"/>
      <c r="AO59" s="154"/>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row>
    <row r="60" spans="1:84" ht="16.5" customHeight="1">
      <c r="A60" s="1087"/>
      <c r="B60" s="943"/>
      <c r="C60" s="943"/>
      <c r="D60" s="943"/>
      <c r="E60" s="943"/>
      <c r="F60" s="943"/>
      <c r="G60" s="943"/>
      <c r="H60" s="943"/>
      <c r="I60" s="101"/>
      <c r="J60" s="1091"/>
      <c r="K60" s="1091"/>
      <c r="L60" s="1091"/>
      <c r="M60" s="1091"/>
      <c r="N60" s="1091"/>
      <c r="O60" s="1091"/>
      <c r="P60" s="1091"/>
      <c r="Q60" s="1091"/>
      <c r="R60" s="1091"/>
      <c r="S60" s="1091"/>
      <c r="T60" s="1091"/>
      <c r="U60" s="177"/>
      <c r="V60" s="1093" t="s">
        <v>280</v>
      </c>
      <c r="W60" s="929"/>
      <c r="X60" s="929"/>
      <c r="Y60" s="929"/>
      <c r="Z60" s="929"/>
      <c r="AA60" s="929"/>
      <c r="AB60" s="929" t="s">
        <v>277</v>
      </c>
      <c r="AC60" s="929"/>
      <c r="AD60" s="929"/>
      <c r="AE60" s="112"/>
      <c r="AF60" s="1094">
        <v>1</v>
      </c>
      <c r="AG60" s="1095"/>
      <c r="AH60" s="1095"/>
      <c r="AI60" s="1095"/>
      <c r="AJ60" s="1095"/>
      <c r="AK60" s="1095"/>
      <c r="AL60" s="1095"/>
      <c r="AM60" s="1095"/>
      <c r="AN60" s="231"/>
      <c r="AO60" s="154"/>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39"/>
      <c r="BR60" s="239"/>
      <c r="BS60" s="239"/>
      <c r="BT60" s="239"/>
      <c r="BU60" s="239"/>
      <c r="BV60" s="239"/>
      <c r="BW60" s="239"/>
      <c r="BX60" s="239"/>
      <c r="BY60" s="239"/>
      <c r="BZ60" s="239"/>
      <c r="CA60" s="239"/>
      <c r="CB60" s="239"/>
      <c r="CC60" s="239"/>
      <c r="CD60" s="239"/>
      <c r="CE60" s="239"/>
      <c r="CF60" s="239"/>
    </row>
    <row r="61" spans="1:84" ht="16.5" customHeight="1">
      <c r="A61" s="1087"/>
      <c r="B61" s="943"/>
      <c r="C61" s="943"/>
      <c r="D61" s="943"/>
      <c r="E61" s="943"/>
      <c r="F61" s="943"/>
      <c r="G61" s="943"/>
      <c r="H61" s="943"/>
      <c r="I61" s="166"/>
      <c r="J61" s="1092"/>
      <c r="K61" s="1092"/>
      <c r="L61" s="1092"/>
      <c r="M61" s="1092"/>
      <c r="N61" s="1092"/>
      <c r="O61" s="1092"/>
      <c r="P61" s="1092"/>
      <c r="Q61" s="1092"/>
      <c r="R61" s="1092"/>
      <c r="S61" s="1092"/>
      <c r="T61" s="1092"/>
      <c r="U61" s="243"/>
      <c r="V61" s="1093" t="s">
        <v>281</v>
      </c>
      <c r="W61" s="929"/>
      <c r="X61" s="929"/>
      <c r="Y61" s="929"/>
      <c r="Z61" s="929"/>
      <c r="AA61" s="929"/>
      <c r="AB61" s="929" t="s">
        <v>277</v>
      </c>
      <c r="AC61" s="929"/>
      <c r="AD61" s="929"/>
      <c r="AE61" s="112"/>
      <c r="AF61" s="1094">
        <v>4</v>
      </c>
      <c r="AG61" s="1095"/>
      <c r="AH61" s="1095"/>
      <c r="AI61" s="1095"/>
      <c r="AJ61" s="1095"/>
      <c r="AK61" s="1095"/>
      <c r="AL61" s="1095"/>
      <c r="AM61" s="1095"/>
      <c r="AN61" s="231"/>
      <c r="AO61" s="154"/>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239"/>
      <c r="BY61" s="239"/>
      <c r="BZ61" s="239"/>
      <c r="CA61" s="239"/>
      <c r="CB61" s="239"/>
      <c r="CC61" s="239"/>
      <c r="CD61" s="239"/>
      <c r="CE61" s="239"/>
      <c r="CF61" s="239"/>
    </row>
    <row r="62" spans="1:84" ht="16.5" customHeight="1">
      <c r="A62" s="1088"/>
      <c r="B62" s="1089"/>
      <c r="C62" s="1089"/>
      <c r="D62" s="1089"/>
      <c r="E62" s="1089"/>
      <c r="F62" s="1089"/>
      <c r="G62" s="1089"/>
      <c r="H62" s="1089"/>
      <c r="I62" s="167"/>
      <c r="J62" s="923" t="s">
        <v>276</v>
      </c>
      <c r="K62" s="923"/>
      <c r="L62" s="923"/>
      <c r="M62" s="923"/>
      <c r="N62" s="232"/>
      <c r="O62" s="232" t="s">
        <v>444</v>
      </c>
      <c r="P62" s="232"/>
      <c r="Q62" s="232"/>
      <c r="R62" s="232"/>
      <c r="S62" s="232"/>
      <c r="T62" s="232"/>
      <c r="U62" s="232"/>
      <c r="V62" s="232"/>
      <c r="W62" s="232"/>
      <c r="X62" s="232"/>
      <c r="Y62" s="232"/>
      <c r="Z62" s="232"/>
      <c r="AA62" s="232"/>
      <c r="AB62" s="1096" t="s">
        <v>445</v>
      </c>
      <c r="AC62" s="1096"/>
      <c r="AD62" s="1096"/>
      <c r="AE62" s="240"/>
      <c r="AF62" s="1097">
        <v>100</v>
      </c>
      <c r="AG62" s="1098"/>
      <c r="AH62" s="1098"/>
      <c r="AI62" s="1098"/>
      <c r="AJ62" s="1098"/>
      <c r="AK62" s="1098"/>
      <c r="AL62" s="1098"/>
      <c r="AM62" s="1098"/>
      <c r="AN62" s="232"/>
      <c r="AO62" s="164"/>
      <c r="AP62" s="239"/>
      <c r="AQ62" s="239"/>
      <c r="AR62" s="239"/>
      <c r="AS62" s="239"/>
      <c r="AT62" s="239"/>
      <c r="AU62" s="239"/>
      <c r="AV62" s="239"/>
      <c r="AW62" s="239"/>
      <c r="AX62" s="239"/>
      <c r="AY62" s="239"/>
      <c r="AZ62" s="239"/>
      <c r="BA62" s="239"/>
      <c r="BB62" s="239"/>
      <c r="BC62" s="239"/>
      <c r="BD62" s="239"/>
      <c r="BE62" s="239"/>
      <c r="BF62" s="239"/>
      <c r="BG62" s="239"/>
      <c r="BH62" s="239"/>
      <c r="BI62" s="239"/>
      <c r="BJ62" s="239"/>
      <c r="BK62" s="239"/>
      <c r="BL62" s="239"/>
      <c r="BM62" s="239"/>
      <c r="BN62" s="239"/>
      <c r="BO62" s="239"/>
      <c r="BP62" s="239"/>
      <c r="BQ62" s="239"/>
      <c r="BR62" s="239"/>
      <c r="BS62" s="239"/>
      <c r="BT62" s="239"/>
      <c r="BU62" s="239"/>
      <c r="BV62" s="239"/>
      <c r="BW62" s="239"/>
      <c r="BX62" s="239"/>
      <c r="BY62" s="239"/>
      <c r="BZ62" s="239"/>
      <c r="CA62" s="239"/>
      <c r="CB62" s="239"/>
      <c r="CC62" s="239"/>
      <c r="CD62" s="239"/>
      <c r="CE62" s="239"/>
      <c r="CF62" s="239"/>
    </row>
    <row r="63" spans="1:84" ht="16.5" customHeight="1">
      <c r="A63" s="226"/>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row>
    <row r="64" spans="1:84">
      <c r="A64" s="226"/>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row>
    <row r="65" spans="1:84">
      <c r="A65" s="226"/>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81"/>
      <c r="CA65" s="226"/>
      <c r="CB65" s="226"/>
      <c r="CC65" s="226"/>
      <c r="CD65" s="226"/>
      <c r="CE65" s="226"/>
      <c r="CF65" s="226"/>
    </row>
    <row r="66" spans="1:84" ht="16.5" customHeight="1">
      <c r="A66" s="1149" t="s">
        <v>264</v>
      </c>
      <c r="B66" s="1150"/>
      <c r="C66" s="1150"/>
      <c r="D66" s="1150"/>
      <c r="E66" s="232" t="s">
        <v>76</v>
      </c>
      <c r="F66" s="232"/>
      <c r="G66" s="232"/>
      <c r="H66" s="232"/>
      <c r="I66" s="232"/>
      <c r="J66" s="232"/>
      <c r="K66" s="232"/>
      <c r="L66" s="232"/>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345"/>
      <c r="BP66" s="345"/>
      <c r="BQ66" s="345"/>
      <c r="BR66" s="345"/>
      <c r="BS66" s="345"/>
      <c r="BT66" s="345"/>
      <c r="BU66" s="345"/>
      <c r="BV66" s="345"/>
      <c r="BW66" s="345"/>
      <c r="BX66" s="345"/>
      <c r="BY66" s="345"/>
      <c r="BZ66" s="345"/>
      <c r="CA66" s="226"/>
      <c r="CB66" s="226"/>
      <c r="CC66" s="226"/>
      <c r="CD66" s="226"/>
      <c r="CE66" s="226"/>
      <c r="CF66" s="226"/>
    </row>
    <row r="67" spans="1:84" ht="16.5" customHeight="1">
      <c r="A67" s="151"/>
      <c r="B67" s="29"/>
      <c r="C67" s="29"/>
      <c r="D67" s="1151" t="s">
        <v>74</v>
      </c>
      <c r="E67" s="1127"/>
      <c r="F67" s="1127"/>
      <c r="G67" s="1127"/>
      <c r="H67" s="1127"/>
      <c r="I67" s="1127"/>
      <c r="J67" s="29"/>
      <c r="K67" s="29"/>
      <c r="L67" s="98"/>
      <c r="M67" s="99"/>
      <c r="N67" s="98"/>
      <c r="O67" s="98"/>
      <c r="P67" s="98"/>
      <c r="Q67" s="98"/>
      <c r="R67" s="1152" t="s">
        <v>78</v>
      </c>
      <c r="S67" s="1152"/>
      <c r="T67" s="1152"/>
      <c r="U67" s="1152"/>
      <c r="V67" s="1152"/>
      <c r="W67" s="1152"/>
      <c r="X67" s="1152"/>
      <c r="Y67" s="1152"/>
      <c r="Z67" s="1152"/>
      <c r="AA67" s="1152"/>
      <c r="AB67" s="1152"/>
      <c r="AC67" s="1152"/>
      <c r="AD67" s="1152"/>
      <c r="AE67" s="1152"/>
      <c r="AF67" s="98"/>
      <c r="AG67" s="98"/>
      <c r="AH67" s="98"/>
      <c r="AI67" s="98"/>
      <c r="AJ67" s="111"/>
      <c r="AK67" s="99"/>
      <c r="AL67" s="98"/>
      <c r="AM67" s="98"/>
      <c r="AN67" s="1152" t="s">
        <v>290</v>
      </c>
      <c r="AO67" s="1152"/>
      <c r="AP67" s="1152"/>
      <c r="AQ67" s="1152"/>
      <c r="AR67" s="1152"/>
      <c r="AS67" s="1152"/>
      <c r="AT67" s="98"/>
      <c r="AU67" s="374"/>
      <c r="AV67" s="114"/>
      <c r="AW67" s="375"/>
      <c r="AX67" s="1153" t="s">
        <v>467</v>
      </c>
      <c r="AY67" s="1065"/>
      <c r="AZ67" s="1065"/>
      <c r="BA67" s="1065"/>
      <c r="BB67" s="1065"/>
      <c r="BC67" s="1065"/>
      <c r="BD67" s="1065"/>
      <c r="BE67" s="1065"/>
      <c r="BF67" s="1065"/>
      <c r="BG67" s="1065"/>
      <c r="BH67" s="1065"/>
      <c r="BI67" s="1065"/>
      <c r="BJ67" s="1065"/>
      <c r="BK67" s="1065"/>
      <c r="BL67" s="1065"/>
      <c r="BM67" s="1065"/>
      <c r="BN67" s="376"/>
      <c r="BO67" s="345"/>
      <c r="BP67" s="345"/>
      <c r="BQ67" s="898"/>
      <c r="BR67" s="898"/>
      <c r="BS67" s="898"/>
      <c r="BT67" s="898"/>
      <c r="BU67" s="898"/>
      <c r="BV67" s="898"/>
      <c r="BW67" s="898"/>
      <c r="BX67" s="898"/>
      <c r="BY67" s="345"/>
      <c r="BZ67" s="345"/>
      <c r="CA67" s="226"/>
      <c r="CB67" s="226"/>
      <c r="CC67" s="226"/>
      <c r="CD67" s="226"/>
      <c r="CE67" s="226"/>
      <c r="CF67" s="226"/>
    </row>
    <row r="68" spans="1:84" ht="16.5" customHeight="1">
      <c r="A68" s="100"/>
      <c r="B68" s="229"/>
      <c r="C68" s="229"/>
      <c r="D68" s="1128"/>
      <c r="E68" s="1128"/>
      <c r="F68" s="1128"/>
      <c r="G68" s="1128"/>
      <c r="H68" s="1128"/>
      <c r="I68" s="1128"/>
      <c r="J68" s="229"/>
      <c r="K68" s="229"/>
      <c r="L68" s="229"/>
      <c r="M68" s="49"/>
      <c r="N68" s="929" t="s">
        <v>285</v>
      </c>
      <c r="O68" s="929"/>
      <c r="P68" s="929"/>
      <c r="Q68" s="929"/>
      <c r="R68" s="929"/>
      <c r="S68" s="929"/>
      <c r="T68" s="929"/>
      <c r="U68" s="929"/>
      <c r="V68" s="929"/>
      <c r="W68" s="929"/>
      <c r="X68" s="112"/>
      <c r="Y68" s="231"/>
      <c r="Z68" s="929" t="s">
        <v>637</v>
      </c>
      <c r="AA68" s="929"/>
      <c r="AB68" s="929"/>
      <c r="AC68" s="929"/>
      <c r="AD68" s="929"/>
      <c r="AE68" s="929"/>
      <c r="AF68" s="929"/>
      <c r="AG68" s="929"/>
      <c r="AH68" s="929"/>
      <c r="AI68" s="929"/>
      <c r="AJ68" s="112"/>
      <c r="AK68" s="101"/>
      <c r="AL68" s="229"/>
      <c r="AM68" s="229"/>
      <c r="AN68" s="943" t="s">
        <v>289</v>
      </c>
      <c r="AO68" s="943"/>
      <c r="AP68" s="943"/>
      <c r="AQ68" s="943"/>
      <c r="AR68" s="943"/>
      <c r="AS68" s="943"/>
      <c r="AT68" s="229"/>
      <c r="AU68" s="345"/>
      <c r="AV68" s="115"/>
      <c r="AW68" s="101"/>
      <c r="AX68" s="943"/>
      <c r="AY68" s="943"/>
      <c r="AZ68" s="943"/>
      <c r="BA68" s="943"/>
      <c r="BB68" s="943"/>
      <c r="BC68" s="943"/>
      <c r="BD68" s="943"/>
      <c r="BE68" s="943"/>
      <c r="BF68" s="943"/>
      <c r="BG68" s="943"/>
      <c r="BH68" s="943"/>
      <c r="BI68" s="943"/>
      <c r="BJ68" s="943"/>
      <c r="BK68" s="943"/>
      <c r="BL68" s="943"/>
      <c r="BM68" s="943"/>
      <c r="BN68" s="289"/>
      <c r="BO68" s="345"/>
      <c r="BP68" s="345"/>
      <c r="BQ68" s="898"/>
      <c r="BR68" s="898"/>
      <c r="BS68" s="898"/>
      <c r="BT68" s="898"/>
      <c r="BU68" s="898"/>
      <c r="BV68" s="898"/>
      <c r="BW68" s="898"/>
      <c r="BX68" s="898"/>
      <c r="BY68" s="345"/>
      <c r="BZ68" s="345"/>
      <c r="CA68" s="226"/>
      <c r="CB68" s="226"/>
      <c r="CC68" s="226"/>
      <c r="CD68" s="226"/>
      <c r="CE68" s="226"/>
      <c r="CF68" s="226"/>
    </row>
    <row r="69" spans="1:84" ht="16.5" customHeight="1">
      <c r="A69" s="110"/>
      <c r="B69" s="896" t="s">
        <v>54</v>
      </c>
      <c r="C69" s="896"/>
      <c r="D69" s="896"/>
      <c r="E69" s="896"/>
      <c r="F69" s="896"/>
      <c r="G69" s="896"/>
      <c r="H69" s="896"/>
      <c r="I69" s="896"/>
      <c r="J69" s="896"/>
      <c r="K69" s="896"/>
      <c r="L69" s="80"/>
      <c r="M69" s="89"/>
      <c r="N69" s="80"/>
      <c r="O69" s="80"/>
      <c r="P69" s="80"/>
      <c r="Q69" s="1154" t="s">
        <v>627</v>
      </c>
      <c r="R69" s="1154"/>
      <c r="S69" s="1154"/>
      <c r="T69" s="1154"/>
      <c r="U69" s="80"/>
      <c r="V69" s="80"/>
      <c r="W69" s="80"/>
      <c r="X69" s="113"/>
      <c r="Y69" s="77"/>
      <c r="Z69" s="80"/>
      <c r="AA69" s="80"/>
      <c r="AB69" s="80"/>
      <c r="AC69" s="1154" t="s">
        <v>627</v>
      </c>
      <c r="AD69" s="1154"/>
      <c r="AE69" s="1154"/>
      <c r="AF69" s="1154"/>
      <c r="AG69" s="80"/>
      <c r="AH69" s="80"/>
      <c r="AI69" s="80"/>
      <c r="AJ69" s="113"/>
      <c r="AK69" s="89"/>
      <c r="AL69" s="80"/>
      <c r="AM69" s="80"/>
      <c r="AN69" s="80"/>
      <c r="AO69" s="1155">
        <f>Q69+AC69</f>
        <v>4.5999999999999996</v>
      </c>
      <c r="AP69" s="1155"/>
      <c r="AQ69" s="1155"/>
      <c r="AR69" s="1155"/>
      <c r="AS69" s="80"/>
      <c r="AT69" s="80"/>
      <c r="AU69" s="377"/>
      <c r="AV69" s="93"/>
      <c r="AW69" s="117"/>
      <c r="AX69" s="1156" t="s">
        <v>79</v>
      </c>
      <c r="AY69" s="1156"/>
      <c r="AZ69" s="1156"/>
      <c r="BA69" s="1156"/>
      <c r="BB69" s="1156"/>
      <c r="BC69" s="1156"/>
      <c r="BD69" s="1156"/>
      <c r="BE69" s="1156"/>
      <c r="BF69" s="1156"/>
      <c r="BG69" s="1156"/>
      <c r="BH69" s="1156"/>
      <c r="BI69" s="1156"/>
      <c r="BJ69" s="1156"/>
      <c r="BK69" s="1156"/>
      <c r="BL69" s="1156"/>
      <c r="BM69" s="1156"/>
      <c r="BN69" s="154"/>
      <c r="BO69" s="345"/>
      <c r="BP69" s="345"/>
      <c r="BQ69" s="345"/>
      <c r="BR69" s="345"/>
      <c r="BS69" s="345"/>
      <c r="BT69" s="345"/>
      <c r="BU69" s="345"/>
      <c r="BV69" s="345"/>
      <c r="BW69" s="345"/>
      <c r="BX69" s="345"/>
      <c r="BY69" s="345"/>
      <c r="BZ69" s="345"/>
      <c r="CA69" s="226"/>
      <c r="CB69" s="226"/>
      <c r="CC69" s="226"/>
      <c r="CD69" s="226"/>
      <c r="CE69" s="226"/>
      <c r="CF69" s="226"/>
    </row>
    <row r="70" spans="1:84" ht="16.5" customHeight="1">
      <c r="A70" s="110"/>
      <c r="B70" s="896" t="s">
        <v>77</v>
      </c>
      <c r="C70" s="896"/>
      <c r="D70" s="896"/>
      <c r="E70" s="896"/>
      <c r="F70" s="896"/>
      <c r="G70" s="896"/>
      <c r="H70" s="896"/>
      <c r="I70" s="896"/>
      <c r="J70" s="896"/>
      <c r="K70" s="896"/>
      <c r="L70" s="80"/>
      <c r="M70" s="89"/>
      <c r="N70" s="80"/>
      <c r="O70" s="80"/>
      <c r="P70" s="80"/>
      <c r="Q70" s="1154" t="s">
        <v>598</v>
      </c>
      <c r="R70" s="1154"/>
      <c r="S70" s="1154"/>
      <c r="T70" s="1154"/>
      <c r="U70" s="80"/>
      <c r="V70" s="80"/>
      <c r="W70" s="80"/>
      <c r="X70" s="113"/>
      <c r="Y70" s="77"/>
      <c r="Z70" s="80"/>
      <c r="AA70" s="80"/>
      <c r="AB70" s="80"/>
      <c r="AC70" s="1154" t="s">
        <v>598</v>
      </c>
      <c r="AD70" s="1154"/>
      <c r="AE70" s="1154"/>
      <c r="AF70" s="1154"/>
      <c r="AG70" s="80"/>
      <c r="AH70" s="80"/>
      <c r="AI70" s="80"/>
      <c r="AJ70" s="113"/>
      <c r="AK70" s="89"/>
      <c r="AL70" s="80"/>
      <c r="AM70" s="80"/>
      <c r="AN70" s="80"/>
      <c r="AO70" s="1155">
        <f>Q70+AC70</f>
        <v>4.5</v>
      </c>
      <c r="AP70" s="1155"/>
      <c r="AQ70" s="1155"/>
      <c r="AR70" s="1155"/>
      <c r="AS70" s="80"/>
      <c r="AT70" s="80"/>
      <c r="AU70" s="377"/>
      <c r="AV70" s="116"/>
      <c r="AW70" s="117"/>
      <c r="AX70" s="1156" t="s">
        <v>79</v>
      </c>
      <c r="AY70" s="1156"/>
      <c r="AZ70" s="1156"/>
      <c r="BA70" s="1156"/>
      <c r="BB70" s="1156"/>
      <c r="BC70" s="1156"/>
      <c r="BD70" s="1156"/>
      <c r="BE70" s="1156"/>
      <c r="BF70" s="1156"/>
      <c r="BG70" s="1156"/>
      <c r="BH70" s="1156"/>
      <c r="BI70" s="1156"/>
      <c r="BJ70" s="1156"/>
      <c r="BK70" s="1156"/>
      <c r="BL70" s="1156"/>
      <c r="BM70" s="1156"/>
      <c r="BN70" s="154"/>
      <c r="BO70" s="345"/>
      <c r="BP70" s="345"/>
      <c r="BQ70" s="345"/>
      <c r="BR70" s="345"/>
      <c r="BS70" s="345"/>
      <c r="BT70" s="345"/>
      <c r="BU70" s="345"/>
      <c r="BV70" s="345"/>
      <c r="BW70" s="345"/>
      <c r="BX70" s="345"/>
      <c r="BY70" s="345"/>
      <c r="BZ70" s="345"/>
      <c r="CA70" s="226"/>
      <c r="CB70" s="226"/>
      <c r="CC70" s="226"/>
      <c r="CD70" s="226"/>
      <c r="CE70" s="226"/>
      <c r="CF70" s="226"/>
    </row>
    <row r="71" spans="1:84" ht="16.5" customHeight="1">
      <c r="A71" s="245"/>
      <c r="B71" s="923" t="s">
        <v>65</v>
      </c>
      <c r="C71" s="923"/>
      <c r="D71" s="923"/>
      <c r="E71" s="923"/>
      <c r="F71" s="923"/>
      <c r="G71" s="923"/>
      <c r="H71" s="923"/>
      <c r="I71" s="923"/>
      <c r="J71" s="923"/>
      <c r="K71" s="923"/>
      <c r="L71" s="246"/>
      <c r="M71" s="247"/>
      <c r="N71" s="246"/>
      <c r="O71" s="246"/>
      <c r="P71" s="246"/>
      <c r="Q71" s="1157" t="s">
        <v>627</v>
      </c>
      <c r="R71" s="1157"/>
      <c r="S71" s="1157"/>
      <c r="T71" s="1157"/>
      <c r="U71" s="246"/>
      <c r="V71" s="246"/>
      <c r="W71" s="246"/>
      <c r="X71" s="248"/>
      <c r="Y71" s="249"/>
      <c r="Z71" s="246"/>
      <c r="AA71" s="246"/>
      <c r="AB71" s="246"/>
      <c r="AC71" s="1157" t="s">
        <v>627</v>
      </c>
      <c r="AD71" s="1157"/>
      <c r="AE71" s="1157"/>
      <c r="AF71" s="1157"/>
      <c r="AG71" s="246"/>
      <c r="AH71" s="246"/>
      <c r="AI71" s="246"/>
      <c r="AJ71" s="248"/>
      <c r="AK71" s="247"/>
      <c r="AL71" s="246"/>
      <c r="AM71" s="246"/>
      <c r="AN71" s="246"/>
      <c r="AO71" s="1158">
        <f>Q71+AC71</f>
        <v>4.5999999999999996</v>
      </c>
      <c r="AP71" s="1158"/>
      <c r="AQ71" s="1158"/>
      <c r="AR71" s="1158"/>
      <c r="AS71" s="246"/>
      <c r="AT71" s="246"/>
      <c r="AU71" s="246"/>
      <c r="AV71" s="250"/>
      <c r="AW71" s="251"/>
      <c r="AX71" s="1159" t="s">
        <v>79</v>
      </c>
      <c r="AY71" s="1159"/>
      <c r="AZ71" s="1159"/>
      <c r="BA71" s="1159"/>
      <c r="BB71" s="1159"/>
      <c r="BC71" s="1159"/>
      <c r="BD71" s="1159"/>
      <c r="BE71" s="1159"/>
      <c r="BF71" s="1159"/>
      <c r="BG71" s="1159"/>
      <c r="BH71" s="1159"/>
      <c r="BI71" s="1159"/>
      <c r="BJ71" s="1159"/>
      <c r="BK71" s="1159"/>
      <c r="BL71" s="1159"/>
      <c r="BM71" s="1159"/>
      <c r="BN71" s="242"/>
      <c r="BO71" s="345"/>
      <c r="BP71" s="345"/>
      <c r="BQ71" s="345"/>
      <c r="BR71" s="345"/>
      <c r="BS71" s="345"/>
      <c r="BT71" s="345"/>
      <c r="BU71" s="345"/>
      <c r="BV71" s="345"/>
      <c r="BW71" s="345"/>
      <c r="BX71" s="345"/>
      <c r="BY71" s="345"/>
      <c r="BZ71" s="345"/>
      <c r="CA71" s="226"/>
      <c r="CB71" s="226"/>
      <c r="CC71" s="226"/>
      <c r="CD71" s="226"/>
      <c r="CE71" s="226"/>
      <c r="CF71" s="226"/>
    </row>
    <row r="72" spans="1:84" ht="16.5" customHeight="1">
      <c r="A72" s="229"/>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35"/>
      <c r="AI72" s="35"/>
      <c r="AJ72" s="35"/>
      <c r="AK72" s="35"/>
      <c r="AL72" s="35"/>
      <c r="AM72" s="35"/>
      <c r="AN72" s="35"/>
      <c r="AO72" s="35"/>
      <c r="AP72" s="35"/>
      <c r="AQ72" s="35"/>
      <c r="AR72" s="35"/>
      <c r="AS72" s="35"/>
      <c r="AT72" s="35"/>
      <c r="AU72" s="229"/>
      <c r="AV72" s="229"/>
      <c r="AW72" s="31"/>
      <c r="AX72" s="31"/>
      <c r="AY72" s="31"/>
      <c r="AZ72" s="31"/>
      <c r="BA72" s="31"/>
      <c r="BB72" s="229"/>
      <c r="BC72" s="229"/>
      <c r="BD72" s="238"/>
      <c r="BE72" s="26"/>
      <c r="BF72" s="26"/>
      <c r="BG72" s="36"/>
      <c r="BH72" s="36"/>
      <c r="BI72" s="238"/>
      <c r="BJ72" s="238"/>
      <c r="BK72" s="229"/>
      <c r="BL72" s="229"/>
      <c r="BM72" s="229"/>
      <c r="BN72" s="229"/>
      <c r="BO72" s="345"/>
      <c r="BP72" s="345"/>
      <c r="BQ72" s="345"/>
      <c r="BR72" s="345"/>
      <c r="BS72" s="345"/>
      <c r="BT72" s="345"/>
      <c r="BU72" s="345"/>
      <c r="BV72" s="345"/>
      <c r="BW72" s="345"/>
      <c r="BX72" s="345"/>
      <c r="BY72" s="345"/>
      <c r="BZ72" s="345"/>
      <c r="CA72" s="226"/>
      <c r="CB72" s="226"/>
      <c r="CC72" s="226"/>
      <c r="CD72" s="226"/>
      <c r="CE72" s="226"/>
      <c r="CF72" s="226"/>
    </row>
    <row r="73" spans="1:84" s="180" customFormat="1" ht="16.5" customHeight="1">
      <c r="A73" s="229"/>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35"/>
      <c r="AI73" s="35"/>
      <c r="AJ73" s="35"/>
      <c r="AK73" s="35"/>
      <c r="AL73" s="35"/>
      <c r="AM73" s="35"/>
      <c r="AN73" s="35"/>
      <c r="AO73" s="35"/>
      <c r="AP73" s="35"/>
      <c r="AQ73" s="35"/>
      <c r="AR73" s="35"/>
      <c r="AS73" s="35"/>
      <c r="AT73" s="35"/>
      <c r="AU73" s="229"/>
      <c r="AV73" s="229"/>
      <c r="AW73" s="31"/>
      <c r="AX73" s="31"/>
      <c r="AY73" s="31"/>
      <c r="AZ73" s="31"/>
      <c r="BA73" s="31"/>
      <c r="BB73" s="229"/>
      <c r="BC73" s="229"/>
      <c r="BD73" s="238"/>
      <c r="BE73" s="26"/>
      <c r="BF73" s="26"/>
      <c r="BG73" s="36"/>
      <c r="BH73" s="36"/>
      <c r="BI73" s="238"/>
      <c r="BJ73" s="238"/>
      <c r="BK73" s="229"/>
      <c r="BL73" s="229"/>
      <c r="BM73" s="229"/>
      <c r="BN73" s="229"/>
      <c r="BO73" s="239"/>
      <c r="BP73" s="239"/>
      <c r="BQ73" s="239"/>
      <c r="BR73" s="239"/>
      <c r="BS73" s="239"/>
      <c r="BT73" s="239"/>
      <c r="BU73" s="239"/>
      <c r="BV73" s="239"/>
      <c r="BW73" s="239"/>
      <c r="BX73" s="239"/>
      <c r="BY73" s="239"/>
      <c r="BZ73" s="239"/>
      <c r="CA73" s="226"/>
      <c r="CB73" s="226"/>
      <c r="CC73" s="226"/>
      <c r="CD73" s="226"/>
      <c r="CE73" s="226"/>
      <c r="CF73" s="226"/>
    </row>
    <row r="74" spans="1:84" ht="16.5" customHeight="1">
      <c r="A74" s="1149" t="s">
        <v>287</v>
      </c>
      <c r="B74" s="1150"/>
      <c r="C74" s="1150"/>
      <c r="D74" s="1150"/>
      <c r="E74" s="232" t="s">
        <v>288</v>
      </c>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35"/>
      <c r="AI74" s="35"/>
      <c r="AJ74" s="35"/>
      <c r="AK74" s="35"/>
      <c r="AL74" s="35"/>
      <c r="AM74" s="35"/>
      <c r="AN74" s="35"/>
      <c r="AO74" s="35"/>
      <c r="AP74" s="35"/>
      <c r="AQ74" s="35"/>
      <c r="AR74" s="35"/>
      <c r="AS74" s="35"/>
      <c r="AT74" s="35"/>
      <c r="AU74" s="229"/>
      <c r="AV74" s="229"/>
      <c r="AW74" s="31"/>
      <c r="AX74" s="31"/>
      <c r="AY74" s="31"/>
      <c r="AZ74" s="31"/>
      <c r="BA74" s="31"/>
      <c r="BB74" s="229"/>
      <c r="BC74" s="229"/>
      <c r="BD74" s="238"/>
      <c r="BE74" s="26"/>
      <c r="BF74" s="26"/>
      <c r="BG74" s="36"/>
      <c r="BH74" s="36"/>
      <c r="BI74" s="238"/>
      <c r="BJ74" s="238"/>
      <c r="BK74" s="229"/>
      <c r="BL74" s="229"/>
      <c r="BM74" s="229"/>
      <c r="BN74" s="229"/>
      <c r="BO74" s="239"/>
      <c r="BP74" s="239"/>
      <c r="BQ74" s="239"/>
      <c r="BR74" s="239"/>
      <c r="BS74" s="239"/>
      <c r="BT74" s="239"/>
      <c r="BU74" s="239"/>
      <c r="BV74" s="239"/>
      <c r="BW74" s="239"/>
      <c r="BX74" s="239"/>
      <c r="BY74" s="239"/>
      <c r="BZ74" s="239"/>
      <c r="CA74" s="226"/>
      <c r="CB74" s="226"/>
      <c r="CC74" s="226"/>
      <c r="CD74" s="226"/>
      <c r="CE74" s="226"/>
      <c r="CF74" s="226"/>
    </row>
    <row r="75" spans="1:84" ht="16.5" customHeight="1">
      <c r="A75" s="151"/>
      <c r="B75" s="29"/>
      <c r="C75" s="29"/>
      <c r="D75" s="1151" t="s">
        <v>74</v>
      </c>
      <c r="E75" s="1127"/>
      <c r="F75" s="1127"/>
      <c r="G75" s="1127"/>
      <c r="H75" s="1127"/>
      <c r="I75" s="1127"/>
      <c r="J75" s="29"/>
      <c r="K75" s="29"/>
      <c r="L75" s="98"/>
      <c r="M75" s="99"/>
      <c r="N75" s="1160" t="s">
        <v>293</v>
      </c>
      <c r="O75" s="1160"/>
      <c r="P75" s="1160"/>
      <c r="Q75" s="1160"/>
      <c r="R75" s="1160"/>
      <c r="S75" s="1160"/>
      <c r="T75" s="1160"/>
      <c r="U75" s="1160"/>
      <c r="V75" s="187"/>
      <c r="W75" s="188"/>
      <c r="X75" s="1160" t="s">
        <v>295</v>
      </c>
      <c r="Y75" s="1160"/>
      <c r="Z75" s="1160"/>
      <c r="AA75" s="1160"/>
      <c r="AB75" s="1160"/>
      <c r="AC75" s="1160"/>
      <c r="AD75" s="1160"/>
      <c r="AE75" s="1160"/>
      <c r="AF75" s="187"/>
      <c r="AG75" s="188"/>
      <c r="AH75" s="1160" t="s">
        <v>296</v>
      </c>
      <c r="AI75" s="1160"/>
      <c r="AJ75" s="1160"/>
      <c r="AK75" s="1160"/>
      <c r="AL75" s="1160"/>
      <c r="AM75" s="1160"/>
      <c r="AN75" s="1160"/>
      <c r="AO75" s="1160"/>
      <c r="AP75" s="187"/>
      <c r="AQ75" s="188"/>
      <c r="AR75" s="1160" t="s">
        <v>297</v>
      </c>
      <c r="AS75" s="1160"/>
      <c r="AT75" s="1160"/>
      <c r="AU75" s="1160"/>
      <c r="AV75" s="1160"/>
      <c r="AW75" s="1160"/>
      <c r="AX75" s="1160"/>
      <c r="AY75" s="1160"/>
      <c r="AZ75" s="187"/>
      <c r="BA75" s="188"/>
      <c r="BB75" s="189"/>
      <c r="BC75" s="1160" t="s">
        <v>298</v>
      </c>
      <c r="BD75" s="1161"/>
      <c r="BE75" s="1161"/>
      <c r="BF75" s="1161"/>
      <c r="BG75" s="1161"/>
      <c r="BH75" s="1161"/>
      <c r="BI75" s="1161"/>
      <c r="BJ75" s="1161"/>
      <c r="BK75" s="1161"/>
      <c r="BL75" s="1161"/>
      <c r="BM75" s="98"/>
      <c r="BN75" s="114"/>
      <c r="BO75" s="98"/>
      <c r="BP75" s="29"/>
      <c r="BQ75" s="1151" t="s">
        <v>286</v>
      </c>
      <c r="BR75" s="1151"/>
      <c r="BS75" s="1151"/>
      <c r="BT75" s="1151"/>
      <c r="BU75" s="1151"/>
      <c r="BV75" s="1151"/>
      <c r="BW75" s="1151"/>
      <c r="BX75" s="1151"/>
      <c r="BY75" s="29"/>
      <c r="BZ75" s="152"/>
      <c r="CA75" s="226"/>
      <c r="CB75" s="226"/>
      <c r="CC75" s="226"/>
      <c r="CD75" s="226"/>
      <c r="CE75" s="226"/>
      <c r="CF75" s="226"/>
    </row>
    <row r="76" spans="1:84" ht="16.5" customHeight="1">
      <c r="A76" s="100"/>
      <c r="B76" s="229"/>
      <c r="C76" s="229"/>
      <c r="D76" s="1128"/>
      <c r="E76" s="1128"/>
      <c r="F76" s="1128"/>
      <c r="G76" s="1128"/>
      <c r="H76" s="1128"/>
      <c r="I76" s="1128"/>
      <c r="J76" s="229"/>
      <c r="K76" s="229"/>
      <c r="L76" s="229"/>
      <c r="M76" s="101"/>
      <c r="N76" s="1162" t="s">
        <v>294</v>
      </c>
      <c r="O76" s="1162"/>
      <c r="P76" s="1162"/>
      <c r="Q76" s="1162"/>
      <c r="R76" s="1162"/>
      <c r="S76" s="1162"/>
      <c r="T76" s="1162"/>
      <c r="U76" s="1162"/>
      <c r="V76" s="190"/>
      <c r="W76" s="191"/>
      <c r="X76" s="1162" t="s">
        <v>294</v>
      </c>
      <c r="Y76" s="1162"/>
      <c r="Z76" s="1162"/>
      <c r="AA76" s="1162"/>
      <c r="AB76" s="1162"/>
      <c r="AC76" s="1162"/>
      <c r="AD76" s="1162"/>
      <c r="AE76" s="1162"/>
      <c r="AF76" s="190"/>
      <c r="AG76" s="191"/>
      <c r="AH76" s="1162" t="s">
        <v>294</v>
      </c>
      <c r="AI76" s="1162"/>
      <c r="AJ76" s="1162"/>
      <c r="AK76" s="1162"/>
      <c r="AL76" s="1162"/>
      <c r="AM76" s="1162"/>
      <c r="AN76" s="1162"/>
      <c r="AO76" s="1162"/>
      <c r="AP76" s="190"/>
      <c r="AQ76" s="191"/>
      <c r="AR76" s="1162" t="s">
        <v>294</v>
      </c>
      <c r="AS76" s="1162"/>
      <c r="AT76" s="1162"/>
      <c r="AU76" s="1162"/>
      <c r="AV76" s="1162"/>
      <c r="AW76" s="1162"/>
      <c r="AX76" s="1162"/>
      <c r="AY76" s="1162"/>
      <c r="AZ76" s="190"/>
      <c r="BA76" s="191"/>
      <c r="BB76" s="37"/>
      <c r="BC76" s="1163" t="s">
        <v>299</v>
      </c>
      <c r="BD76" s="1164"/>
      <c r="BE76" s="1164"/>
      <c r="BF76" s="1164"/>
      <c r="BG76" s="1164"/>
      <c r="BH76" s="1164"/>
      <c r="BI76" s="1164"/>
      <c r="BJ76" s="1164"/>
      <c r="BK76" s="1164"/>
      <c r="BL76" s="1164"/>
      <c r="BM76" s="229"/>
      <c r="BN76" s="115"/>
      <c r="BO76" s="229"/>
      <c r="BP76" s="229"/>
      <c r="BQ76" s="898"/>
      <c r="BR76" s="898"/>
      <c r="BS76" s="898"/>
      <c r="BT76" s="898"/>
      <c r="BU76" s="898"/>
      <c r="BV76" s="898"/>
      <c r="BW76" s="898"/>
      <c r="BX76" s="898"/>
      <c r="BY76" s="229"/>
      <c r="BZ76" s="153"/>
      <c r="CA76" s="226"/>
      <c r="CB76" s="226"/>
      <c r="CC76" s="226"/>
      <c r="CD76" s="226"/>
      <c r="CE76" s="226"/>
      <c r="CF76" s="226"/>
    </row>
    <row r="77" spans="1:84" ht="16.5" customHeight="1">
      <c r="A77" s="252"/>
      <c r="B77" s="1165" t="s">
        <v>291</v>
      </c>
      <c r="C77" s="1165"/>
      <c r="D77" s="1165"/>
      <c r="E77" s="1165"/>
      <c r="F77" s="1165"/>
      <c r="G77" s="1165"/>
      <c r="H77" s="1165"/>
      <c r="I77" s="1165"/>
      <c r="J77" s="1165"/>
      <c r="K77" s="1165"/>
      <c r="L77" s="253"/>
      <c r="M77" s="254"/>
      <c r="N77" s="253"/>
      <c r="O77" s="1170" t="s">
        <v>456</v>
      </c>
      <c r="P77" s="1170"/>
      <c r="Q77" s="1170"/>
      <c r="R77" s="1170"/>
      <c r="S77" s="1170"/>
      <c r="T77" s="1170"/>
      <c r="U77" s="1170"/>
      <c r="V77" s="255"/>
      <c r="W77" s="254"/>
      <c r="X77" s="253"/>
      <c r="Y77" s="1170" t="s">
        <v>457</v>
      </c>
      <c r="Z77" s="1170"/>
      <c r="AA77" s="1170"/>
      <c r="AB77" s="1170"/>
      <c r="AC77" s="1170"/>
      <c r="AD77" s="1170"/>
      <c r="AE77" s="253"/>
      <c r="AF77" s="255"/>
      <c r="AG77" s="254"/>
      <c r="AH77" s="253"/>
      <c r="AI77" s="253"/>
      <c r="AJ77" s="1166" t="s">
        <v>459</v>
      </c>
      <c r="AK77" s="1166"/>
      <c r="AL77" s="1166"/>
      <c r="AM77" s="1166"/>
      <c r="AN77" s="1166"/>
      <c r="AO77" s="253"/>
      <c r="AP77" s="255"/>
      <c r="AQ77" s="254"/>
      <c r="AR77" s="253"/>
      <c r="AS77" s="253"/>
      <c r="AT77" s="1166" t="s">
        <v>459</v>
      </c>
      <c r="AU77" s="1166"/>
      <c r="AV77" s="1166"/>
      <c r="AW77" s="1166"/>
      <c r="AX77" s="1166"/>
      <c r="AY77" s="253"/>
      <c r="AZ77" s="255"/>
      <c r="BA77" s="256"/>
      <c r="BB77" s="1168" t="s">
        <v>300</v>
      </c>
      <c r="BC77" s="1168"/>
      <c r="BD77" s="1168"/>
      <c r="BE77" s="1168"/>
      <c r="BF77" s="1168"/>
      <c r="BG77" s="1168"/>
      <c r="BH77" s="1168"/>
      <c r="BI77" s="1168"/>
      <c r="BJ77" s="1168"/>
      <c r="BK77" s="1168"/>
      <c r="BL77" s="1168"/>
      <c r="BM77" s="1168"/>
      <c r="BN77" s="257"/>
      <c r="BO77" s="258"/>
      <c r="BP77" s="258"/>
      <c r="BQ77" s="258"/>
      <c r="BR77" s="258"/>
      <c r="BS77" s="258"/>
      <c r="BT77" s="258"/>
      <c r="BU77" s="258"/>
      <c r="BV77" s="258"/>
      <c r="BW77" s="258"/>
      <c r="BX77" s="258"/>
      <c r="BY77" s="258"/>
      <c r="BZ77" s="259"/>
      <c r="CA77" s="226"/>
      <c r="CB77" s="226"/>
      <c r="CC77" s="226"/>
      <c r="CD77" s="226"/>
      <c r="CE77" s="226"/>
      <c r="CF77" s="226"/>
    </row>
    <row r="78" spans="1:84" ht="16.5" customHeight="1">
      <c r="A78" s="158"/>
      <c r="B78" s="946"/>
      <c r="C78" s="946"/>
      <c r="D78" s="946"/>
      <c r="E78" s="946"/>
      <c r="F78" s="946"/>
      <c r="G78" s="946"/>
      <c r="H78" s="946"/>
      <c r="I78" s="946"/>
      <c r="J78" s="946"/>
      <c r="K78" s="946"/>
      <c r="L78" s="66"/>
      <c r="M78" s="159"/>
      <c r="N78" s="66"/>
      <c r="O78" s="1124"/>
      <c r="P78" s="1124"/>
      <c r="Q78" s="1124"/>
      <c r="R78" s="1124"/>
      <c r="S78" s="1124"/>
      <c r="T78" s="1124"/>
      <c r="U78" s="1124"/>
      <c r="V78" s="260"/>
      <c r="W78" s="159"/>
      <c r="X78" s="66"/>
      <c r="Y78" s="1124"/>
      <c r="Z78" s="1124"/>
      <c r="AA78" s="1124"/>
      <c r="AB78" s="1124"/>
      <c r="AC78" s="1124"/>
      <c r="AD78" s="1124"/>
      <c r="AE78" s="66"/>
      <c r="AF78" s="260"/>
      <c r="AG78" s="159"/>
      <c r="AH78" s="66"/>
      <c r="AI78" s="66"/>
      <c r="AJ78" s="1167"/>
      <c r="AK78" s="1167"/>
      <c r="AL78" s="1167"/>
      <c r="AM78" s="1167"/>
      <c r="AN78" s="1167"/>
      <c r="AO78" s="66"/>
      <c r="AP78" s="260"/>
      <c r="AQ78" s="159"/>
      <c r="AR78" s="66"/>
      <c r="AS78" s="66"/>
      <c r="AT78" s="1167"/>
      <c r="AU78" s="1167"/>
      <c r="AV78" s="1167"/>
      <c r="AW78" s="1167"/>
      <c r="AX78" s="1167"/>
      <c r="AY78" s="66"/>
      <c r="AZ78" s="260"/>
      <c r="BA78" s="118"/>
      <c r="BB78" s="1169"/>
      <c r="BC78" s="1169"/>
      <c r="BD78" s="1169"/>
      <c r="BE78" s="1169"/>
      <c r="BF78" s="1169"/>
      <c r="BG78" s="1169"/>
      <c r="BH78" s="1169"/>
      <c r="BI78" s="1169"/>
      <c r="BJ78" s="1169"/>
      <c r="BK78" s="1169"/>
      <c r="BL78" s="1169"/>
      <c r="BM78" s="1169"/>
      <c r="BN78" s="243"/>
      <c r="BO78" s="230"/>
      <c r="BP78" s="230"/>
      <c r="BQ78" s="230"/>
      <c r="BR78" s="230"/>
      <c r="BS78" s="230"/>
      <c r="BT78" s="230"/>
      <c r="BU78" s="230"/>
      <c r="BV78" s="230"/>
      <c r="BW78" s="230"/>
      <c r="BX78" s="230"/>
      <c r="BY78" s="230"/>
      <c r="BZ78" s="161"/>
      <c r="CA78" s="226"/>
      <c r="CB78" s="226"/>
      <c r="CC78" s="226"/>
      <c r="CD78" s="226"/>
      <c r="CE78" s="226"/>
      <c r="CF78" s="226"/>
    </row>
    <row r="79" spans="1:84" ht="16.5" customHeight="1">
      <c r="A79" s="100"/>
      <c r="B79" s="1171" t="s">
        <v>292</v>
      </c>
      <c r="C79" s="1128"/>
      <c r="D79" s="1128"/>
      <c r="E79" s="1128"/>
      <c r="F79" s="1128"/>
      <c r="G79" s="1128"/>
      <c r="H79" s="1128"/>
      <c r="I79" s="1128"/>
      <c r="J79" s="1128"/>
      <c r="K79" s="1128"/>
      <c r="L79" s="22"/>
      <c r="M79" s="53"/>
      <c r="N79" s="22"/>
      <c r="O79" s="1170" t="s">
        <v>456</v>
      </c>
      <c r="P79" s="1170"/>
      <c r="Q79" s="1170"/>
      <c r="R79" s="1170"/>
      <c r="S79" s="1170"/>
      <c r="T79" s="1170"/>
      <c r="U79" s="1170"/>
      <c r="V79" s="261"/>
      <c r="W79" s="53"/>
      <c r="X79" s="22"/>
      <c r="Y79" s="1170" t="s">
        <v>458</v>
      </c>
      <c r="Z79" s="1170"/>
      <c r="AA79" s="1170"/>
      <c r="AB79" s="1170"/>
      <c r="AC79" s="1170"/>
      <c r="AD79" s="1170"/>
      <c r="AE79" s="22"/>
      <c r="AF79" s="261"/>
      <c r="AG79" s="53"/>
      <c r="AH79" s="22"/>
      <c r="AI79" s="22"/>
      <c r="AJ79" s="1173" t="s">
        <v>459</v>
      </c>
      <c r="AK79" s="1173"/>
      <c r="AL79" s="1173"/>
      <c r="AM79" s="1173"/>
      <c r="AN79" s="1173"/>
      <c r="AO79" s="22"/>
      <c r="AP79" s="261"/>
      <c r="AQ79" s="53"/>
      <c r="AR79" s="22"/>
      <c r="AS79" s="22"/>
      <c r="AT79" s="1173" t="s">
        <v>459</v>
      </c>
      <c r="AU79" s="1173"/>
      <c r="AV79" s="1173"/>
      <c r="AW79" s="1173"/>
      <c r="AX79" s="1173"/>
      <c r="AY79" s="22"/>
      <c r="AZ79" s="261"/>
      <c r="BA79" s="119"/>
      <c r="BB79" s="1175" t="s">
        <v>300</v>
      </c>
      <c r="BC79" s="1175"/>
      <c r="BD79" s="1175"/>
      <c r="BE79" s="1175"/>
      <c r="BF79" s="1175"/>
      <c r="BG79" s="1175"/>
      <c r="BH79" s="1175"/>
      <c r="BI79" s="1175"/>
      <c r="BJ79" s="1175"/>
      <c r="BK79" s="1175"/>
      <c r="BL79" s="1175"/>
      <c r="BM79" s="1175"/>
      <c r="BN79" s="177"/>
      <c r="BO79" s="229"/>
      <c r="BP79" s="229"/>
      <c r="BQ79" s="229"/>
      <c r="BR79" s="229"/>
      <c r="BS79" s="229"/>
      <c r="BT79" s="229"/>
      <c r="BU79" s="229"/>
      <c r="BV79" s="229"/>
      <c r="BW79" s="229"/>
      <c r="BX79" s="229"/>
      <c r="BY79" s="229"/>
      <c r="BZ79" s="153"/>
      <c r="CA79" s="226"/>
      <c r="CB79" s="226"/>
      <c r="CC79" s="226"/>
      <c r="CD79" s="226"/>
      <c r="CE79" s="226"/>
      <c r="CF79" s="226"/>
    </row>
    <row r="80" spans="1:84" ht="16.5" customHeight="1">
      <c r="A80" s="162"/>
      <c r="B80" s="1172"/>
      <c r="C80" s="1172"/>
      <c r="D80" s="1172"/>
      <c r="E80" s="1172"/>
      <c r="F80" s="1172"/>
      <c r="G80" s="1172"/>
      <c r="H80" s="1172"/>
      <c r="I80" s="1172"/>
      <c r="J80" s="1172"/>
      <c r="K80" s="1172"/>
      <c r="L80" s="46"/>
      <c r="M80" s="59"/>
      <c r="N80" s="46"/>
      <c r="O80" s="1125"/>
      <c r="P80" s="1125"/>
      <c r="Q80" s="1125"/>
      <c r="R80" s="1125"/>
      <c r="S80" s="1125"/>
      <c r="T80" s="1125"/>
      <c r="U80" s="1125"/>
      <c r="V80" s="262"/>
      <c r="W80" s="59"/>
      <c r="X80" s="46"/>
      <c r="Y80" s="1125"/>
      <c r="Z80" s="1125"/>
      <c r="AA80" s="1125"/>
      <c r="AB80" s="1125"/>
      <c r="AC80" s="1125"/>
      <c r="AD80" s="1125"/>
      <c r="AE80" s="46"/>
      <c r="AF80" s="262"/>
      <c r="AG80" s="59"/>
      <c r="AH80" s="46"/>
      <c r="AI80" s="46"/>
      <c r="AJ80" s="1174"/>
      <c r="AK80" s="1174"/>
      <c r="AL80" s="1174"/>
      <c r="AM80" s="1174"/>
      <c r="AN80" s="1174"/>
      <c r="AO80" s="46"/>
      <c r="AP80" s="262"/>
      <c r="AQ80" s="59"/>
      <c r="AR80" s="46"/>
      <c r="AS80" s="46"/>
      <c r="AT80" s="1174"/>
      <c r="AU80" s="1174"/>
      <c r="AV80" s="1174"/>
      <c r="AW80" s="1174"/>
      <c r="AX80" s="1174"/>
      <c r="AY80" s="46"/>
      <c r="AZ80" s="262"/>
      <c r="BA80" s="120"/>
      <c r="BB80" s="1176"/>
      <c r="BC80" s="1176"/>
      <c r="BD80" s="1176"/>
      <c r="BE80" s="1176"/>
      <c r="BF80" s="1176"/>
      <c r="BG80" s="1176"/>
      <c r="BH80" s="1176"/>
      <c r="BI80" s="1176"/>
      <c r="BJ80" s="1176"/>
      <c r="BK80" s="1176"/>
      <c r="BL80" s="1176"/>
      <c r="BM80" s="1176"/>
      <c r="BN80" s="240"/>
      <c r="BO80" s="232"/>
      <c r="BP80" s="232"/>
      <c r="BQ80" s="232"/>
      <c r="BR80" s="232"/>
      <c r="BS80" s="232"/>
      <c r="BT80" s="232"/>
      <c r="BU80" s="232"/>
      <c r="BV80" s="232"/>
      <c r="BW80" s="232"/>
      <c r="BX80" s="232"/>
      <c r="BY80" s="232"/>
      <c r="BZ80" s="164"/>
      <c r="CA80" s="226"/>
      <c r="CB80" s="226"/>
      <c r="CC80" s="226"/>
      <c r="CD80" s="226"/>
      <c r="CE80" s="226"/>
      <c r="CF80" s="226"/>
    </row>
    <row r="81" spans="1:84" ht="16.5" customHeight="1">
      <c r="A81" s="229"/>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35"/>
      <c r="AI81" s="35"/>
      <c r="AJ81" s="35"/>
      <c r="AK81" s="35"/>
      <c r="AL81" s="35"/>
      <c r="AM81" s="35"/>
      <c r="AN81" s="35"/>
      <c r="AO81" s="35"/>
      <c r="AP81" s="35"/>
      <c r="AQ81" s="35"/>
      <c r="AR81" s="35"/>
      <c r="AS81" s="35"/>
      <c r="AT81" s="35"/>
      <c r="AU81" s="229"/>
      <c r="AV81" s="229"/>
      <c r="AW81" s="31"/>
      <c r="AX81" s="31"/>
      <c r="AY81" s="31"/>
      <c r="AZ81" s="31"/>
      <c r="BA81" s="31"/>
      <c r="BB81" s="229"/>
      <c r="BC81" s="229"/>
      <c r="BD81" s="238"/>
      <c r="BE81" s="26"/>
      <c r="BF81" s="26"/>
      <c r="BG81" s="36"/>
      <c r="BH81" s="36"/>
      <c r="BI81" s="238"/>
      <c r="BJ81" s="238"/>
      <c r="BK81" s="229"/>
      <c r="BL81" s="229"/>
      <c r="BM81" s="229"/>
      <c r="BN81" s="229"/>
      <c r="BO81" s="239"/>
      <c r="BP81" s="239"/>
      <c r="BQ81" s="239"/>
      <c r="BR81" s="239"/>
      <c r="BS81" s="239"/>
      <c r="BT81" s="239"/>
      <c r="BU81" s="239"/>
      <c r="BV81" s="239"/>
      <c r="BW81" s="239"/>
      <c r="BX81" s="239"/>
      <c r="BY81" s="239"/>
      <c r="BZ81" s="239"/>
      <c r="CA81" s="226"/>
      <c r="CB81" s="226"/>
      <c r="CC81" s="226"/>
      <c r="CD81" s="226"/>
      <c r="CE81" s="226"/>
      <c r="CF81" s="226"/>
    </row>
    <row r="82" spans="1:84" s="180" customFormat="1" ht="16.5" customHeight="1">
      <c r="A82" s="229"/>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35"/>
      <c r="AI82" s="35"/>
      <c r="AJ82" s="35"/>
      <c r="AK82" s="35"/>
      <c r="AL82" s="35"/>
      <c r="AM82" s="35"/>
      <c r="AN82" s="35"/>
      <c r="AO82" s="35"/>
      <c r="AP82" s="35"/>
      <c r="AQ82" s="35"/>
      <c r="AR82" s="35"/>
      <c r="AS82" s="35"/>
      <c r="AT82" s="35"/>
      <c r="AU82" s="229"/>
      <c r="AV82" s="229"/>
      <c r="AW82" s="31"/>
      <c r="AX82" s="31"/>
      <c r="AY82" s="31"/>
      <c r="AZ82" s="31"/>
      <c r="BA82" s="31"/>
      <c r="BB82" s="229"/>
      <c r="BC82" s="229"/>
      <c r="BD82" s="238"/>
      <c r="BE82" s="26"/>
      <c r="BF82" s="26"/>
      <c r="BG82" s="36"/>
      <c r="BH82" s="36"/>
      <c r="BI82" s="238"/>
      <c r="BJ82" s="238"/>
      <c r="BK82" s="229"/>
      <c r="BL82" s="229"/>
      <c r="BM82" s="229"/>
      <c r="BN82" s="229"/>
      <c r="BO82" s="239"/>
      <c r="BP82" s="239"/>
      <c r="BQ82" s="239"/>
      <c r="BR82" s="239"/>
      <c r="BS82" s="239"/>
      <c r="BT82" s="239"/>
      <c r="BU82" s="239"/>
      <c r="BV82" s="239"/>
      <c r="BW82" s="239"/>
      <c r="BX82" s="239"/>
      <c r="BY82" s="239"/>
      <c r="BZ82" s="239"/>
      <c r="CA82" s="226"/>
      <c r="CB82" s="226"/>
      <c r="CC82" s="226"/>
      <c r="CD82" s="226"/>
      <c r="CE82" s="226"/>
      <c r="CF82" s="226"/>
    </row>
    <row r="83" spans="1:84" ht="16.5" customHeight="1">
      <c r="A83" s="1149" t="s">
        <v>284</v>
      </c>
      <c r="B83" s="1149"/>
      <c r="C83" s="1149"/>
      <c r="D83" s="1149"/>
      <c r="E83" s="232" t="s">
        <v>262</v>
      </c>
      <c r="F83" s="232"/>
      <c r="G83" s="232"/>
      <c r="H83" s="232"/>
      <c r="I83" s="232"/>
      <c r="J83" s="232"/>
      <c r="K83" s="232"/>
      <c r="L83" s="232"/>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31"/>
      <c r="AX83" s="31"/>
      <c r="AY83" s="31"/>
      <c r="AZ83" s="31"/>
      <c r="BA83" s="31"/>
      <c r="BB83" s="229"/>
      <c r="BC83" s="229"/>
      <c r="BD83" s="238"/>
      <c r="BE83" s="26"/>
      <c r="BF83" s="26"/>
      <c r="BG83" s="36"/>
      <c r="BH83" s="36"/>
      <c r="BI83" s="238"/>
      <c r="BJ83" s="238"/>
      <c r="BK83" s="229"/>
      <c r="BL83" s="229"/>
      <c r="BM83" s="229"/>
      <c r="BN83" s="229"/>
      <c r="BO83" s="239"/>
      <c r="BP83" s="239"/>
      <c r="BQ83" s="239"/>
      <c r="BR83" s="239"/>
      <c r="BS83" s="239"/>
      <c r="BT83" s="239"/>
      <c r="BU83" s="239"/>
      <c r="BV83" s="239"/>
      <c r="BW83" s="239"/>
      <c r="BX83" s="239"/>
      <c r="BY83" s="239"/>
      <c r="BZ83" s="239"/>
      <c r="CA83" s="226"/>
      <c r="CB83" s="226"/>
      <c r="CC83" s="226"/>
      <c r="CD83" s="226"/>
      <c r="CE83" s="226"/>
      <c r="CF83" s="226"/>
    </row>
    <row r="84" spans="1:84" ht="22.5" customHeight="1">
      <c r="A84" s="107"/>
      <c r="B84" s="98"/>
      <c r="C84" s="98"/>
      <c r="D84" s="98"/>
      <c r="E84" s="1152" t="s">
        <v>265</v>
      </c>
      <c r="F84" s="1139"/>
      <c r="G84" s="1139"/>
      <c r="H84" s="1139"/>
      <c r="I84" s="1139"/>
      <c r="J84" s="1139"/>
      <c r="K84" s="98"/>
      <c r="L84" s="98"/>
      <c r="M84" s="98"/>
      <c r="N84" s="114"/>
      <c r="O84" s="99"/>
      <c r="P84" s="1105" t="s">
        <v>263</v>
      </c>
      <c r="Q84" s="1105"/>
      <c r="R84" s="1105"/>
      <c r="S84" s="1105"/>
      <c r="T84" s="1105"/>
      <c r="U84" s="1105"/>
      <c r="V84" s="1105"/>
      <c r="W84" s="1105"/>
      <c r="X84" s="1105"/>
      <c r="Y84" s="1105"/>
      <c r="Z84" s="1105"/>
      <c r="AA84" s="1105"/>
      <c r="AB84" s="1105"/>
      <c r="AC84" s="1105"/>
      <c r="AD84" s="114"/>
      <c r="AE84" s="99"/>
      <c r="AF84" s="98"/>
      <c r="AG84" s="98"/>
      <c r="AH84" s="1152" t="s">
        <v>270</v>
      </c>
      <c r="AI84" s="1139"/>
      <c r="AJ84" s="1139"/>
      <c r="AK84" s="1139"/>
      <c r="AL84" s="1139"/>
      <c r="AM84" s="1139"/>
      <c r="AN84" s="1139"/>
      <c r="AO84" s="1139"/>
      <c r="AP84" s="1139"/>
      <c r="AQ84" s="1139"/>
      <c r="AR84" s="98"/>
      <c r="AS84" s="98"/>
      <c r="AT84" s="108"/>
      <c r="AU84" s="229"/>
      <c r="AV84" s="229"/>
      <c r="AW84" s="31"/>
      <c r="AX84" s="31"/>
      <c r="AY84" s="31"/>
      <c r="AZ84" s="31"/>
      <c r="BA84" s="31"/>
      <c r="BB84" s="229"/>
      <c r="BC84" s="229"/>
      <c r="BD84" s="238"/>
      <c r="BE84" s="26"/>
      <c r="BF84" s="26"/>
      <c r="BG84" s="36"/>
      <c r="BH84" s="36"/>
      <c r="BI84" s="238"/>
      <c r="BJ84" s="238"/>
      <c r="BK84" s="229"/>
      <c r="BL84" s="229"/>
      <c r="BM84" s="229"/>
      <c r="BN84" s="229"/>
      <c r="BO84" s="239"/>
      <c r="BP84" s="239"/>
      <c r="BQ84" s="239"/>
      <c r="BR84" s="239"/>
      <c r="BS84" s="239"/>
      <c r="BT84" s="239"/>
      <c r="BU84" s="239"/>
      <c r="BV84" s="239"/>
      <c r="BW84" s="239"/>
      <c r="BX84" s="239"/>
      <c r="BY84" s="239"/>
      <c r="BZ84" s="239"/>
      <c r="CA84" s="226"/>
      <c r="CB84" s="226"/>
      <c r="CC84" s="226"/>
      <c r="CD84" s="226"/>
      <c r="CE84" s="226"/>
      <c r="CF84" s="226"/>
    </row>
    <row r="85" spans="1:84" ht="16.5" customHeight="1">
      <c r="A85" s="110"/>
      <c r="B85" s="231"/>
      <c r="C85" s="896" t="s">
        <v>266</v>
      </c>
      <c r="D85" s="1120"/>
      <c r="E85" s="1120"/>
      <c r="F85" s="1120"/>
      <c r="G85" s="1120"/>
      <c r="H85" s="1120"/>
      <c r="I85" s="1120"/>
      <c r="J85" s="1120"/>
      <c r="K85" s="1120"/>
      <c r="L85" s="1120"/>
      <c r="M85" s="231"/>
      <c r="N85" s="112"/>
      <c r="O85" s="1093" t="s">
        <v>269</v>
      </c>
      <c r="P85" s="929"/>
      <c r="Q85" s="929"/>
      <c r="R85" s="929"/>
      <c r="S85" s="929"/>
      <c r="T85" s="929"/>
      <c r="U85" s="929"/>
      <c r="V85" s="929"/>
      <c r="W85" s="929"/>
      <c r="X85" s="929"/>
      <c r="Y85" s="929"/>
      <c r="Z85" s="929"/>
      <c r="AA85" s="929"/>
      <c r="AB85" s="929"/>
      <c r="AC85" s="929"/>
      <c r="AD85" s="1177"/>
      <c r="AE85" s="1093"/>
      <c r="AF85" s="929"/>
      <c r="AG85" s="929"/>
      <c r="AH85" s="929"/>
      <c r="AI85" s="929"/>
      <c r="AJ85" s="929"/>
      <c r="AK85" s="929"/>
      <c r="AL85" s="929"/>
      <c r="AM85" s="929"/>
      <c r="AN85" s="929"/>
      <c r="AO85" s="929"/>
      <c r="AP85" s="929"/>
      <c r="AQ85" s="929"/>
      <c r="AR85" s="929"/>
      <c r="AS85" s="929"/>
      <c r="AT85" s="1178"/>
      <c r="AU85" s="229"/>
      <c r="AV85" s="229"/>
      <c r="AW85" s="31"/>
      <c r="AX85" s="31"/>
      <c r="AY85" s="31"/>
      <c r="AZ85" s="31"/>
      <c r="BA85" s="31"/>
      <c r="BB85" s="229"/>
      <c r="BC85" s="229"/>
      <c r="BD85" s="238"/>
      <c r="BE85" s="26"/>
      <c r="BF85" s="26"/>
      <c r="BG85" s="36"/>
      <c r="BH85" s="36"/>
      <c r="BI85" s="238"/>
      <c r="BJ85" s="238"/>
      <c r="BK85" s="229"/>
      <c r="BL85" s="229"/>
      <c r="BM85" s="229"/>
      <c r="BN85" s="229"/>
      <c r="BO85" s="239"/>
      <c r="BP85" s="239"/>
      <c r="BQ85" s="239"/>
      <c r="BR85" s="239"/>
      <c r="BS85" s="239"/>
      <c r="BT85" s="239"/>
      <c r="BU85" s="239"/>
      <c r="BV85" s="239"/>
      <c r="BW85" s="239"/>
      <c r="BX85" s="239"/>
      <c r="BY85" s="239"/>
      <c r="BZ85" s="239"/>
      <c r="CA85" s="226"/>
      <c r="CB85" s="226"/>
      <c r="CC85" s="226"/>
      <c r="CD85" s="226"/>
      <c r="CE85" s="226"/>
      <c r="CF85" s="226"/>
    </row>
    <row r="86" spans="1:84" ht="16.5" customHeight="1">
      <c r="A86" s="110"/>
      <c r="B86" s="231"/>
      <c r="C86" s="896" t="s">
        <v>267</v>
      </c>
      <c r="D86" s="1120"/>
      <c r="E86" s="1120"/>
      <c r="F86" s="1120"/>
      <c r="G86" s="1120"/>
      <c r="H86" s="1120"/>
      <c r="I86" s="1120"/>
      <c r="J86" s="1120"/>
      <c r="K86" s="1120"/>
      <c r="L86" s="1120"/>
      <c r="M86" s="231"/>
      <c r="N86" s="112"/>
      <c r="O86" s="1093" t="s">
        <v>269</v>
      </c>
      <c r="P86" s="929"/>
      <c r="Q86" s="929"/>
      <c r="R86" s="929"/>
      <c r="S86" s="929"/>
      <c r="T86" s="929"/>
      <c r="U86" s="929"/>
      <c r="V86" s="929"/>
      <c r="W86" s="929"/>
      <c r="X86" s="929"/>
      <c r="Y86" s="929"/>
      <c r="Z86" s="929"/>
      <c r="AA86" s="929"/>
      <c r="AB86" s="929"/>
      <c r="AC86" s="929"/>
      <c r="AD86" s="1177"/>
      <c r="AE86" s="1093"/>
      <c r="AF86" s="929"/>
      <c r="AG86" s="929"/>
      <c r="AH86" s="929"/>
      <c r="AI86" s="929"/>
      <c r="AJ86" s="929"/>
      <c r="AK86" s="929"/>
      <c r="AL86" s="929"/>
      <c r="AM86" s="929"/>
      <c r="AN86" s="929"/>
      <c r="AO86" s="929"/>
      <c r="AP86" s="929"/>
      <c r="AQ86" s="929"/>
      <c r="AR86" s="929"/>
      <c r="AS86" s="929"/>
      <c r="AT86" s="1178"/>
      <c r="AU86" s="229"/>
      <c r="AV86" s="229"/>
      <c r="AW86" s="31"/>
      <c r="AX86" s="31"/>
      <c r="AY86" s="31"/>
      <c r="AZ86" s="31"/>
      <c r="BA86" s="31"/>
      <c r="BB86" s="229"/>
      <c r="BC86" s="229"/>
      <c r="BD86" s="238"/>
      <c r="BE86" s="26"/>
      <c r="BF86" s="26"/>
      <c r="BG86" s="36"/>
      <c r="BH86" s="36"/>
      <c r="BI86" s="238"/>
      <c r="BJ86" s="238"/>
      <c r="BK86" s="229"/>
      <c r="BL86" s="229"/>
      <c r="BM86" s="229"/>
      <c r="BN86" s="229"/>
      <c r="BO86" s="239"/>
      <c r="BP86" s="239"/>
      <c r="BQ86" s="239"/>
      <c r="BR86" s="239"/>
      <c r="BS86" s="239"/>
      <c r="BT86" s="239"/>
      <c r="BU86" s="239"/>
      <c r="BV86" s="239"/>
      <c r="BW86" s="239"/>
      <c r="BX86" s="239"/>
      <c r="BY86" s="239"/>
      <c r="BZ86" s="239"/>
      <c r="CA86" s="226"/>
      <c r="CB86" s="226"/>
      <c r="CC86" s="226"/>
      <c r="CD86" s="226"/>
      <c r="CE86" s="226"/>
      <c r="CF86" s="226"/>
    </row>
    <row r="87" spans="1:84" ht="16.5" customHeight="1">
      <c r="A87" s="106"/>
      <c r="B87" s="34"/>
      <c r="C87" s="892" t="s">
        <v>268</v>
      </c>
      <c r="D87" s="1179"/>
      <c r="E87" s="1179"/>
      <c r="F87" s="1179"/>
      <c r="G87" s="1179"/>
      <c r="H87" s="1179"/>
      <c r="I87" s="1179"/>
      <c r="J87" s="1179"/>
      <c r="K87" s="1179"/>
      <c r="L87" s="1179"/>
      <c r="M87" s="34"/>
      <c r="N87" s="121"/>
      <c r="O87" s="1180" t="s">
        <v>269</v>
      </c>
      <c r="P87" s="1181"/>
      <c r="Q87" s="1181"/>
      <c r="R87" s="1181"/>
      <c r="S87" s="1181"/>
      <c r="T87" s="1181"/>
      <c r="U87" s="1181"/>
      <c r="V87" s="1181"/>
      <c r="W87" s="1181"/>
      <c r="X87" s="1181"/>
      <c r="Y87" s="1181"/>
      <c r="Z87" s="1181"/>
      <c r="AA87" s="1181"/>
      <c r="AB87" s="1181"/>
      <c r="AC87" s="1181"/>
      <c r="AD87" s="1182"/>
      <c r="AE87" s="1180"/>
      <c r="AF87" s="1181"/>
      <c r="AG87" s="1181"/>
      <c r="AH87" s="1181"/>
      <c r="AI87" s="1181"/>
      <c r="AJ87" s="1181"/>
      <c r="AK87" s="1181"/>
      <c r="AL87" s="1181"/>
      <c r="AM87" s="1181"/>
      <c r="AN87" s="1181"/>
      <c r="AO87" s="1181"/>
      <c r="AP87" s="1181"/>
      <c r="AQ87" s="1181"/>
      <c r="AR87" s="1181"/>
      <c r="AS87" s="1181"/>
      <c r="AT87" s="1183"/>
      <c r="AU87" s="229"/>
      <c r="AV87" s="229"/>
      <c r="AW87" s="229"/>
      <c r="AX87" s="229"/>
      <c r="AY87" s="229"/>
      <c r="AZ87" s="229"/>
      <c r="BA87" s="229"/>
      <c r="BB87" s="229"/>
      <c r="BC87" s="229"/>
      <c r="BD87" s="229"/>
      <c r="BE87" s="229"/>
      <c r="BF87" s="229"/>
      <c r="BG87" s="229"/>
      <c r="BH87" s="229"/>
      <c r="BI87" s="229"/>
      <c r="BJ87" s="229"/>
      <c r="BK87" s="229"/>
      <c r="BL87" s="229"/>
      <c r="BM87" s="229"/>
      <c r="BN87" s="229"/>
      <c r="BO87" s="239"/>
      <c r="BP87" s="239"/>
      <c r="BQ87" s="239"/>
      <c r="BR87" s="239"/>
      <c r="BS87" s="239"/>
      <c r="BT87" s="239"/>
      <c r="BU87" s="239"/>
      <c r="BV87" s="239"/>
      <c r="BW87" s="239"/>
      <c r="BX87" s="239"/>
      <c r="BY87" s="239"/>
      <c r="BZ87" s="239"/>
      <c r="CA87" s="226"/>
      <c r="CB87" s="226"/>
      <c r="CC87" s="226"/>
      <c r="CD87" s="226"/>
      <c r="CE87" s="226"/>
      <c r="CF87" s="226"/>
    </row>
  </sheetData>
  <mergeCells count="210">
    <mergeCell ref="C85:L85"/>
    <mergeCell ref="O85:AD85"/>
    <mergeCell ref="AE85:AT85"/>
    <mergeCell ref="C86:L86"/>
    <mergeCell ref="O86:AD86"/>
    <mergeCell ref="AE86:AT86"/>
    <mergeCell ref="C87:L87"/>
    <mergeCell ref="O87:AD87"/>
    <mergeCell ref="AE87:AT87"/>
    <mergeCell ref="B79:K80"/>
    <mergeCell ref="AJ79:AN80"/>
    <mergeCell ref="AT79:AX80"/>
    <mergeCell ref="BB79:BM80"/>
    <mergeCell ref="A83:D83"/>
    <mergeCell ref="E84:J84"/>
    <mergeCell ref="P84:AC84"/>
    <mergeCell ref="AH84:AQ84"/>
    <mergeCell ref="O79:U80"/>
    <mergeCell ref="Y79:AD80"/>
    <mergeCell ref="BQ75:BX76"/>
    <mergeCell ref="N76:U76"/>
    <mergeCell ref="X76:AE76"/>
    <mergeCell ref="AH76:AO76"/>
    <mergeCell ref="AR76:AY76"/>
    <mergeCell ref="BC76:BL76"/>
    <mergeCell ref="B77:K78"/>
    <mergeCell ref="AJ77:AN78"/>
    <mergeCell ref="AT77:AX78"/>
    <mergeCell ref="BB77:BM78"/>
    <mergeCell ref="O77:U78"/>
    <mergeCell ref="Y77:AD78"/>
    <mergeCell ref="B71:K71"/>
    <mergeCell ref="Q71:T71"/>
    <mergeCell ref="AC71:AF71"/>
    <mergeCell ref="AO71:AR71"/>
    <mergeCell ref="AX71:BM71"/>
    <mergeCell ref="A74:D74"/>
    <mergeCell ref="D75:I76"/>
    <mergeCell ref="N75:U75"/>
    <mergeCell ref="X75:AE75"/>
    <mergeCell ref="AH75:AO75"/>
    <mergeCell ref="AR75:AY75"/>
    <mergeCell ref="BC75:BL75"/>
    <mergeCell ref="B69:K69"/>
    <mergeCell ref="Q69:T69"/>
    <mergeCell ref="AC69:AF69"/>
    <mergeCell ref="AO69:AR69"/>
    <mergeCell ref="AX69:BM69"/>
    <mergeCell ref="B70:K70"/>
    <mergeCell ref="Q70:T70"/>
    <mergeCell ref="AC70:AF70"/>
    <mergeCell ref="AO70:AR70"/>
    <mergeCell ref="AX70:BM70"/>
    <mergeCell ref="S29:V29"/>
    <mergeCell ref="AJ29:AP29"/>
    <mergeCell ref="Z30:AE30"/>
    <mergeCell ref="A66:D66"/>
    <mergeCell ref="D67:I68"/>
    <mergeCell ref="R67:AE67"/>
    <mergeCell ref="AN67:AS67"/>
    <mergeCell ref="AX67:BM68"/>
    <mergeCell ref="BQ67:BX68"/>
    <mergeCell ref="N68:W68"/>
    <mergeCell ref="Z68:AI68"/>
    <mergeCell ref="AN68:AS68"/>
    <mergeCell ref="V61:AA61"/>
    <mergeCell ref="AB61:AD61"/>
    <mergeCell ref="AF54:AM54"/>
    <mergeCell ref="AB55:AD55"/>
    <mergeCell ref="AF55:AM55"/>
    <mergeCell ref="AB56:AD56"/>
    <mergeCell ref="AF56:AM56"/>
    <mergeCell ref="AB51:AD51"/>
    <mergeCell ref="AF51:AM51"/>
    <mergeCell ref="AB52:AD52"/>
    <mergeCell ref="AF52:AM52"/>
    <mergeCell ref="V53:AA53"/>
    <mergeCell ref="A15:D15"/>
    <mergeCell ref="AW4:AZ4"/>
    <mergeCell ref="AY7:BD7"/>
    <mergeCell ref="AY8:BD8"/>
    <mergeCell ref="A4:D4"/>
    <mergeCell ref="AJ18:AP18"/>
    <mergeCell ref="Z19:AE19"/>
    <mergeCell ref="AG7:AP7"/>
    <mergeCell ref="AG8:AP8"/>
    <mergeCell ref="AG9:AP9"/>
    <mergeCell ref="AG10:AP10"/>
    <mergeCell ref="AG11:AP11"/>
    <mergeCell ref="AG12:AP12"/>
    <mergeCell ref="R12:Z12"/>
    <mergeCell ref="R11:Z11"/>
    <mergeCell ref="S18:V18"/>
    <mergeCell ref="A16:Q17"/>
    <mergeCell ref="R16:AR16"/>
    <mergeCell ref="B18:P24"/>
    <mergeCell ref="S22:V22"/>
    <mergeCell ref="AI17:AQ17"/>
    <mergeCell ref="AJ19:AP19"/>
    <mergeCell ref="S23:V23"/>
    <mergeCell ref="S17:V17"/>
    <mergeCell ref="Z20:AE20"/>
    <mergeCell ref="AA12:AD12"/>
    <mergeCell ref="R7:Z7"/>
    <mergeCell ref="R8:Z8"/>
    <mergeCell ref="AW5:BF6"/>
    <mergeCell ref="BV5:CD5"/>
    <mergeCell ref="BV6:CD6"/>
    <mergeCell ref="BI5:BQ6"/>
    <mergeCell ref="BJ7:BQ7"/>
    <mergeCell ref="AA8:AD8"/>
    <mergeCell ref="AA9:AD9"/>
    <mergeCell ref="AA10:AD10"/>
    <mergeCell ref="AA11:AD11"/>
    <mergeCell ref="A3:B3"/>
    <mergeCell ref="B7:O9"/>
    <mergeCell ref="B10:O12"/>
    <mergeCell ref="AH5:AO6"/>
    <mergeCell ref="AJ31:AP31"/>
    <mergeCell ref="S30:V30"/>
    <mergeCell ref="Z18:AE18"/>
    <mergeCell ref="BU8:CE8"/>
    <mergeCell ref="BU7:CE7"/>
    <mergeCell ref="BJ8:BQ8"/>
    <mergeCell ref="Z26:AE26"/>
    <mergeCell ref="AJ26:AP26"/>
    <mergeCell ref="S24:V24"/>
    <mergeCell ref="S26:V26"/>
    <mergeCell ref="AJ20:AP20"/>
    <mergeCell ref="Z21:AE21"/>
    <mergeCell ref="AJ21:AP21"/>
    <mergeCell ref="Z22:AE22"/>
    <mergeCell ref="AJ22:AP22"/>
    <mergeCell ref="Z23:AE23"/>
    <mergeCell ref="S21:V21"/>
    <mergeCell ref="S20:V20"/>
    <mergeCell ref="S19:V19"/>
    <mergeCell ref="AA7:AD7"/>
    <mergeCell ref="AF49:AM49"/>
    <mergeCell ref="J50:U50"/>
    <mergeCell ref="AB50:AD50"/>
    <mergeCell ref="A5:AD6"/>
    <mergeCell ref="Z27:AE27"/>
    <mergeCell ref="AJ27:AP27"/>
    <mergeCell ref="Z28:AE28"/>
    <mergeCell ref="AJ28:AP28"/>
    <mergeCell ref="S25:V25"/>
    <mergeCell ref="S27:V27"/>
    <mergeCell ref="S28:V28"/>
    <mergeCell ref="B25:P31"/>
    <mergeCell ref="AJ23:AP23"/>
    <mergeCell ref="Z24:AE24"/>
    <mergeCell ref="AJ24:AP24"/>
    <mergeCell ref="Z25:AE25"/>
    <mergeCell ref="AJ25:AP25"/>
    <mergeCell ref="S31:V31"/>
    <mergeCell ref="Y17:AF17"/>
    <mergeCell ref="Z29:AE29"/>
    <mergeCell ref="R9:Z9"/>
    <mergeCell ref="R10:Z10"/>
    <mergeCell ref="AJ30:AP30"/>
    <mergeCell ref="Z31:AE31"/>
    <mergeCell ref="AB60:AD60"/>
    <mergeCell ref="AF60:AM60"/>
    <mergeCell ref="AY35:BF35"/>
    <mergeCell ref="BK35:BR35"/>
    <mergeCell ref="BW35:CD35"/>
    <mergeCell ref="B36:K44"/>
    <mergeCell ref="C35:J35"/>
    <mergeCell ref="O35:V35"/>
    <mergeCell ref="AA35:AH35"/>
    <mergeCell ref="AM35:AT35"/>
    <mergeCell ref="N37:W44"/>
    <mergeCell ref="Z37:AI44"/>
    <mergeCell ref="AL37:AU44"/>
    <mergeCell ref="AX37:BG44"/>
    <mergeCell ref="AB53:AD53"/>
    <mergeCell ref="AF53:AM53"/>
    <mergeCell ref="V54:AA54"/>
    <mergeCell ref="AB54:AD54"/>
    <mergeCell ref="A47:D47"/>
    <mergeCell ref="A48:AE48"/>
    <mergeCell ref="AF48:AO48"/>
    <mergeCell ref="A49:H55"/>
    <mergeCell ref="J49:U49"/>
    <mergeCell ref="AB49:AD49"/>
    <mergeCell ref="BJ37:BS44"/>
    <mergeCell ref="BV37:CE44"/>
    <mergeCell ref="A56:H62"/>
    <mergeCell ref="J56:U56"/>
    <mergeCell ref="J57:U57"/>
    <mergeCell ref="J58:T61"/>
    <mergeCell ref="V58:AA58"/>
    <mergeCell ref="V59:AA59"/>
    <mergeCell ref="J62:M62"/>
    <mergeCell ref="AF50:AM50"/>
    <mergeCell ref="J51:T54"/>
    <mergeCell ref="V51:AA51"/>
    <mergeCell ref="V52:AA52"/>
    <mergeCell ref="J55:M55"/>
    <mergeCell ref="AF61:AM61"/>
    <mergeCell ref="AB62:AD62"/>
    <mergeCell ref="AF62:AM62"/>
    <mergeCell ref="AB57:AD57"/>
    <mergeCell ref="AF57:AM57"/>
    <mergeCell ref="AB58:AD58"/>
    <mergeCell ref="AF58:AM58"/>
    <mergeCell ref="AB59:AD59"/>
    <mergeCell ref="AF59:AM59"/>
    <mergeCell ref="V60:AA60"/>
  </mergeCells>
  <phoneticPr fontId="2"/>
  <printOptions horizontalCentered="1"/>
  <pageMargins left="0.55118110236220474" right="0.55118110236220474" top="0.78740157480314965" bottom="0.78740157480314965" header="0.51181102362204722" footer="0.51181102362204722"/>
  <pageSetup paperSize="9" firstPageNumber="9"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43"/>
  <sheetViews>
    <sheetView showGridLines="0" view="pageBreakPreview" zoomScaleNormal="100" zoomScaleSheetLayoutView="100" workbookViewId="0"/>
  </sheetViews>
  <sheetFormatPr defaultRowHeight="15" customHeight="1"/>
  <cols>
    <col min="1" max="1" width="9.75" style="133" customWidth="1"/>
    <col min="2" max="2" width="4" style="17" customWidth="1"/>
    <col min="3" max="3" width="1.25" style="133" customWidth="1"/>
    <col min="4" max="4" width="6.25" style="133" customWidth="1"/>
    <col min="5" max="6" width="9.375" style="133" customWidth="1"/>
    <col min="7" max="7" width="11.25" style="133" customWidth="1"/>
    <col min="8" max="8" width="17.5" style="27" customWidth="1"/>
    <col min="9" max="9" width="11.25" style="27" customWidth="1"/>
    <col min="10" max="10" width="17.5" style="27" customWidth="1"/>
    <col min="11" max="11" width="11.25" style="27" customWidth="1"/>
    <col min="12" max="12" width="2.5" style="27" customWidth="1"/>
    <col min="13" max="13" width="15.625" style="27" customWidth="1"/>
    <col min="14" max="14" width="9.75" style="27" customWidth="1"/>
    <col min="15" max="15" width="29.375" style="133" hidden="1" customWidth="1"/>
    <col min="16" max="16" width="22.75" style="133" hidden="1" customWidth="1"/>
    <col min="17" max="16384" width="9" style="133"/>
  </cols>
  <sheetData>
    <row r="1" spans="1:60" ht="13.5" customHeight="1">
      <c r="N1" s="279"/>
    </row>
    <row r="2" spans="1:60" ht="13.5" customHeight="1"/>
    <row r="3" spans="1:60" ht="15" customHeight="1">
      <c r="A3" s="943" t="s">
        <v>630</v>
      </c>
      <c r="B3" s="943"/>
      <c r="C3" s="943"/>
      <c r="D3" s="943"/>
      <c r="E3" s="943"/>
      <c r="F3" s="943"/>
      <c r="G3" s="943"/>
      <c r="H3" s="943"/>
      <c r="I3" s="943"/>
      <c r="J3" s="943"/>
      <c r="K3" s="943"/>
      <c r="L3" s="943"/>
      <c r="M3" s="943"/>
      <c r="N3" s="943"/>
    </row>
    <row r="4" spans="1:60" ht="11.25" customHeight="1">
      <c r="A4" s="127"/>
      <c r="B4" s="126"/>
      <c r="C4" s="127"/>
      <c r="D4" s="127"/>
      <c r="E4" s="127"/>
      <c r="F4" s="127"/>
      <c r="G4" s="127"/>
      <c r="H4" s="127"/>
      <c r="I4" s="127"/>
      <c r="J4" s="127"/>
      <c r="K4" s="127"/>
      <c r="L4" s="330"/>
      <c r="M4" s="127"/>
      <c r="N4" s="127"/>
    </row>
    <row r="5" spans="1:60" ht="15" customHeight="1">
      <c r="A5" s="943" t="s">
        <v>471</v>
      </c>
      <c r="B5" s="943"/>
      <c r="C5" s="943"/>
      <c r="D5" s="943"/>
      <c r="E5" s="943"/>
      <c r="F5" s="943"/>
      <c r="G5" s="943"/>
      <c r="H5" s="943"/>
      <c r="I5" s="943"/>
      <c r="J5" s="943"/>
      <c r="K5" s="943"/>
      <c r="L5" s="943"/>
      <c r="M5" s="943"/>
      <c r="N5" s="943"/>
    </row>
    <row r="6" spans="1:60" ht="7.5" customHeight="1">
      <c r="I6" s="139"/>
      <c r="K6" s="139"/>
      <c r="L6" s="139"/>
      <c r="M6" s="124"/>
    </row>
    <row r="7" spans="1:60" ht="15" customHeight="1">
      <c r="B7" s="203"/>
      <c r="I7" s="139"/>
      <c r="K7" s="139"/>
      <c r="L7" s="139"/>
      <c r="M7" s="124" t="s">
        <v>239</v>
      </c>
    </row>
    <row r="8" spans="1:60" ht="7.5" customHeight="1">
      <c r="I8" s="139"/>
      <c r="K8" s="139"/>
      <c r="L8" s="139"/>
      <c r="M8" s="124"/>
    </row>
    <row r="9" spans="1:60" ht="14.1" customHeight="1">
      <c r="B9" s="175" t="s">
        <v>388</v>
      </c>
      <c r="C9" s="47"/>
      <c r="D9" s="133" t="s">
        <v>132</v>
      </c>
      <c r="G9" s="204"/>
      <c r="I9" s="204"/>
      <c r="K9" s="139"/>
      <c r="L9" s="139"/>
      <c r="BH9" s="133">
        <v>-95000</v>
      </c>
    </row>
    <row r="10" spans="1:60" ht="14.1" customHeight="1">
      <c r="D10" s="32" t="s">
        <v>80</v>
      </c>
      <c r="E10" s="898" t="s">
        <v>22</v>
      </c>
      <c r="F10" s="898"/>
      <c r="G10" s="206"/>
      <c r="H10" s="38">
        <v>336365000</v>
      </c>
      <c r="I10" s="38"/>
      <c r="J10" s="38"/>
      <c r="K10" s="38"/>
      <c r="L10" s="38"/>
      <c r="M10" s="38"/>
      <c r="O10" s="27"/>
      <c r="P10" s="27"/>
      <c r="BH10" s="133">
        <v>92504000</v>
      </c>
    </row>
    <row r="11" spans="1:60" ht="14.1" customHeight="1">
      <c r="D11" s="32" t="s">
        <v>238</v>
      </c>
      <c r="E11" s="898" t="s">
        <v>240</v>
      </c>
      <c r="F11" s="898"/>
      <c r="G11" s="207"/>
      <c r="H11" s="144">
        <v>283000</v>
      </c>
      <c r="I11" s="208"/>
      <c r="J11" s="38">
        <f>SUM(H10:H11)</f>
        <v>336648000</v>
      </c>
      <c r="K11" s="38"/>
      <c r="L11" s="38"/>
      <c r="M11" s="38"/>
      <c r="O11" s="27"/>
      <c r="P11" s="27"/>
      <c r="BH11" s="133">
        <v>0</v>
      </c>
    </row>
    <row r="12" spans="1:60" ht="7.5" customHeight="1">
      <c r="D12" s="32"/>
      <c r="H12" s="38"/>
      <c r="I12" s="38"/>
      <c r="J12" s="38"/>
      <c r="K12" s="38"/>
      <c r="L12" s="38"/>
      <c r="M12" s="38"/>
      <c r="O12" s="27"/>
      <c r="P12" s="27"/>
      <c r="BH12" s="133">
        <v>0</v>
      </c>
    </row>
    <row r="13" spans="1:60" ht="14.1" customHeight="1">
      <c r="B13" s="175" t="s">
        <v>390</v>
      </c>
      <c r="C13" s="44"/>
      <c r="D13" s="133" t="s">
        <v>133</v>
      </c>
      <c r="H13" s="38"/>
      <c r="I13" s="38"/>
      <c r="J13" s="38"/>
      <c r="K13" s="38"/>
      <c r="L13" s="38"/>
      <c r="M13" s="38"/>
      <c r="O13" s="27"/>
      <c r="P13" s="27"/>
      <c r="BH13" s="133">
        <v>21000</v>
      </c>
    </row>
    <row r="14" spans="1:60" ht="14.1" customHeight="1">
      <c r="D14" s="32" t="s">
        <v>83</v>
      </c>
      <c r="E14" s="898" t="s">
        <v>28</v>
      </c>
      <c r="F14" s="898"/>
      <c r="G14" s="207"/>
      <c r="H14" s="38">
        <v>186385000</v>
      </c>
      <c r="I14" s="39"/>
      <c r="J14" s="39"/>
      <c r="K14" s="39"/>
      <c r="L14" s="39"/>
      <c r="M14" s="39"/>
      <c r="O14" s="27"/>
      <c r="P14" s="27"/>
      <c r="BH14" s="133">
        <v>-21738000</v>
      </c>
    </row>
    <row r="15" spans="1:60" ht="14.1" customHeight="1">
      <c r="D15" s="32" t="s">
        <v>81</v>
      </c>
      <c r="E15" s="898" t="s">
        <v>29</v>
      </c>
      <c r="F15" s="898"/>
      <c r="G15" s="207"/>
      <c r="H15" s="38">
        <v>43901000</v>
      </c>
      <c r="I15" s="38"/>
      <c r="J15" s="38"/>
      <c r="K15" s="38"/>
      <c r="L15" s="38"/>
      <c r="M15" s="38"/>
      <c r="O15" s="27"/>
      <c r="P15" s="27"/>
      <c r="BH15" s="133">
        <v>42875000</v>
      </c>
    </row>
    <row r="16" spans="1:60" ht="14.1" customHeight="1">
      <c r="D16" s="32" t="s">
        <v>82</v>
      </c>
      <c r="E16" s="898" t="s">
        <v>208</v>
      </c>
      <c r="F16" s="898"/>
      <c r="G16" s="207"/>
      <c r="H16" s="38">
        <v>6806000</v>
      </c>
      <c r="I16" s="38"/>
      <c r="J16" s="38"/>
      <c r="K16" s="38"/>
      <c r="L16" s="38"/>
      <c r="M16" s="38"/>
      <c r="O16" s="27"/>
      <c r="P16" s="27"/>
      <c r="BH16" s="133">
        <v>-447849</v>
      </c>
    </row>
    <row r="17" spans="2:60" ht="14.1" customHeight="1">
      <c r="D17" s="32" t="s">
        <v>84</v>
      </c>
      <c r="E17" s="898" t="s">
        <v>85</v>
      </c>
      <c r="F17" s="898"/>
      <c r="G17" s="207"/>
      <c r="H17" s="38">
        <v>47508000</v>
      </c>
      <c r="I17" s="38"/>
      <c r="J17" s="38"/>
      <c r="K17" s="38"/>
      <c r="L17" s="38"/>
      <c r="M17" s="38"/>
      <c r="O17" s="27"/>
      <c r="P17" s="27"/>
      <c r="BH17" s="133">
        <v>1888000</v>
      </c>
    </row>
    <row r="18" spans="2:60" ht="14.1" customHeight="1">
      <c r="D18" s="32" t="s">
        <v>86</v>
      </c>
      <c r="E18" s="898" t="s">
        <v>31</v>
      </c>
      <c r="F18" s="898"/>
      <c r="G18" s="207"/>
      <c r="H18" s="144">
        <v>239859000</v>
      </c>
      <c r="I18" s="207"/>
      <c r="J18" s="144">
        <f>SUM(H14:H18)</f>
        <v>524459000</v>
      </c>
      <c r="K18" s="38"/>
      <c r="L18" s="38"/>
      <c r="M18" s="38"/>
      <c r="O18" s="27"/>
      <c r="P18" s="27"/>
      <c r="BH18" s="133">
        <v>891973</v>
      </c>
    </row>
    <row r="19" spans="2:60" ht="7.5" customHeight="1">
      <c r="H19" s="38"/>
      <c r="I19" s="38"/>
      <c r="J19" s="38"/>
      <c r="K19" s="38"/>
      <c r="L19" s="38"/>
      <c r="M19" s="38"/>
      <c r="O19" s="27"/>
      <c r="P19" s="27"/>
      <c r="BH19" s="133">
        <v>-131000</v>
      </c>
    </row>
    <row r="20" spans="2:60" ht="14.1" customHeight="1">
      <c r="C20" s="133" t="str">
        <f>IF(O20&gt;0,"営　業　利　益","営　業　損　失")</f>
        <v>営　業　損　失</v>
      </c>
      <c r="H20" s="38"/>
      <c r="I20" s="38"/>
      <c r="J20" s="38"/>
      <c r="K20" s="209"/>
      <c r="L20" s="209"/>
      <c r="M20" s="41">
        <f>O20</f>
        <v>-187811000</v>
      </c>
      <c r="O20" s="147">
        <f>J11-J18</f>
        <v>-187811000</v>
      </c>
      <c r="P20" s="27" t="s">
        <v>140</v>
      </c>
      <c r="BH20" s="133">
        <f>SUM(BH9:BS19)</f>
        <v>115768124</v>
      </c>
    </row>
    <row r="21" spans="2:60" ht="7.5" customHeight="1">
      <c r="H21" s="38"/>
      <c r="I21" s="38"/>
      <c r="J21" s="38"/>
      <c r="K21" s="38"/>
      <c r="L21" s="38"/>
      <c r="M21" s="38"/>
      <c r="P21" s="27"/>
      <c r="BH21" s="133">
        <v>-42875000</v>
      </c>
    </row>
    <row r="22" spans="2:60" ht="14.1" customHeight="1">
      <c r="B22" s="175" t="s">
        <v>395</v>
      </c>
      <c r="D22" s="133" t="s">
        <v>134</v>
      </c>
      <c r="H22" s="38"/>
      <c r="I22" s="38"/>
      <c r="J22" s="38"/>
      <c r="K22" s="38"/>
      <c r="L22" s="38"/>
      <c r="M22" s="38"/>
      <c r="O22" s="27"/>
      <c r="P22" s="27"/>
      <c r="BH22" s="133">
        <f>BH20+BH21</f>
        <v>72893124</v>
      </c>
    </row>
    <row r="23" spans="2:60" s="779" customFormat="1" ht="14.1" customHeight="1">
      <c r="B23" s="790"/>
      <c r="D23" s="32" t="s">
        <v>645</v>
      </c>
      <c r="E23" s="898" t="s">
        <v>26</v>
      </c>
      <c r="F23" s="898"/>
      <c r="G23" s="210"/>
      <c r="H23" s="38">
        <v>1000</v>
      </c>
      <c r="I23" s="38"/>
      <c r="J23" s="38"/>
      <c r="K23" s="38"/>
      <c r="L23" s="38"/>
      <c r="M23" s="38"/>
      <c r="N23" s="793"/>
      <c r="O23" s="793"/>
      <c r="P23" s="793"/>
    </row>
    <row r="24" spans="2:60" ht="14.1" customHeight="1">
      <c r="D24" s="32" t="s">
        <v>138</v>
      </c>
      <c r="E24" s="898" t="s">
        <v>37</v>
      </c>
      <c r="F24" s="898"/>
      <c r="G24" s="210"/>
      <c r="H24" s="38">
        <v>136776000</v>
      </c>
      <c r="I24" s="38"/>
      <c r="J24" s="38"/>
      <c r="K24" s="38"/>
      <c r="L24" s="38"/>
      <c r="M24" s="38"/>
      <c r="O24" s="27"/>
      <c r="P24" s="27"/>
    </row>
    <row r="25" spans="2:60" s="220" customFormat="1" ht="14.1" customHeight="1">
      <c r="B25" s="17"/>
      <c r="D25" s="32" t="s">
        <v>245</v>
      </c>
      <c r="E25" s="898" t="s">
        <v>435</v>
      </c>
      <c r="F25" s="898"/>
      <c r="G25" s="210"/>
      <c r="H25" s="38">
        <v>85578000</v>
      </c>
      <c r="I25" s="38"/>
      <c r="K25" s="38"/>
      <c r="L25" s="38"/>
      <c r="M25" s="38"/>
      <c r="N25" s="27"/>
      <c r="O25" s="27"/>
      <c r="P25" s="27"/>
      <c r="BH25" s="220">
        <v>-26120310</v>
      </c>
    </row>
    <row r="26" spans="2:60" s="779" customFormat="1" ht="14.1" customHeight="1">
      <c r="B26" s="17"/>
      <c r="D26" s="32" t="s">
        <v>84</v>
      </c>
      <c r="E26" s="898" t="s">
        <v>317</v>
      </c>
      <c r="F26" s="898"/>
      <c r="G26" s="210"/>
      <c r="H26" s="38">
        <v>384000</v>
      </c>
      <c r="I26" s="38"/>
      <c r="J26" s="38"/>
      <c r="K26" s="38"/>
      <c r="L26" s="38"/>
      <c r="M26" s="38"/>
      <c r="N26" s="793"/>
      <c r="O26" s="793"/>
      <c r="P26" s="793"/>
    </row>
    <row r="27" spans="2:60" s="779" customFormat="1" ht="14.1" customHeight="1">
      <c r="B27" s="17"/>
      <c r="D27" s="32" t="s">
        <v>86</v>
      </c>
      <c r="E27" s="898" t="s">
        <v>493</v>
      </c>
      <c r="F27" s="898"/>
      <c r="G27" s="210"/>
      <c r="H27" s="336">
        <v>4158000</v>
      </c>
      <c r="I27" s="38"/>
      <c r="J27" s="336">
        <f>SUM(H23:H27)</f>
        <v>226897000</v>
      </c>
      <c r="K27" s="38"/>
      <c r="L27" s="38"/>
      <c r="M27" s="38"/>
      <c r="N27" s="793"/>
      <c r="O27" s="793"/>
      <c r="P27" s="793"/>
    </row>
    <row r="28" spans="2:60" ht="7.5" customHeight="1">
      <c r="H28" s="38"/>
      <c r="I28" s="38"/>
      <c r="J28" s="38"/>
      <c r="K28" s="38"/>
      <c r="L28" s="38"/>
      <c r="M28" s="38"/>
      <c r="O28" s="27"/>
      <c r="P28" s="27"/>
    </row>
    <row r="29" spans="2:60" ht="14.1" customHeight="1">
      <c r="B29" s="175" t="s">
        <v>397</v>
      </c>
      <c r="D29" s="133" t="s">
        <v>454</v>
      </c>
      <c r="H29" s="38"/>
      <c r="I29" s="38"/>
      <c r="J29" s="38"/>
      <c r="K29" s="38"/>
      <c r="L29" s="38"/>
      <c r="M29" s="38"/>
      <c r="O29" s="27"/>
      <c r="P29" s="27"/>
      <c r="BH29" s="133">
        <v>23854000</v>
      </c>
    </row>
    <row r="30" spans="2:60" s="668" customFormat="1" ht="14.1" customHeight="1">
      <c r="B30" s="670"/>
      <c r="D30" s="671" t="s">
        <v>80</v>
      </c>
      <c r="E30" s="991" t="s">
        <v>604</v>
      </c>
      <c r="F30" s="991"/>
      <c r="H30" s="38"/>
      <c r="I30" s="38"/>
      <c r="J30" s="38"/>
      <c r="K30" s="38"/>
      <c r="L30" s="38"/>
      <c r="M30" s="38"/>
      <c r="N30" s="669"/>
      <c r="O30" s="669"/>
      <c r="P30" s="669"/>
    </row>
    <row r="31" spans="2:60" s="668" customFormat="1" ht="14.1" customHeight="1">
      <c r="B31" s="672"/>
      <c r="E31" s="991" t="s">
        <v>605</v>
      </c>
      <c r="F31" s="991"/>
      <c r="G31" s="673"/>
      <c r="H31" s="38">
        <v>16233000</v>
      </c>
      <c r="I31" s="38"/>
      <c r="J31" s="38"/>
      <c r="K31" s="38"/>
      <c r="L31" s="38"/>
      <c r="M31" s="669"/>
      <c r="N31" s="669"/>
      <c r="P31" s="669"/>
    </row>
    <row r="32" spans="2:60" ht="14.1" customHeight="1">
      <c r="D32" s="32" t="s">
        <v>138</v>
      </c>
      <c r="E32" s="898" t="s">
        <v>448</v>
      </c>
      <c r="F32" s="898"/>
      <c r="H32" s="144">
        <v>888000</v>
      </c>
      <c r="I32" s="38"/>
      <c r="J32" s="144">
        <f>SUM(H31:H32)</f>
        <v>17121000</v>
      </c>
      <c r="K32" s="38"/>
      <c r="L32" s="38"/>
      <c r="M32" s="144">
        <f>O32</f>
        <v>209776000</v>
      </c>
      <c r="O32" s="147">
        <f>J27-J32</f>
        <v>209776000</v>
      </c>
    </row>
    <row r="33" spans="2:60" ht="7.5" customHeight="1">
      <c r="H33" s="38"/>
      <c r="I33" s="38"/>
      <c r="J33" s="38"/>
      <c r="K33" s="38"/>
      <c r="L33" s="38"/>
      <c r="M33" s="38"/>
    </row>
    <row r="34" spans="2:60" s="220" customFormat="1" ht="14.1" customHeight="1">
      <c r="B34" s="274"/>
      <c r="C34" s="133" t="str">
        <f>IF(O34&gt;0,"経　常　利　益","経　常　損　失")</f>
        <v>経　常　利　益</v>
      </c>
      <c r="D34" s="273"/>
      <c r="E34" s="273"/>
      <c r="F34" s="273"/>
      <c r="G34" s="273"/>
      <c r="H34" s="38"/>
      <c r="I34" s="38"/>
      <c r="J34" s="38"/>
      <c r="K34" s="38"/>
      <c r="L34" s="38"/>
      <c r="M34" s="41">
        <f>O34</f>
        <v>21965000</v>
      </c>
      <c r="N34" s="27"/>
      <c r="O34" s="148">
        <f>O20+O32</f>
        <v>21965000</v>
      </c>
      <c r="P34" s="27"/>
      <c r="BH34" s="220">
        <v>-144622000</v>
      </c>
    </row>
    <row r="35" spans="2:60" s="331" customFormat="1" ht="7.5" customHeight="1">
      <c r="B35" s="17"/>
      <c r="H35" s="38"/>
      <c r="I35" s="38"/>
      <c r="J35" s="38"/>
      <c r="K35" s="38"/>
      <c r="L35" s="38"/>
      <c r="M35" s="38"/>
      <c r="N35" s="27"/>
      <c r="O35" s="27"/>
      <c r="P35" s="27"/>
    </row>
    <row r="36" spans="2:60" s="331" customFormat="1" ht="14.1" customHeight="1">
      <c r="B36" s="334" t="s">
        <v>398</v>
      </c>
      <c r="D36" s="331" t="s">
        <v>587</v>
      </c>
      <c r="H36" s="38"/>
      <c r="I36" s="38"/>
      <c r="J36" s="38"/>
      <c r="K36" s="38"/>
      <c r="L36" s="38"/>
      <c r="M36" s="38"/>
      <c r="N36" s="27"/>
      <c r="O36" s="27"/>
      <c r="P36" s="27"/>
      <c r="BH36" s="331">
        <v>23854000</v>
      </c>
    </row>
    <row r="37" spans="2:60" s="331" customFormat="1" ht="14.1" customHeight="1">
      <c r="B37" s="17"/>
      <c r="D37" s="32" t="s">
        <v>80</v>
      </c>
      <c r="E37" s="898" t="s">
        <v>522</v>
      </c>
      <c r="F37" s="898"/>
      <c r="G37" s="205"/>
      <c r="H37" s="336">
        <v>10780000</v>
      </c>
      <c r="I37" s="38"/>
      <c r="J37" s="144">
        <f>SUM(H36:H37)</f>
        <v>10780000</v>
      </c>
      <c r="K37" s="38"/>
      <c r="L37" s="38"/>
      <c r="M37" s="337">
        <f>J37</f>
        <v>10780000</v>
      </c>
      <c r="N37" s="27"/>
      <c r="P37" s="27"/>
    </row>
    <row r="38" spans="2:60" s="331" customFormat="1" ht="14.1" customHeight="1">
      <c r="B38" s="17"/>
      <c r="D38" s="32"/>
      <c r="E38" s="329"/>
      <c r="F38" s="329"/>
      <c r="G38" s="205"/>
      <c r="H38" s="38"/>
      <c r="I38" s="38"/>
      <c r="J38" s="38"/>
      <c r="K38" s="38"/>
      <c r="L38" s="38"/>
      <c r="M38" s="27"/>
      <c r="N38" s="27"/>
      <c r="P38" s="27"/>
    </row>
    <row r="39" spans="2:60" s="132" customFormat="1" ht="14.1" customHeight="1">
      <c r="B39" s="149"/>
      <c r="C39" s="133" t="str">
        <f>IF(M39&gt;0,"当年度純利益","当年度純損失")</f>
        <v>当年度純利益</v>
      </c>
      <c r="H39" s="141"/>
      <c r="I39" s="141"/>
      <c r="J39" s="141"/>
      <c r="K39" s="141"/>
      <c r="L39" s="141"/>
      <c r="M39" s="42">
        <f>M34-M37</f>
        <v>11185000</v>
      </c>
      <c r="N39" s="150"/>
      <c r="O39" s="132" t="s">
        <v>137</v>
      </c>
      <c r="BH39" s="132">
        <f>SUM(BH33:BS38)</f>
        <v>-120768000</v>
      </c>
    </row>
    <row r="40" spans="2:60" s="132" customFormat="1" ht="14.1" customHeight="1">
      <c r="B40" s="149"/>
      <c r="C40" s="132" t="s">
        <v>87</v>
      </c>
      <c r="H40" s="141"/>
      <c r="I40" s="141"/>
      <c r="J40" s="141"/>
      <c r="K40" s="141"/>
      <c r="L40" s="141"/>
      <c r="M40" s="379">
        <f>258927342+39190005</f>
        <v>298117347</v>
      </c>
      <c r="N40" s="150"/>
      <c r="O40" s="1184" t="s">
        <v>139</v>
      </c>
      <c r="P40" s="1184"/>
    </row>
    <row r="41" spans="2:60" s="132" customFormat="1" ht="14.1" customHeight="1" thickBot="1">
      <c r="B41" s="149"/>
      <c r="C41" s="132" t="s">
        <v>88</v>
      </c>
      <c r="H41" s="141"/>
      <c r="I41" s="141"/>
      <c r="J41" s="141"/>
      <c r="K41" s="141"/>
      <c r="L41" s="141"/>
      <c r="M41" s="378">
        <f>M40+M39</f>
        <v>309302347</v>
      </c>
      <c r="N41" s="150"/>
      <c r="BH41" s="132">
        <v>115248500</v>
      </c>
    </row>
    <row r="42" spans="2:60" s="132" customFormat="1" ht="16.5" customHeight="1" thickTop="1">
      <c r="B42" s="149"/>
      <c r="H42" s="150"/>
      <c r="I42" s="150"/>
      <c r="J42" s="150"/>
      <c r="K42" s="150"/>
      <c r="L42" s="150"/>
      <c r="M42" s="150"/>
      <c r="N42" s="150"/>
      <c r="BH42" s="132" t="e">
        <f>#REF!+BH41</f>
        <v>#REF!</v>
      </c>
    </row>
    <row r="43" spans="2:60" s="132" customFormat="1" ht="16.5" customHeight="1">
      <c r="B43" s="149"/>
      <c r="H43" s="150"/>
      <c r="I43" s="150"/>
      <c r="J43" s="150"/>
      <c r="K43" s="150"/>
      <c r="L43" s="150"/>
      <c r="M43" s="150"/>
      <c r="N43" s="150"/>
    </row>
  </sheetData>
  <mergeCells count="19">
    <mergeCell ref="E17:F17"/>
    <mergeCell ref="E18:F18"/>
    <mergeCell ref="E24:F24"/>
    <mergeCell ref="E25:F25"/>
    <mergeCell ref="E10:F10"/>
    <mergeCell ref="E23:F23"/>
    <mergeCell ref="A3:N3"/>
    <mergeCell ref="E11:F11"/>
    <mergeCell ref="E14:F14"/>
    <mergeCell ref="E15:F15"/>
    <mergeCell ref="E16:F16"/>
    <mergeCell ref="A5:N5"/>
    <mergeCell ref="E26:F26"/>
    <mergeCell ref="E27:F27"/>
    <mergeCell ref="O40:P40"/>
    <mergeCell ref="E30:F30"/>
    <mergeCell ref="E32:F32"/>
    <mergeCell ref="E37:F37"/>
    <mergeCell ref="E31:F31"/>
  </mergeCells>
  <phoneticPr fontId="2"/>
  <printOptions horizontalCentered="1"/>
  <pageMargins left="0.55118110236220474" right="0.55118110236220474" top="0.78740157480314965" bottom="0.78740157480314965" header="0.51181102362204722" footer="0.51181102362204722"/>
  <pageSetup paperSize="9" firstPageNumber="12"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colBreaks count="1" manualBreakCount="1">
    <brk id="14"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G86"/>
  <sheetViews>
    <sheetView showGridLines="0" view="pageBreakPreview" zoomScaleNormal="100" zoomScaleSheetLayoutView="100" workbookViewId="0"/>
  </sheetViews>
  <sheetFormatPr defaultRowHeight="13.5"/>
  <cols>
    <col min="1" max="1" width="1.625" style="352" customWidth="1"/>
    <col min="2" max="2" width="3.75" style="149" customWidth="1"/>
    <col min="3" max="4" width="2.5" style="352" customWidth="1"/>
    <col min="5" max="5" width="1.125" style="352" customWidth="1"/>
    <col min="6" max="6" width="2.75" style="352" customWidth="1"/>
    <col min="7" max="7" width="1.875" style="352" customWidth="1"/>
    <col min="8" max="9" width="4.375" style="352" customWidth="1"/>
    <col min="10" max="11" width="5" style="352" customWidth="1"/>
    <col min="12" max="12" width="4.625" style="352" customWidth="1"/>
    <col min="13" max="13" width="8.375" style="352" customWidth="1"/>
    <col min="14" max="14" width="2.5" style="352" customWidth="1"/>
    <col min="15" max="15" width="14.375" style="150" customWidth="1"/>
    <col min="16" max="16" width="5.625" style="150" customWidth="1"/>
    <col min="17" max="17" width="16.875" style="150" customWidth="1"/>
    <col min="18" max="18" width="5.625" style="150" customWidth="1"/>
    <col min="19" max="19" width="2.5" style="150" customWidth="1"/>
    <col min="20" max="20" width="14.375" style="150" customWidth="1"/>
    <col min="21" max="21" width="5.625" style="150" customWidth="1"/>
    <col min="22" max="22" width="16.875" style="150" customWidth="1"/>
    <col min="23" max="23" width="5" style="150" customWidth="1"/>
    <col min="24" max="24" width="0.875" style="352" customWidth="1"/>
    <col min="25" max="25" width="12.5" style="352" hidden="1" customWidth="1"/>
    <col min="26" max="26" width="12.75" style="352" hidden="1" customWidth="1"/>
    <col min="27" max="27" width="11.375" style="352" bestFit="1" customWidth="1"/>
    <col min="28" max="16384" width="9" style="352"/>
  </cols>
  <sheetData>
    <row r="1" spans="1:59">
      <c r="V1" s="396"/>
    </row>
    <row r="3" spans="1:59" ht="15" customHeight="1">
      <c r="A3" s="969" t="s">
        <v>631</v>
      </c>
      <c r="B3" s="969"/>
      <c r="C3" s="969"/>
      <c r="D3" s="969"/>
      <c r="E3" s="969"/>
      <c r="F3" s="969"/>
      <c r="G3" s="969"/>
      <c r="H3" s="969"/>
      <c r="I3" s="969"/>
      <c r="J3" s="969"/>
      <c r="K3" s="969"/>
      <c r="L3" s="969"/>
      <c r="M3" s="969"/>
      <c r="N3" s="969"/>
      <c r="O3" s="969"/>
      <c r="P3" s="969"/>
      <c r="Q3" s="969"/>
      <c r="R3" s="969"/>
      <c r="S3" s="969"/>
      <c r="T3" s="969"/>
      <c r="U3" s="969"/>
      <c r="V3" s="969"/>
      <c r="W3" s="969"/>
    </row>
    <row r="4" spans="1:59" ht="15" customHeight="1">
      <c r="B4" s="367"/>
      <c r="C4" s="358"/>
      <c r="D4" s="358"/>
      <c r="E4" s="358"/>
      <c r="F4" s="358"/>
      <c r="G4" s="358"/>
      <c r="H4" s="358"/>
      <c r="I4" s="358"/>
      <c r="J4" s="358"/>
      <c r="K4" s="358"/>
      <c r="L4" s="358"/>
      <c r="M4" s="358"/>
      <c r="N4" s="358"/>
      <c r="O4" s="358"/>
      <c r="P4" s="358"/>
      <c r="Q4" s="358"/>
      <c r="R4" s="358"/>
      <c r="S4" s="358"/>
      <c r="T4" s="358"/>
      <c r="U4" s="358"/>
      <c r="V4" s="358"/>
      <c r="W4" s="358"/>
    </row>
    <row r="5" spans="1:59" ht="15" customHeight="1">
      <c r="A5" s="969" t="s">
        <v>472</v>
      </c>
      <c r="B5" s="969"/>
      <c r="C5" s="969"/>
      <c r="D5" s="969"/>
      <c r="E5" s="969"/>
      <c r="F5" s="969"/>
      <c r="G5" s="969"/>
      <c r="H5" s="969"/>
      <c r="I5" s="969"/>
      <c r="J5" s="969"/>
      <c r="K5" s="969"/>
      <c r="L5" s="969"/>
      <c r="M5" s="969"/>
      <c r="N5" s="969"/>
      <c r="O5" s="969"/>
      <c r="P5" s="969"/>
      <c r="Q5" s="969"/>
      <c r="R5" s="969"/>
      <c r="S5" s="969"/>
      <c r="T5" s="969"/>
      <c r="U5" s="969"/>
      <c r="V5" s="969"/>
      <c r="W5" s="969"/>
    </row>
    <row r="6" spans="1:59" ht="15" customHeight="1">
      <c r="K6" s="358"/>
      <c r="L6" s="358"/>
      <c r="M6" s="358"/>
      <c r="N6" s="358"/>
      <c r="O6" s="358"/>
      <c r="P6" s="358"/>
      <c r="Q6" s="358"/>
      <c r="R6" s="358"/>
      <c r="S6" s="358"/>
      <c r="T6" s="358"/>
    </row>
    <row r="7" spans="1:59" ht="15" customHeight="1">
      <c r="A7" s="969" t="s">
        <v>89</v>
      </c>
      <c r="B7" s="969"/>
      <c r="C7" s="969"/>
      <c r="D7" s="969"/>
      <c r="E7" s="969"/>
      <c r="F7" s="969"/>
      <c r="G7" s="969"/>
      <c r="H7" s="969"/>
      <c r="I7" s="969"/>
      <c r="J7" s="969"/>
      <c r="K7" s="969"/>
      <c r="L7" s="969"/>
      <c r="M7" s="969"/>
      <c r="N7" s="969"/>
      <c r="O7" s="969"/>
      <c r="P7" s="969"/>
      <c r="Q7" s="969"/>
      <c r="R7" s="969"/>
      <c r="S7" s="969"/>
      <c r="T7" s="969"/>
      <c r="U7" s="969"/>
      <c r="V7" s="969"/>
      <c r="W7" s="969"/>
    </row>
    <row r="8" spans="1:59" ht="15" customHeight="1">
      <c r="V8" s="397" t="s">
        <v>381</v>
      </c>
      <c r="W8" s="398"/>
      <c r="X8" s="398"/>
    </row>
    <row r="9" spans="1:59" ht="15" customHeight="1">
      <c r="B9" s="399" t="s">
        <v>388</v>
      </c>
      <c r="C9" s="1010" t="s">
        <v>90</v>
      </c>
      <c r="D9" s="1010"/>
      <c r="E9" s="1010"/>
      <c r="F9" s="1010"/>
      <c r="G9" s="1010"/>
      <c r="H9" s="1010"/>
      <c r="I9" s="355"/>
      <c r="J9" s="355"/>
      <c r="O9" s="400"/>
      <c r="P9" s="400"/>
      <c r="Q9" s="400"/>
      <c r="R9" s="400"/>
      <c r="S9" s="400"/>
      <c r="T9" s="400"/>
      <c r="U9" s="400"/>
      <c r="V9" s="400"/>
      <c r="W9" s="400"/>
      <c r="BG9" s="352">
        <v>-95000</v>
      </c>
    </row>
    <row r="10" spans="1:59" ht="15" customHeight="1">
      <c r="B10" s="401"/>
      <c r="C10" s="1123" t="s">
        <v>80</v>
      </c>
      <c r="D10" s="1123"/>
      <c r="E10" s="368"/>
      <c r="F10" s="1185" t="s">
        <v>91</v>
      </c>
      <c r="G10" s="1185"/>
      <c r="H10" s="1185"/>
      <c r="I10" s="1185"/>
      <c r="J10" s="1185"/>
      <c r="K10" s="22"/>
      <c r="L10" s="22"/>
      <c r="M10" s="402"/>
      <c r="O10" s="400"/>
      <c r="P10" s="400"/>
      <c r="Q10" s="400"/>
      <c r="R10" s="400"/>
      <c r="S10" s="400"/>
      <c r="T10" s="400"/>
      <c r="U10" s="400"/>
      <c r="V10" s="400"/>
      <c r="W10" s="400"/>
      <c r="X10" s="150"/>
      <c r="Y10" s="150"/>
      <c r="BG10" s="352">
        <v>92504000</v>
      </c>
    </row>
    <row r="11" spans="1:59" ht="15" customHeight="1">
      <c r="B11" s="401"/>
      <c r="C11" s="368"/>
      <c r="D11" s="368"/>
      <c r="E11" s="1186" t="s">
        <v>388</v>
      </c>
      <c r="F11" s="1187"/>
      <c r="G11" s="368"/>
      <c r="H11" s="1010" t="s">
        <v>92</v>
      </c>
      <c r="I11" s="1010"/>
      <c r="J11" s="1010"/>
      <c r="K11" s="1010"/>
      <c r="L11" s="1010"/>
      <c r="M11" s="355"/>
      <c r="N11" s="391"/>
      <c r="O11" s="141"/>
      <c r="P11" s="141"/>
      <c r="Q11" s="141">
        <v>35445368</v>
      </c>
      <c r="R11" s="141"/>
      <c r="S11" s="141"/>
      <c r="T11" s="141"/>
      <c r="U11" s="141"/>
      <c r="V11" s="141"/>
      <c r="W11" s="400"/>
      <c r="X11" s="150"/>
      <c r="Y11" s="150"/>
      <c r="BG11" s="352">
        <v>0</v>
      </c>
    </row>
    <row r="12" spans="1:59" ht="15" customHeight="1">
      <c r="B12" s="401"/>
      <c r="C12" s="368"/>
      <c r="D12" s="368"/>
      <c r="E12" s="1186" t="s">
        <v>389</v>
      </c>
      <c r="F12" s="1187"/>
      <c r="G12" s="368"/>
      <c r="H12" s="1010" t="s">
        <v>93</v>
      </c>
      <c r="I12" s="1010"/>
      <c r="J12" s="1010"/>
      <c r="K12" s="1010"/>
      <c r="L12" s="1010"/>
      <c r="M12" s="355"/>
      <c r="N12" s="391"/>
      <c r="O12" s="141">
        <v>300569011</v>
      </c>
      <c r="P12" s="141"/>
      <c r="Q12" s="141"/>
      <c r="R12" s="141"/>
      <c r="S12" s="141"/>
      <c r="T12" s="141"/>
      <c r="U12" s="141"/>
      <c r="V12" s="141"/>
      <c r="W12" s="400"/>
      <c r="X12" s="150"/>
      <c r="Y12" s="150"/>
      <c r="BG12" s="352">
        <v>0</v>
      </c>
    </row>
    <row r="13" spans="1:59" ht="15" customHeight="1">
      <c r="B13" s="401"/>
      <c r="C13" s="368"/>
      <c r="D13" s="368"/>
      <c r="E13" s="401"/>
      <c r="F13" s="401"/>
      <c r="G13" s="368"/>
      <c r="H13" s="1010" t="s">
        <v>94</v>
      </c>
      <c r="I13" s="1010"/>
      <c r="J13" s="1010"/>
      <c r="K13" s="1010"/>
      <c r="L13" s="1010"/>
      <c r="M13" s="355"/>
      <c r="N13" s="403" t="s">
        <v>417</v>
      </c>
      <c r="O13" s="197">
        <v>51302430</v>
      </c>
      <c r="P13" s="141"/>
      <c r="Q13" s="141">
        <f>O12-O13</f>
        <v>249266581</v>
      </c>
      <c r="R13" s="141"/>
      <c r="S13" s="141"/>
      <c r="T13" s="404"/>
      <c r="U13" s="141"/>
      <c r="V13" s="141"/>
      <c r="W13" s="400"/>
      <c r="X13" s="150"/>
      <c r="Y13" s="150"/>
      <c r="BG13" s="352">
        <v>21000</v>
      </c>
    </row>
    <row r="14" spans="1:59" ht="15" customHeight="1">
      <c r="B14" s="401"/>
      <c r="C14" s="368"/>
      <c r="D14" s="368"/>
      <c r="E14" s="1186" t="s">
        <v>394</v>
      </c>
      <c r="F14" s="1187"/>
      <c r="G14" s="368"/>
      <c r="H14" s="1010" t="s">
        <v>95</v>
      </c>
      <c r="I14" s="1010"/>
      <c r="J14" s="1010"/>
      <c r="K14" s="1010"/>
      <c r="L14" s="1010"/>
      <c r="M14" s="355"/>
      <c r="N14" s="391"/>
      <c r="O14" s="141">
        <v>4710560630</v>
      </c>
      <c r="P14" s="141"/>
      <c r="Q14" s="141"/>
      <c r="R14" s="141"/>
      <c r="S14" s="141"/>
      <c r="T14" s="141"/>
      <c r="U14" s="141"/>
      <c r="V14" s="141"/>
      <c r="W14" s="400"/>
      <c r="X14" s="150"/>
      <c r="Y14" s="150"/>
      <c r="BG14" s="352">
        <v>-21738000</v>
      </c>
    </row>
    <row r="15" spans="1:59" ht="15" customHeight="1">
      <c r="B15" s="401"/>
      <c r="C15" s="368"/>
      <c r="D15" s="368"/>
      <c r="E15" s="401"/>
      <c r="F15" s="401"/>
      <c r="G15" s="368"/>
      <c r="H15" s="1010" t="s">
        <v>94</v>
      </c>
      <c r="I15" s="1010"/>
      <c r="J15" s="1010"/>
      <c r="K15" s="1010"/>
      <c r="L15" s="1010"/>
      <c r="M15" s="355"/>
      <c r="N15" s="403" t="s">
        <v>417</v>
      </c>
      <c r="O15" s="197">
        <v>1466843047</v>
      </c>
      <c r="P15" s="141"/>
      <c r="Q15" s="141">
        <f>O14-O15</f>
        <v>3243717583</v>
      </c>
      <c r="R15" s="141"/>
      <c r="S15" s="141"/>
      <c r="T15" s="404"/>
      <c r="U15" s="141"/>
      <c r="V15" s="141"/>
      <c r="W15" s="400"/>
      <c r="X15" s="150"/>
      <c r="Y15" s="150"/>
      <c r="BG15" s="352">
        <v>42875000</v>
      </c>
    </row>
    <row r="16" spans="1:59" ht="15" customHeight="1">
      <c r="B16" s="401"/>
      <c r="C16" s="368"/>
      <c r="D16" s="368"/>
      <c r="E16" s="1186" t="s">
        <v>397</v>
      </c>
      <c r="F16" s="1187"/>
      <c r="G16" s="368"/>
      <c r="H16" s="1010" t="s">
        <v>96</v>
      </c>
      <c r="I16" s="1010"/>
      <c r="J16" s="1010"/>
      <c r="K16" s="1010"/>
      <c r="L16" s="1010"/>
      <c r="M16" s="355"/>
      <c r="N16" s="391"/>
      <c r="O16" s="141">
        <v>2028007053</v>
      </c>
      <c r="P16" s="141"/>
      <c r="Q16" s="141"/>
      <c r="R16" s="141"/>
      <c r="S16" s="141"/>
      <c r="T16" s="141"/>
      <c r="U16" s="141"/>
      <c r="V16" s="141"/>
      <c r="W16" s="400"/>
      <c r="X16" s="150"/>
      <c r="Y16" s="150"/>
      <c r="BG16" s="352">
        <v>-447849</v>
      </c>
    </row>
    <row r="17" spans="2:59" ht="15" customHeight="1">
      <c r="B17" s="401"/>
      <c r="C17" s="368"/>
      <c r="D17" s="368"/>
      <c r="E17" s="367"/>
      <c r="F17" s="367"/>
      <c r="G17" s="368"/>
      <c r="H17" s="1010" t="s">
        <v>94</v>
      </c>
      <c r="I17" s="1010"/>
      <c r="J17" s="1010"/>
      <c r="K17" s="1010"/>
      <c r="L17" s="1010"/>
      <c r="M17" s="355"/>
      <c r="N17" s="403" t="s">
        <v>417</v>
      </c>
      <c r="O17" s="197">
        <v>1107477955</v>
      </c>
      <c r="P17" s="141"/>
      <c r="Q17" s="141">
        <f>O16-O17</f>
        <v>920529098</v>
      </c>
      <c r="R17" s="141"/>
      <c r="S17" s="141"/>
      <c r="T17" s="404"/>
      <c r="U17" s="141"/>
      <c r="V17" s="141"/>
      <c r="W17" s="400"/>
      <c r="X17" s="150"/>
      <c r="Y17" s="150"/>
      <c r="BG17" s="352">
        <v>1888000</v>
      </c>
    </row>
    <row r="18" spans="2:59" ht="15" customHeight="1">
      <c r="B18" s="401"/>
      <c r="C18" s="368"/>
      <c r="D18" s="368"/>
      <c r="E18" s="1186" t="s">
        <v>398</v>
      </c>
      <c r="F18" s="1187"/>
      <c r="G18" s="368"/>
      <c r="H18" s="1010" t="s">
        <v>376</v>
      </c>
      <c r="I18" s="1010"/>
      <c r="J18" s="1010"/>
      <c r="K18" s="1010"/>
      <c r="L18" s="1010"/>
      <c r="M18" s="355"/>
      <c r="N18" s="391"/>
      <c r="O18" s="141">
        <v>23348689</v>
      </c>
      <c r="P18" s="141"/>
      <c r="Q18" s="141"/>
      <c r="R18" s="141"/>
      <c r="S18" s="141"/>
      <c r="T18" s="141"/>
      <c r="U18" s="141"/>
      <c r="V18" s="141"/>
      <c r="W18" s="400"/>
      <c r="X18" s="150"/>
      <c r="Y18" s="150"/>
      <c r="BG18" s="352">
        <v>891973</v>
      </c>
    </row>
    <row r="19" spans="2:59" ht="15" customHeight="1">
      <c r="B19" s="401"/>
      <c r="C19" s="368"/>
      <c r="D19" s="368"/>
      <c r="E19" s="367"/>
      <c r="F19" s="367"/>
      <c r="G19" s="368"/>
      <c r="H19" s="1010" t="s">
        <v>94</v>
      </c>
      <c r="I19" s="1010"/>
      <c r="J19" s="1010"/>
      <c r="K19" s="1010"/>
      <c r="L19" s="1010"/>
      <c r="M19" s="355"/>
      <c r="N19" s="403" t="s">
        <v>417</v>
      </c>
      <c r="O19" s="197">
        <v>10393845</v>
      </c>
      <c r="P19" s="141"/>
      <c r="Q19" s="141">
        <f>O18-O19</f>
        <v>12954844</v>
      </c>
      <c r="R19" s="141"/>
      <c r="S19" s="141"/>
      <c r="T19" s="404"/>
      <c r="U19" s="141"/>
      <c r="V19" s="141"/>
      <c r="W19" s="400"/>
      <c r="X19" s="150"/>
      <c r="Y19" s="150"/>
      <c r="BG19" s="352">
        <v>-131000</v>
      </c>
    </row>
    <row r="20" spans="2:59" ht="15" customHeight="1">
      <c r="B20" s="401"/>
      <c r="C20" s="368"/>
      <c r="D20" s="368"/>
      <c r="E20" s="1186" t="s">
        <v>399</v>
      </c>
      <c r="F20" s="1187"/>
      <c r="G20" s="368"/>
      <c r="H20" s="1010" t="s">
        <v>97</v>
      </c>
      <c r="I20" s="1010"/>
      <c r="J20" s="1010"/>
      <c r="K20" s="1010"/>
      <c r="L20" s="1010"/>
      <c r="M20" s="355"/>
      <c r="N20" s="391"/>
      <c r="O20" s="141">
        <v>33932739</v>
      </c>
      <c r="P20" s="141"/>
      <c r="Q20" s="141"/>
      <c r="R20" s="141"/>
      <c r="S20" s="141"/>
      <c r="T20" s="141"/>
      <c r="U20" s="141"/>
      <c r="V20" s="141"/>
      <c r="W20" s="400"/>
      <c r="X20" s="150"/>
      <c r="Y20" s="150"/>
      <c r="BG20" s="352">
        <f>SUM(BG9:BR19)</f>
        <v>115768124</v>
      </c>
    </row>
    <row r="21" spans="2:59" ht="15" customHeight="1">
      <c r="B21" s="401"/>
      <c r="C21" s="368"/>
      <c r="D21" s="368"/>
      <c r="E21" s="367"/>
      <c r="F21" s="367"/>
      <c r="G21" s="368"/>
      <c r="H21" s="1010" t="s">
        <v>94</v>
      </c>
      <c r="I21" s="1010"/>
      <c r="J21" s="1010"/>
      <c r="K21" s="1010"/>
      <c r="L21" s="1010"/>
      <c r="M21" s="355"/>
      <c r="N21" s="403" t="s">
        <v>417</v>
      </c>
      <c r="O21" s="197">
        <v>31800728</v>
      </c>
      <c r="P21" s="141"/>
      <c r="Q21" s="141">
        <f>O20-O21</f>
        <v>2132011</v>
      </c>
      <c r="R21" s="141"/>
      <c r="S21" s="141"/>
      <c r="T21" s="404"/>
      <c r="U21" s="141"/>
      <c r="V21" s="141"/>
      <c r="W21" s="400"/>
      <c r="X21" s="150"/>
      <c r="Y21" s="150"/>
      <c r="BG21" s="352">
        <v>-42875000</v>
      </c>
    </row>
    <row r="22" spans="2:59" ht="15" customHeight="1">
      <c r="B22" s="401"/>
      <c r="C22" s="368"/>
      <c r="D22" s="368"/>
      <c r="E22" s="368"/>
      <c r="G22" s="1185" t="s">
        <v>98</v>
      </c>
      <c r="H22" s="1185"/>
      <c r="I22" s="1185"/>
      <c r="J22" s="1185"/>
      <c r="K22" s="1185"/>
      <c r="L22" s="1185"/>
      <c r="M22" s="402"/>
      <c r="N22" s="391"/>
      <c r="O22" s="141"/>
      <c r="P22" s="141"/>
      <c r="Q22" s="405"/>
      <c r="R22" s="141"/>
      <c r="S22" s="141"/>
      <c r="T22" s="141">
        <f>SUM(Q11:Q21)</f>
        <v>4464045485</v>
      </c>
      <c r="U22" s="141"/>
      <c r="V22" s="141"/>
      <c r="W22" s="400"/>
      <c r="X22" s="150"/>
      <c r="Y22" s="150"/>
    </row>
    <row r="23" spans="2:59" ht="15" customHeight="1">
      <c r="B23" s="401"/>
      <c r="C23" s="1188" t="s">
        <v>138</v>
      </c>
      <c r="D23" s="1188"/>
      <c r="E23" s="788"/>
      <c r="F23" s="1189" t="s">
        <v>589</v>
      </c>
      <c r="G23" s="1189"/>
      <c r="H23" s="1189"/>
      <c r="I23" s="1189"/>
      <c r="J23" s="1189"/>
      <c r="K23" s="789"/>
      <c r="L23" s="789"/>
      <c r="M23" s="789"/>
      <c r="N23" s="44"/>
      <c r="O23" s="38"/>
      <c r="P23" s="38"/>
      <c r="Q23" s="38"/>
      <c r="R23" s="38"/>
      <c r="S23" s="38"/>
      <c r="T23" s="38"/>
      <c r="U23" s="38"/>
      <c r="V23" s="38"/>
      <c r="W23" s="400"/>
      <c r="X23" s="150"/>
      <c r="Y23" s="150"/>
    </row>
    <row r="24" spans="2:59" ht="15" customHeight="1">
      <c r="B24" s="401"/>
      <c r="C24" s="788"/>
      <c r="D24" s="788"/>
      <c r="E24" s="1190" t="s">
        <v>388</v>
      </c>
      <c r="F24" s="1191"/>
      <c r="H24" s="1010" t="s">
        <v>588</v>
      </c>
      <c r="I24" s="1010"/>
      <c r="J24" s="1010"/>
      <c r="K24" s="1010"/>
      <c r="L24" s="1010"/>
      <c r="M24" s="789"/>
      <c r="N24" s="44"/>
      <c r="O24" s="38"/>
      <c r="P24" s="38"/>
      <c r="Q24" s="38"/>
      <c r="R24" s="38"/>
      <c r="S24" s="144"/>
      <c r="T24" s="144">
        <v>1001308</v>
      </c>
      <c r="U24" s="38"/>
      <c r="V24" s="38"/>
      <c r="W24" s="400"/>
      <c r="X24" s="150"/>
      <c r="Y24" s="150"/>
      <c r="BG24" s="352">
        <v>-26120310</v>
      </c>
    </row>
    <row r="25" spans="2:59" s="775" customFormat="1" ht="15" customHeight="1">
      <c r="B25" s="782"/>
      <c r="C25" s="788"/>
      <c r="D25" s="788"/>
      <c r="E25" s="788"/>
      <c r="F25" s="779"/>
      <c r="G25" s="1185" t="s">
        <v>99</v>
      </c>
      <c r="H25" s="1185"/>
      <c r="I25" s="1185"/>
      <c r="J25" s="1185"/>
      <c r="K25" s="1185"/>
      <c r="L25" s="1185"/>
      <c r="M25" s="789"/>
      <c r="N25" s="44"/>
      <c r="O25" s="38"/>
      <c r="P25" s="38"/>
      <c r="Q25" s="38"/>
      <c r="R25" s="38"/>
      <c r="S25" s="38"/>
      <c r="T25" s="38"/>
      <c r="U25" s="38"/>
      <c r="V25" s="38">
        <f>SUM(T22:T24)</f>
        <v>4465046793</v>
      </c>
      <c r="W25" s="400"/>
      <c r="X25" s="150"/>
      <c r="Y25" s="150"/>
    </row>
    <row r="26" spans="2:59" ht="15" customHeight="1">
      <c r="B26" s="401"/>
      <c r="C26" s="368"/>
      <c r="D26" s="368"/>
      <c r="E26" s="368"/>
      <c r="G26" s="402"/>
      <c r="H26" s="402"/>
      <c r="I26" s="402"/>
      <c r="J26" s="402"/>
      <c r="K26" s="402"/>
      <c r="L26" s="402"/>
      <c r="M26" s="402"/>
      <c r="N26" s="391"/>
      <c r="O26" s="141"/>
      <c r="P26" s="141"/>
      <c r="Q26" s="141"/>
      <c r="R26" s="141"/>
      <c r="S26" s="141"/>
      <c r="T26" s="141"/>
      <c r="U26" s="141"/>
      <c r="V26" s="141"/>
      <c r="W26" s="400"/>
      <c r="X26" s="150"/>
      <c r="Y26" s="150"/>
    </row>
    <row r="27" spans="2:59" ht="15" customHeight="1">
      <c r="B27" s="399" t="s">
        <v>390</v>
      </c>
      <c r="C27" s="1010" t="s">
        <v>100</v>
      </c>
      <c r="D27" s="1010"/>
      <c r="E27" s="1010"/>
      <c r="F27" s="1010"/>
      <c r="G27" s="1010"/>
      <c r="H27" s="1010"/>
      <c r="I27" s="355"/>
      <c r="J27" s="355"/>
      <c r="O27" s="141"/>
      <c r="P27" s="141"/>
      <c r="Q27" s="141"/>
      <c r="R27" s="141"/>
      <c r="S27" s="141"/>
      <c r="T27" s="141"/>
      <c r="U27" s="141"/>
      <c r="V27" s="141"/>
      <c r="W27" s="400"/>
    </row>
    <row r="28" spans="2:59" ht="15" customHeight="1">
      <c r="B28" s="401"/>
      <c r="C28" s="1123" t="s">
        <v>80</v>
      </c>
      <c r="D28" s="1123"/>
      <c r="E28" s="368"/>
      <c r="F28" s="1185" t="s">
        <v>101</v>
      </c>
      <c r="G28" s="882"/>
      <c r="H28" s="882"/>
      <c r="I28" s="882"/>
      <c r="J28" s="882"/>
      <c r="K28" s="22"/>
      <c r="L28" s="22"/>
      <c r="M28" s="402"/>
      <c r="O28" s="141"/>
      <c r="P28" s="141"/>
      <c r="Q28" s="141"/>
      <c r="R28" s="141"/>
      <c r="S28" s="141"/>
      <c r="T28" s="141">
        <v>132593271</v>
      </c>
      <c r="U28" s="141"/>
      <c r="V28" s="141"/>
      <c r="W28" s="400"/>
      <c r="X28" s="150"/>
      <c r="Y28" s="150"/>
      <c r="BG28" s="352">
        <v>23854000</v>
      </c>
    </row>
    <row r="29" spans="2:59" ht="15" customHeight="1">
      <c r="B29" s="401"/>
      <c r="C29" s="1123" t="s">
        <v>81</v>
      </c>
      <c r="D29" s="1123"/>
      <c r="E29" s="368"/>
      <c r="F29" s="1185" t="s">
        <v>102</v>
      </c>
      <c r="G29" s="882"/>
      <c r="H29" s="882"/>
      <c r="I29" s="882"/>
      <c r="J29" s="882"/>
      <c r="K29" s="22"/>
      <c r="L29" s="22"/>
      <c r="M29" s="407"/>
      <c r="P29" s="141"/>
      <c r="Q29" s="352"/>
      <c r="R29" s="141"/>
      <c r="S29" s="141"/>
      <c r="T29" s="141">
        <v>76996965</v>
      </c>
      <c r="U29" s="141"/>
      <c r="V29" s="141"/>
      <c r="W29" s="400"/>
      <c r="X29" s="150"/>
      <c r="Y29" s="150"/>
      <c r="BG29" s="352">
        <f>SUM(BG24:BR28)</f>
        <v>-2266310</v>
      </c>
    </row>
    <row r="30" spans="2:59" ht="15" hidden="1" customHeight="1">
      <c r="B30" s="401"/>
      <c r="C30" s="368"/>
      <c r="D30" s="368"/>
      <c r="E30" s="1186" t="s">
        <v>388</v>
      </c>
      <c r="F30" s="1187"/>
      <c r="G30" s="368"/>
      <c r="H30" s="1010" t="s">
        <v>430</v>
      </c>
      <c r="I30" s="1010"/>
      <c r="J30" s="1010"/>
      <c r="K30" s="1010"/>
      <c r="L30" s="22"/>
      <c r="M30" s="402"/>
      <c r="O30" s="141"/>
      <c r="P30" s="141"/>
      <c r="Q30" s="141">
        <v>32693416</v>
      </c>
      <c r="R30" s="141"/>
      <c r="S30" s="141"/>
      <c r="T30" s="141"/>
      <c r="U30" s="141"/>
      <c r="V30" s="141"/>
      <c r="W30" s="400"/>
      <c r="X30" s="150"/>
      <c r="Y30" s="150"/>
    </row>
    <row r="31" spans="2:59" ht="15" hidden="1" customHeight="1">
      <c r="B31" s="401"/>
      <c r="C31" s="368"/>
      <c r="D31" s="368"/>
      <c r="E31" s="1186" t="s">
        <v>389</v>
      </c>
      <c r="F31" s="1187"/>
      <c r="G31" s="368"/>
      <c r="H31" s="1010" t="s">
        <v>462</v>
      </c>
      <c r="I31" s="1010"/>
      <c r="J31" s="1010"/>
      <c r="K31" s="1010"/>
      <c r="L31" s="22"/>
      <c r="M31" s="402"/>
      <c r="O31" s="141"/>
      <c r="P31" s="141"/>
      <c r="Q31" s="141">
        <v>21120</v>
      </c>
      <c r="R31" s="141"/>
      <c r="S31" s="141"/>
      <c r="T31" s="141"/>
      <c r="U31" s="141"/>
      <c r="V31" s="141"/>
      <c r="W31" s="400"/>
      <c r="X31" s="150"/>
      <c r="Y31" s="150"/>
    </row>
    <row r="32" spans="2:59" ht="15" customHeight="1">
      <c r="B32" s="401"/>
      <c r="C32" s="1123"/>
      <c r="D32" s="1123"/>
      <c r="E32" s="368"/>
      <c r="F32" s="1185" t="s">
        <v>383</v>
      </c>
      <c r="G32" s="882"/>
      <c r="H32" s="882"/>
      <c r="I32" s="882"/>
      <c r="J32" s="882"/>
      <c r="K32" s="22"/>
      <c r="L32" s="22"/>
      <c r="M32" s="402"/>
      <c r="O32" s="141"/>
      <c r="P32" s="141"/>
      <c r="Q32" s="141"/>
      <c r="R32" s="141"/>
      <c r="S32" s="197" t="s">
        <v>417</v>
      </c>
      <c r="T32" s="408">
        <v>196703</v>
      </c>
      <c r="U32" s="141"/>
      <c r="V32" s="141"/>
      <c r="W32" s="400"/>
      <c r="X32" s="150"/>
      <c r="Y32" s="150"/>
    </row>
    <row r="33" spans="1:59" ht="15" customHeight="1">
      <c r="B33" s="401"/>
      <c r="C33" s="368"/>
      <c r="D33" s="368"/>
      <c r="E33" s="368"/>
      <c r="F33" s="368"/>
      <c r="G33" s="1185" t="s">
        <v>103</v>
      </c>
      <c r="H33" s="1185"/>
      <c r="I33" s="1185"/>
      <c r="J33" s="1185"/>
      <c r="K33" s="1185"/>
      <c r="L33" s="1185"/>
      <c r="M33" s="355"/>
      <c r="O33" s="141"/>
      <c r="P33" s="141"/>
      <c r="Q33" s="141"/>
      <c r="R33" s="141"/>
      <c r="S33" s="141"/>
      <c r="T33" s="141"/>
      <c r="U33" s="141"/>
      <c r="V33" s="406">
        <f>SUM(T28:T31)-T32</f>
        <v>209393533</v>
      </c>
      <c r="W33" s="400"/>
      <c r="X33" s="150"/>
      <c r="Y33" s="150"/>
    </row>
    <row r="34" spans="1:59" ht="15" customHeight="1" thickBot="1">
      <c r="B34" s="401"/>
      <c r="C34" s="368"/>
      <c r="D34" s="368"/>
      <c r="E34" s="368"/>
      <c r="F34" s="368"/>
      <c r="G34" s="1185" t="s">
        <v>104</v>
      </c>
      <c r="H34" s="1185"/>
      <c r="I34" s="1185"/>
      <c r="J34" s="1185"/>
      <c r="K34" s="1185"/>
      <c r="L34" s="1185"/>
      <c r="M34" s="355"/>
      <c r="O34" s="141"/>
      <c r="P34" s="141"/>
      <c r="Q34" s="141"/>
      <c r="R34" s="141"/>
      <c r="S34" s="141"/>
      <c r="T34" s="141"/>
      <c r="U34" s="141"/>
      <c r="V34" s="378">
        <f>V25+V33</f>
        <v>4674440326</v>
      </c>
      <c r="W34" s="400"/>
      <c r="X34" s="150"/>
      <c r="Y34" s="150"/>
    </row>
    <row r="35" spans="1:59" ht="15" customHeight="1" thickTop="1">
      <c r="B35" s="401"/>
      <c r="C35" s="368"/>
      <c r="D35" s="368"/>
      <c r="E35" s="368"/>
      <c r="F35" s="368"/>
      <c r="G35" s="355"/>
      <c r="H35" s="355"/>
      <c r="I35" s="355"/>
      <c r="J35" s="355"/>
      <c r="K35" s="355"/>
      <c r="L35" s="355"/>
      <c r="M35" s="355"/>
      <c r="O35" s="141"/>
      <c r="P35" s="141"/>
      <c r="Q35" s="141"/>
      <c r="R35" s="141"/>
      <c r="S35" s="141"/>
      <c r="T35" s="141"/>
      <c r="U35" s="141"/>
      <c r="V35" s="409"/>
      <c r="W35" s="400"/>
      <c r="X35" s="150"/>
      <c r="Y35" s="150"/>
      <c r="BG35" s="352">
        <v>-144622000</v>
      </c>
    </row>
    <row r="36" spans="1:59" ht="22.5" customHeight="1">
      <c r="B36" s="401"/>
      <c r="C36" s="368"/>
      <c r="D36" s="368"/>
      <c r="E36" s="368"/>
      <c r="F36" s="368"/>
      <c r="G36" s="355"/>
      <c r="H36" s="355"/>
      <c r="I36" s="355"/>
      <c r="J36" s="355"/>
      <c r="K36" s="355"/>
      <c r="L36" s="355"/>
      <c r="M36" s="355"/>
      <c r="O36" s="410"/>
      <c r="P36" s="410"/>
      <c r="Q36" s="410"/>
      <c r="R36" s="410"/>
      <c r="S36" s="410"/>
      <c r="T36" s="410"/>
      <c r="U36" s="410"/>
      <c r="V36" s="410"/>
      <c r="W36" s="400"/>
      <c r="X36" s="150"/>
      <c r="Y36" s="150"/>
    </row>
    <row r="37" spans="1:59" ht="15" customHeight="1">
      <c r="A37" s="969" t="s">
        <v>105</v>
      </c>
      <c r="B37" s="969"/>
      <c r="C37" s="969"/>
      <c r="D37" s="969"/>
      <c r="E37" s="969"/>
      <c r="F37" s="969"/>
      <c r="G37" s="969"/>
      <c r="H37" s="969"/>
      <c r="I37" s="969"/>
      <c r="J37" s="969"/>
      <c r="K37" s="969"/>
      <c r="L37" s="969"/>
      <c r="M37" s="969"/>
      <c r="N37" s="969"/>
      <c r="O37" s="969"/>
      <c r="P37" s="969"/>
      <c r="Q37" s="969"/>
      <c r="R37" s="969"/>
      <c r="S37" s="969"/>
      <c r="T37" s="969"/>
      <c r="U37" s="969"/>
      <c r="V37" s="969"/>
      <c r="W37" s="969"/>
    </row>
    <row r="38" spans="1:59" ht="15" customHeight="1">
      <c r="K38" s="358"/>
      <c r="L38" s="358"/>
      <c r="M38" s="358"/>
      <c r="N38" s="358"/>
      <c r="O38" s="358"/>
      <c r="P38" s="358"/>
      <c r="Q38" s="358"/>
      <c r="R38" s="358"/>
      <c r="S38" s="358"/>
      <c r="T38" s="358"/>
      <c r="BG38" s="352">
        <f>SUM(BG34:BR37)</f>
        <v>-144622000</v>
      </c>
    </row>
    <row r="39" spans="1:59" ht="15" customHeight="1">
      <c r="B39" s="411" t="s">
        <v>394</v>
      </c>
      <c r="C39" s="1010" t="s">
        <v>106</v>
      </c>
      <c r="D39" s="882"/>
      <c r="E39" s="882"/>
      <c r="F39" s="882"/>
      <c r="G39" s="882"/>
      <c r="H39" s="882"/>
      <c r="K39" s="358"/>
      <c r="L39" s="358"/>
      <c r="M39" s="358"/>
      <c r="N39" s="358"/>
      <c r="O39" s="358"/>
      <c r="P39" s="358"/>
      <c r="Q39" s="358"/>
      <c r="R39" s="358"/>
      <c r="S39" s="358"/>
      <c r="T39" s="358"/>
    </row>
    <row r="40" spans="1:59" ht="15" customHeight="1">
      <c r="C40" s="1123" t="s">
        <v>80</v>
      </c>
      <c r="D40" s="1123"/>
      <c r="E40" s="368"/>
      <c r="F40" s="1185" t="s">
        <v>114</v>
      </c>
      <c r="G40" s="882"/>
      <c r="H40" s="882"/>
      <c r="I40" s="882"/>
      <c r="J40" s="882"/>
      <c r="K40" s="358"/>
      <c r="L40" s="358"/>
      <c r="M40" s="358"/>
      <c r="N40" s="358"/>
      <c r="O40" s="358"/>
      <c r="P40" s="358"/>
      <c r="Q40" s="358"/>
      <c r="R40" s="358"/>
      <c r="S40" s="358"/>
      <c r="T40" s="358"/>
      <c r="BG40" s="352">
        <v>-73995186</v>
      </c>
    </row>
    <row r="41" spans="1:59" ht="15" customHeight="1">
      <c r="C41" s="368"/>
      <c r="D41" s="368"/>
      <c r="E41" s="1186" t="s">
        <v>388</v>
      </c>
      <c r="F41" s="1187"/>
      <c r="G41" s="368"/>
      <c r="H41" s="880" t="s">
        <v>149</v>
      </c>
      <c r="I41" s="880"/>
      <c r="J41" s="880"/>
      <c r="K41" s="880"/>
      <c r="L41" s="880"/>
      <c r="M41" s="358"/>
      <c r="N41" s="358"/>
      <c r="O41" s="358"/>
      <c r="P41" s="358"/>
      <c r="Q41" s="358"/>
      <c r="R41" s="358"/>
      <c r="S41" s="358"/>
      <c r="T41" s="358"/>
      <c r="BG41" s="352">
        <v>115248500</v>
      </c>
    </row>
    <row r="42" spans="1:59" ht="15" customHeight="1">
      <c r="C42" s="368"/>
      <c r="D42" s="368"/>
      <c r="E42" s="368"/>
      <c r="F42" s="402"/>
      <c r="G42" s="347"/>
      <c r="H42" s="880" t="s">
        <v>384</v>
      </c>
      <c r="I42" s="880"/>
      <c r="J42" s="880"/>
      <c r="K42" s="880"/>
      <c r="L42" s="880"/>
      <c r="M42" s="358"/>
      <c r="N42" s="358"/>
      <c r="O42" s="358"/>
      <c r="P42" s="412"/>
      <c r="Q42" s="778">
        <v>1773412418</v>
      </c>
      <c r="R42" s="358"/>
      <c r="S42" s="352"/>
      <c r="T42" s="352"/>
      <c r="BG42" s="352">
        <f>BG40+BG41</f>
        <v>41253314</v>
      </c>
    </row>
    <row r="43" spans="1:59" s="775" customFormat="1" ht="15" customHeight="1">
      <c r="B43" s="149"/>
      <c r="C43" s="780"/>
      <c r="D43" s="780"/>
      <c r="E43" s="1186" t="s">
        <v>390</v>
      </c>
      <c r="F43" s="1187"/>
      <c r="G43" s="780"/>
      <c r="H43" s="880" t="s">
        <v>594</v>
      </c>
      <c r="I43" s="880"/>
      <c r="J43" s="880"/>
      <c r="K43" s="880"/>
      <c r="L43" s="880"/>
      <c r="M43" s="777"/>
      <c r="N43" s="777"/>
      <c r="O43" s="777"/>
      <c r="P43" s="412"/>
      <c r="Q43" s="737">
        <v>26543384</v>
      </c>
      <c r="R43" s="777"/>
      <c r="S43" s="365"/>
      <c r="T43" s="357">
        <f>Q42+Q43</f>
        <v>1799955802</v>
      </c>
      <c r="U43" s="150"/>
      <c r="V43" s="150"/>
      <c r="W43" s="150"/>
    </row>
    <row r="44" spans="1:59" ht="15" customHeight="1">
      <c r="C44" s="368"/>
      <c r="D44" s="368"/>
      <c r="E44" s="368"/>
      <c r="F44" s="402"/>
      <c r="G44" s="1010" t="s">
        <v>107</v>
      </c>
      <c r="H44" s="1010"/>
      <c r="I44" s="1010"/>
      <c r="J44" s="1010"/>
      <c r="K44" s="1010"/>
      <c r="L44" s="1010"/>
      <c r="M44" s="358"/>
      <c r="N44" s="358"/>
      <c r="O44" s="358"/>
      <c r="P44" s="358"/>
      <c r="Q44" s="358"/>
      <c r="R44" s="358"/>
      <c r="S44" s="358"/>
      <c r="T44" s="358"/>
      <c r="V44" s="150">
        <f>T43</f>
        <v>1799955802</v>
      </c>
    </row>
    <row r="45" spans="1:59" ht="15" customHeight="1">
      <c r="C45" s="368"/>
      <c r="D45" s="368"/>
      <c r="E45" s="368"/>
      <c r="F45" s="402"/>
      <c r="G45" s="355"/>
      <c r="H45" s="355"/>
      <c r="I45" s="355"/>
      <c r="J45" s="355"/>
      <c r="K45" s="355"/>
      <c r="L45" s="355"/>
      <c r="M45" s="358"/>
      <c r="N45" s="358"/>
      <c r="O45" s="358"/>
      <c r="P45" s="358"/>
      <c r="Q45" s="358"/>
      <c r="R45" s="358"/>
      <c r="S45" s="358"/>
      <c r="T45" s="358"/>
    </row>
    <row r="46" spans="1:59" ht="15" customHeight="1">
      <c r="B46" s="399" t="s">
        <v>397</v>
      </c>
      <c r="C46" s="1185" t="s">
        <v>108</v>
      </c>
      <c r="D46" s="1185"/>
      <c r="E46" s="1185"/>
      <c r="F46" s="1185"/>
      <c r="G46" s="1185"/>
      <c r="H46" s="1185"/>
      <c r="I46" s="402"/>
      <c r="J46" s="402"/>
      <c r="O46" s="141"/>
      <c r="P46" s="141"/>
      <c r="Q46" s="141"/>
      <c r="R46" s="141"/>
      <c r="S46" s="141"/>
      <c r="T46" s="141"/>
      <c r="U46" s="141"/>
      <c r="V46" s="141"/>
      <c r="W46" s="400"/>
      <c r="X46" s="150"/>
      <c r="Y46" s="150"/>
    </row>
    <row r="47" spans="1:59" ht="15" hidden="1" customHeight="1">
      <c r="B47" s="399"/>
      <c r="C47" s="1123" t="s">
        <v>80</v>
      </c>
      <c r="D47" s="1123"/>
      <c r="E47" s="402"/>
      <c r="F47" s="1185" t="s">
        <v>425</v>
      </c>
      <c r="G47" s="882"/>
      <c r="H47" s="882"/>
      <c r="I47" s="882"/>
      <c r="J47" s="882"/>
      <c r="O47" s="404"/>
      <c r="P47" s="141"/>
      <c r="Q47" s="141"/>
      <c r="R47" s="141"/>
      <c r="S47" s="141"/>
      <c r="T47" s="141">
        <v>0</v>
      </c>
      <c r="U47" s="141"/>
      <c r="V47" s="141"/>
      <c r="W47" s="400"/>
      <c r="X47" s="150"/>
      <c r="Y47" s="150"/>
    </row>
    <row r="48" spans="1:59" ht="15" customHeight="1">
      <c r="C48" s="1123" t="s">
        <v>83</v>
      </c>
      <c r="D48" s="1123"/>
      <c r="E48" s="368"/>
      <c r="F48" s="1185" t="s">
        <v>114</v>
      </c>
      <c r="G48" s="882"/>
      <c r="H48" s="882"/>
      <c r="I48" s="882"/>
      <c r="J48" s="882"/>
      <c r="K48" s="358"/>
      <c r="L48" s="358"/>
      <c r="M48" s="358"/>
      <c r="N48" s="358"/>
      <c r="O48" s="358"/>
      <c r="P48" s="358"/>
      <c r="Q48" s="358"/>
      <c r="R48" s="358"/>
      <c r="S48" s="358"/>
      <c r="T48" s="358"/>
    </row>
    <row r="49" spans="2:27" ht="15" customHeight="1">
      <c r="C49" s="368"/>
      <c r="D49" s="368"/>
      <c r="E49" s="1186" t="s">
        <v>388</v>
      </c>
      <c r="F49" s="1187"/>
      <c r="G49" s="368"/>
      <c r="H49" s="880" t="s">
        <v>149</v>
      </c>
      <c r="I49" s="880"/>
      <c r="J49" s="880"/>
      <c r="K49" s="880"/>
      <c r="L49" s="880"/>
      <c r="M49" s="358"/>
      <c r="N49" s="358"/>
      <c r="O49" s="358"/>
      <c r="P49" s="358"/>
      <c r="Q49" s="358"/>
      <c r="R49" s="358"/>
      <c r="S49" s="358"/>
      <c r="T49" s="358"/>
    </row>
    <row r="50" spans="2:27" ht="15" customHeight="1">
      <c r="C50" s="368"/>
      <c r="D50" s="368"/>
      <c r="E50" s="368"/>
      <c r="F50" s="402"/>
      <c r="G50" s="347"/>
      <c r="H50" s="880" t="s">
        <v>384</v>
      </c>
      <c r="I50" s="880"/>
      <c r="J50" s="880"/>
      <c r="K50" s="880"/>
      <c r="L50" s="880"/>
      <c r="M50" s="358"/>
      <c r="N50" s="358"/>
      <c r="O50" s="358"/>
      <c r="P50" s="412"/>
      <c r="Q50" s="816">
        <v>298755056</v>
      </c>
      <c r="R50" s="358"/>
      <c r="S50" s="358"/>
      <c r="T50" s="354"/>
    </row>
    <row r="51" spans="2:27" s="814" customFormat="1" ht="15" customHeight="1">
      <c r="B51" s="149"/>
      <c r="C51" s="821"/>
      <c r="D51" s="821"/>
      <c r="E51" s="1186" t="s">
        <v>390</v>
      </c>
      <c r="F51" s="1187"/>
      <c r="G51" s="821"/>
      <c r="H51" s="880" t="s">
        <v>594</v>
      </c>
      <c r="I51" s="880"/>
      <c r="J51" s="880"/>
      <c r="K51" s="880"/>
      <c r="L51" s="880"/>
      <c r="M51" s="815"/>
      <c r="N51" s="815"/>
      <c r="O51" s="815"/>
      <c r="P51" s="412"/>
      <c r="Q51" s="737">
        <v>2946944</v>
      </c>
      <c r="R51" s="815"/>
      <c r="S51" s="818"/>
      <c r="T51" s="817">
        <f>Q50+Q51</f>
        <v>301702000</v>
      </c>
      <c r="U51" s="825"/>
      <c r="V51" s="825"/>
      <c r="W51" s="825"/>
    </row>
    <row r="52" spans="2:27" ht="15" customHeight="1">
      <c r="B52" s="401"/>
      <c r="C52" s="1123" t="s">
        <v>138</v>
      </c>
      <c r="D52" s="1123"/>
      <c r="E52" s="368"/>
      <c r="F52" s="1185" t="s">
        <v>109</v>
      </c>
      <c r="G52" s="882"/>
      <c r="H52" s="882"/>
      <c r="I52" s="882"/>
      <c r="J52" s="882"/>
      <c r="K52" s="22"/>
      <c r="L52" s="22"/>
      <c r="M52" s="402"/>
      <c r="O52" s="141"/>
      <c r="P52" s="141"/>
      <c r="Q52" s="141"/>
      <c r="R52" s="141"/>
      <c r="S52" s="141"/>
      <c r="T52" s="141">
        <v>132140334</v>
      </c>
      <c r="U52" s="141"/>
      <c r="V52" s="141"/>
      <c r="W52" s="400"/>
      <c r="X52" s="150"/>
      <c r="Y52" s="150"/>
    </row>
    <row r="53" spans="2:27" ht="15" customHeight="1">
      <c r="B53" s="401"/>
      <c r="C53" s="1123" t="s">
        <v>245</v>
      </c>
      <c r="D53" s="1123"/>
      <c r="E53" s="368"/>
      <c r="F53" s="1185" t="s">
        <v>148</v>
      </c>
      <c r="G53" s="882"/>
      <c r="H53" s="882"/>
      <c r="I53" s="882"/>
      <c r="J53" s="882"/>
      <c r="K53" s="22"/>
      <c r="L53" s="22"/>
      <c r="M53" s="402"/>
      <c r="O53" s="141"/>
      <c r="P53" s="141"/>
      <c r="Q53" s="352"/>
      <c r="R53" s="352"/>
      <c r="S53" s="352"/>
      <c r="T53" s="352"/>
      <c r="U53" s="141"/>
      <c r="V53" s="141"/>
      <c r="W53" s="400"/>
      <c r="X53" s="150"/>
      <c r="Y53" s="150"/>
    </row>
    <row r="54" spans="2:27" ht="15" customHeight="1">
      <c r="B54" s="401"/>
      <c r="C54" s="368"/>
      <c r="D54" s="368"/>
      <c r="E54" s="1186" t="s">
        <v>388</v>
      </c>
      <c r="F54" s="1187"/>
      <c r="G54" s="347"/>
      <c r="H54" s="880" t="s">
        <v>145</v>
      </c>
      <c r="I54" s="880"/>
      <c r="J54" s="880"/>
      <c r="K54" s="880"/>
      <c r="L54" s="880"/>
      <c r="M54" s="402"/>
      <c r="O54" s="141"/>
      <c r="P54" s="141"/>
      <c r="Q54" s="379">
        <v>2695000</v>
      </c>
      <c r="R54" s="141"/>
      <c r="S54" s="141"/>
      <c r="T54" s="379">
        <v>2695000</v>
      </c>
      <c r="U54" s="141"/>
      <c r="V54" s="141"/>
      <c r="W54" s="400"/>
      <c r="X54" s="150"/>
      <c r="Y54" s="150"/>
    </row>
    <row r="55" spans="2:27" ht="15" customHeight="1">
      <c r="B55" s="401"/>
      <c r="C55" s="368"/>
      <c r="D55" s="368"/>
      <c r="E55" s="368"/>
      <c r="F55" s="368"/>
      <c r="G55" s="1010" t="s">
        <v>110</v>
      </c>
      <c r="H55" s="1010"/>
      <c r="I55" s="1010"/>
      <c r="J55" s="1010"/>
      <c r="K55" s="1010"/>
      <c r="L55" s="1010"/>
      <c r="M55" s="355"/>
      <c r="O55" s="141"/>
      <c r="P55" s="141"/>
      <c r="Q55" s="141"/>
      <c r="R55" s="141"/>
      <c r="S55" s="141"/>
      <c r="T55" s="141"/>
      <c r="U55" s="141"/>
      <c r="V55" s="141">
        <f>T51+T52+T54</f>
        <v>436537334</v>
      </c>
      <c r="W55" s="400"/>
      <c r="X55" s="150"/>
      <c r="Y55" s="150"/>
    </row>
    <row r="56" spans="2:27" ht="15" customHeight="1">
      <c r="B56" s="401"/>
      <c r="C56" s="368"/>
      <c r="D56" s="368"/>
      <c r="E56" s="368"/>
      <c r="F56" s="368"/>
      <c r="G56" s="355"/>
      <c r="H56" s="355"/>
      <c r="I56" s="355"/>
      <c r="J56" s="355"/>
      <c r="K56" s="355"/>
      <c r="L56" s="355"/>
      <c r="M56" s="355"/>
      <c r="O56" s="141"/>
      <c r="P56" s="141"/>
      <c r="Q56" s="141"/>
      <c r="R56" s="141"/>
      <c r="S56" s="141"/>
      <c r="T56" s="141"/>
      <c r="U56" s="141"/>
      <c r="V56" s="141"/>
      <c r="W56" s="400"/>
      <c r="X56" s="150"/>
      <c r="Y56" s="150"/>
    </row>
    <row r="57" spans="2:27" ht="15" customHeight="1">
      <c r="B57" s="399" t="s">
        <v>398</v>
      </c>
      <c r="C57" s="1185" t="s">
        <v>385</v>
      </c>
      <c r="D57" s="1185"/>
      <c r="E57" s="1185"/>
      <c r="F57" s="1185"/>
      <c r="G57" s="1185"/>
      <c r="H57" s="1185"/>
      <c r="I57" s="402"/>
      <c r="J57" s="402"/>
      <c r="O57" s="141"/>
      <c r="P57" s="141"/>
      <c r="Q57" s="141"/>
      <c r="R57" s="141"/>
      <c r="S57" s="141"/>
      <c r="T57" s="141"/>
      <c r="U57" s="141"/>
      <c r="V57" s="141"/>
      <c r="W57" s="400"/>
      <c r="X57" s="150"/>
      <c r="Y57" s="150"/>
    </row>
    <row r="58" spans="2:27" ht="15" customHeight="1">
      <c r="C58" s="1123" t="s">
        <v>80</v>
      </c>
      <c r="D58" s="1123"/>
      <c r="E58" s="368"/>
      <c r="F58" s="1185" t="s">
        <v>386</v>
      </c>
      <c r="G58" s="882"/>
      <c r="H58" s="882"/>
      <c r="I58" s="882"/>
      <c r="J58" s="882"/>
      <c r="K58" s="358"/>
      <c r="L58" s="358"/>
      <c r="M58" s="358"/>
      <c r="N58" s="358"/>
      <c r="O58" s="358"/>
      <c r="P58" s="358"/>
      <c r="Q58" s="358"/>
      <c r="R58" s="358"/>
      <c r="S58" s="358"/>
      <c r="T58" s="141">
        <v>2785220412</v>
      </c>
    </row>
    <row r="59" spans="2:27" ht="15" customHeight="1">
      <c r="C59" s="1123"/>
      <c r="D59" s="1123"/>
      <c r="E59" s="368"/>
      <c r="F59" s="1185" t="s">
        <v>150</v>
      </c>
      <c r="G59" s="882"/>
      <c r="H59" s="882"/>
      <c r="I59" s="882"/>
      <c r="J59" s="882"/>
      <c r="K59" s="358"/>
      <c r="L59" s="358"/>
      <c r="M59" s="358"/>
      <c r="N59" s="358"/>
      <c r="O59" s="358"/>
      <c r="P59" s="358"/>
      <c r="Q59" s="358"/>
      <c r="R59" s="358"/>
      <c r="S59" s="413" t="s">
        <v>417</v>
      </c>
      <c r="T59" s="197">
        <v>831184207</v>
      </c>
    </row>
    <row r="60" spans="2:27" ht="15" customHeight="1">
      <c r="C60" s="368"/>
      <c r="D60" s="368"/>
      <c r="E60" s="368"/>
      <c r="F60" s="402"/>
      <c r="G60" s="1010" t="s">
        <v>387</v>
      </c>
      <c r="H60" s="1010"/>
      <c r="I60" s="1010"/>
      <c r="J60" s="1010"/>
      <c r="K60" s="1010"/>
      <c r="L60" s="1010"/>
      <c r="M60" s="358"/>
      <c r="N60" s="358"/>
      <c r="O60" s="358"/>
      <c r="P60" s="358"/>
      <c r="Q60" s="358"/>
      <c r="R60" s="358"/>
      <c r="S60" s="358"/>
      <c r="T60" s="358"/>
      <c r="V60" s="414">
        <f>T58-T59</f>
        <v>1954036205</v>
      </c>
    </row>
    <row r="61" spans="2:27" ht="15" customHeight="1">
      <c r="B61" s="401"/>
      <c r="C61" s="368"/>
      <c r="D61" s="368"/>
      <c r="E61" s="368"/>
      <c r="F61" s="368"/>
      <c r="G61" s="1010" t="s">
        <v>111</v>
      </c>
      <c r="H61" s="1010"/>
      <c r="I61" s="1010"/>
      <c r="J61" s="1010"/>
      <c r="K61" s="1010"/>
      <c r="L61" s="1010"/>
      <c r="M61" s="355"/>
      <c r="O61" s="141"/>
      <c r="P61" s="141"/>
      <c r="Q61" s="141"/>
      <c r="R61" s="141"/>
      <c r="S61" s="141"/>
      <c r="T61" s="141"/>
      <c r="U61" s="141"/>
      <c r="V61" s="415">
        <f>SUM(V44:V60)</f>
        <v>4190529341</v>
      </c>
      <c r="W61" s="400"/>
      <c r="X61" s="150"/>
      <c r="Y61" s="150"/>
    </row>
    <row r="62" spans="2:27" ht="15" customHeight="1">
      <c r="B62" s="401"/>
      <c r="C62" s="368"/>
      <c r="D62" s="368"/>
      <c r="E62" s="368"/>
      <c r="F62" s="368"/>
      <c r="G62" s="355"/>
      <c r="H62" s="355"/>
      <c r="I62" s="355"/>
      <c r="J62" s="355"/>
      <c r="K62" s="355"/>
      <c r="L62" s="355"/>
      <c r="M62" s="355"/>
      <c r="O62" s="141"/>
      <c r="P62" s="141"/>
      <c r="Q62" s="141"/>
      <c r="R62" s="141"/>
      <c r="S62" s="141"/>
      <c r="T62" s="141"/>
      <c r="U62" s="141"/>
      <c r="V62" s="141"/>
      <c r="W62" s="400"/>
      <c r="X62" s="150"/>
      <c r="Y62" s="416"/>
      <c r="Z62" s="416"/>
      <c r="AA62" s="416"/>
    </row>
    <row r="63" spans="2:27" ht="15" customHeight="1">
      <c r="B63" s="401"/>
      <c r="C63" s="368"/>
      <c r="D63" s="368"/>
      <c r="E63" s="368"/>
      <c r="F63" s="368"/>
      <c r="G63" s="355"/>
      <c r="H63" s="355"/>
      <c r="I63" s="355"/>
      <c r="J63" s="355"/>
      <c r="K63" s="355"/>
      <c r="L63" s="355"/>
      <c r="M63" s="355"/>
      <c r="O63" s="141"/>
      <c r="P63" s="141"/>
      <c r="Q63" s="141"/>
      <c r="R63" s="141"/>
      <c r="S63" s="141"/>
      <c r="T63" s="141"/>
      <c r="U63" s="141"/>
      <c r="V63" s="141"/>
      <c r="W63" s="400"/>
      <c r="X63" s="150"/>
      <c r="Y63" s="416"/>
      <c r="Z63" s="416"/>
      <c r="AA63" s="416"/>
    </row>
    <row r="64" spans="2:27" ht="22.5" customHeight="1">
      <c r="B64" s="401"/>
      <c r="C64" s="368"/>
      <c r="D64" s="368"/>
      <c r="E64" s="368"/>
      <c r="F64" s="368"/>
      <c r="G64" s="355"/>
      <c r="H64" s="355"/>
      <c r="I64" s="355"/>
      <c r="J64" s="355"/>
      <c r="K64" s="355"/>
      <c r="L64" s="355"/>
      <c r="M64" s="355"/>
      <c r="O64" s="141"/>
      <c r="P64" s="141"/>
      <c r="Q64" s="141"/>
      <c r="R64" s="141"/>
      <c r="S64" s="141"/>
      <c r="T64" s="141"/>
      <c r="U64" s="141"/>
      <c r="V64" s="409"/>
      <c r="W64" s="400"/>
      <c r="X64" s="150"/>
      <c r="Y64" s="416"/>
      <c r="Z64" s="416"/>
      <c r="AA64" s="416"/>
    </row>
    <row r="65" spans="1:27" ht="15" customHeight="1">
      <c r="A65" s="969" t="s">
        <v>112</v>
      </c>
      <c r="B65" s="969"/>
      <c r="C65" s="969"/>
      <c r="D65" s="969"/>
      <c r="E65" s="969"/>
      <c r="F65" s="969"/>
      <c r="G65" s="969"/>
      <c r="H65" s="969"/>
      <c r="I65" s="969"/>
      <c r="J65" s="969"/>
      <c r="K65" s="969"/>
      <c r="L65" s="969"/>
      <c r="M65" s="969"/>
      <c r="N65" s="969"/>
      <c r="O65" s="969"/>
      <c r="P65" s="969"/>
      <c r="Q65" s="969"/>
      <c r="R65" s="969"/>
      <c r="S65" s="969"/>
      <c r="T65" s="969"/>
      <c r="U65" s="969"/>
      <c r="V65" s="969"/>
      <c r="W65" s="969"/>
      <c r="Y65" s="416"/>
      <c r="Z65" s="416"/>
      <c r="AA65" s="416"/>
    </row>
    <row r="66" spans="1:27" ht="15" customHeight="1">
      <c r="K66" s="358"/>
      <c r="L66" s="358"/>
      <c r="M66" s="358"/>
      <c r="N66" s="358"/>
      <c r="O66" s="358"/>
      <c r="P66" s="358"/>
      <c r="Q66" s="358"/>
      <c r="R66" s="358"/>
      <c r="S66" s="358"/>
      <c r="T66" s="358"/>
      <c r="Y66" s="416"/>
      <c r="Z66" s="416"/>
      <c r="AA66" s="416"/>
    </row>
    <row r="67" spans="1:27" ht="15" customHeight="1">
      <c r="B67" s="399" t="s">
        <v>399</v>
      </c>
      <c r="C67" s="1185" t="s">
        <v>113</v>
      </c>
      <c r="D67" s="1185"/>
      <c r="E67" s="1185"/>
      <c r="F67" s="1185"/>
      <c r="G67" s="1185"/>
      <c r="H67" s="1185"/>
      <c r="I67" s="402"/>
      <c r="J67" s="402"/>
      <c r="O67" s="141"/>
      <c r="P67" s="141"/>
      <c r="Q67" s="141"/>
      <c r="R67" s="141"/>
      <c r="S67" s="141"/>
      <c r="T67" s="141"/>
      <c r="U67" s="141"/>
      <c r="V67" s="141">
        <v>166876697</v>
      </c>
      <c r="W67" s="400"/>
      <c r="X67" s="150"/>
      <c r="Y67" s="416"/>
      <c r="Z67" s="416"/>
      <c r="AA67" s="416"/>
    </row>
    <row r="68" spans="1:27" ht="15" customHeight="1">
      <c r="B68" s="399"/>
      <c r="C68" s="402"/>
      <c r="D68" s="402"/>
      <c r="E68" s="402"/>
      <c r="F68" s="402"/>
      <c r="G68" s="402"/>
      <c r="H68" s="402"/>
      <c r="I68" s="402"/>
      <c r="J68" s="402"/>
      <c r="O68" s="141"/>
      <c r="P68" s="141"/>
      <c r="Q68" s="141"/>
      <c r="R68" s="141"/>
      <c r="S68" s="141"/>
      <c r="T68" s="141"/>
      <c r="U68" s="141"/>
      <c r="V68" s="141"/>
      <c r="W68" s="400"/>
      <c r="X68" s="150"/>
      <c r="Y68" s="416"/>
      <c r="Z68" s="416"/>
      <c r="AA68" s="417"/>
    </row>
    <row r="69" spans="1:27" ht="15" customHeight="1">
      <c r="B69" s="399" t="s">
        <v>400</v>
      </c>
      <c r="C69" s="1185" t="s">
        <v>115</v>
      </c>
      <c r="D69" s="1185"/>
      <c r="E69" s="1185"/>
      <c r="F69" s="1185"/>
      <c r="G69" s="1185"/>
      <c r="H69" s="1185"/>
      <c r="I69" s="402"/>
      <c r="J69" s="402"/>
      <c r="K69" s="22"/>
      <c r="L69" s="22"/>
      <c r="M69" s="22"/>
      <c r="O69" s="141"/>
      <c r="P69" s="141"/>
      <c r="Q69" s="141"/>
      <c r="R69" s="141"/>
      <c r="S69" s="141"/>
      <c r="T69" s="141"/>
      <c r="U69" s="141"/>
      <c r="V69" s="141"/>
      <c r="W69" s="400"/>
      <c r="X69" s="150"/>
      <c r="Y69" s="416"/>
      <c r="AA69" s="417"/>
    </row>
    <row r="70" spans="1:27" ht="15" customHeight="1">
      <c r="B70" s="401"/>
      <c r="C70" s="1123" t="s">
        <v>80</v>
      </c>
      <c r="D70" s="1123"/>
      <c r="E70" s="368"/>
      <c r="F70" s="1185" t="s">
        <v>116</v>
      </c>
      <c r="G70" s="882"/>
      <c r="H70" s="882"/>
      <c r="I70" s="882"/>
      <c r="J70" s="882"/>
      <c r="K70" s="22"/>
      <c r="L70" s="22"/>
      <c r="M70" s="402"/>
      <c r="O70" s="141"/>
      <c r="P70" s="141"/>
      <c r="Q70" s="141"/>
      <c r="R70" s="141"/>
      <c r="S70" s="141"/>
      <c r="T70" s="141"/>
      <c r="U70" s="141"/>
      <c r="V70" s="141"/>
      <c r="W70" s="400"/>
      <c r="X70" s="150"/>
      <c r="Y70" s="150"/>
    </row>
    <row r="71" spans="1:27" ht="15" customHeight="1">
      <c r="B71" s="401"/>
      <c r="C71" s="368"/>
      <c r="D71" s="368"/>
      <c r="E71" s="1186" t="s">
        <v>388</v>
      </c>
      <c r="F71" s="1187"/>
      <c r="G71" s="368"/>
      <c r="H71" s="1010" t="s">
        <v>382</v>
      </c>
      <c r="I71" s="1010"/>
      <c r="J71" s="1010"/>
      <c r="K71" s="1010"/>
      <c r="L71" s="992"/>
      <c r="M71" s="355"/>
      <c r="O71" s="141"/>
      <c r="P71" s="141"/>
      <c r="Q71" s="141">
        <v>4700151</v>
      </c>
      <c r="R71" s="141"/>
      <c r="S71" s="141"/>
      <c r="T71" s="141"/>
      <c r="U71" s="141"/>
      <c r="V71" s="141"/>
      <c r="W71" s="400"/>
      <c r="X71" s="150"/>
      <c r="Y71" s="150"/>
    </row>
    <row r="72" spans="1:27" ht="15" customHeight="1">
      <c r="B72" s="401"/>
      <c r="C72" s="368"/>
      <c r="D72" s="368"/>
      <c r="E72" s="1186" t="s">
        <v>389</v>
      </c>
      <c r="F72" s="1187"/>
      <c r="G72" s="368"/>
      <c r="H72" s="1010" t="s">
        <v>37</v>
      </c>
      <c r="I72" s="1010"/>
      <c r="J72" s="1010"/>
      <c r="K72" s="1010"/>
      <c r="L72" s="992"/>
      <c r="M72" s="355"/>
      <c r="O72" s="141"/>
      <c r="P72" s="141"/>
      <c r="Q72" s="141">
        <v>1073507</v>
      </c>
      <c r="R72" s="141"/>
      <c r="S72" s="141"/>
      <c r="T72" s="141"/>
      <c r="U72" s="141"/>
      <c r="V72" s="141"/>
      <c r="W72" s="400"/>
      <c r="X72" s="150"/>
      <c r="Y72" s="150"/>
    </row>
    <row r="73" spans="1:27" ht="15" customHeight="1">
      <c r="B73" s="401"/>
      <c r="C73" s="368"/>
      <c r="D73" s="368"/>
      <c r="E73" s="1186" t="s">
        <v>393</v>
      </c>
      <c r="F73" s="1187"/>
      <c r="G73" s="368"/>
      <c r="H73" s="1010" t="s">
        <v>13</v>
      </c>
      <c r="I73" s="1010"/>
      <c r="J73" s="1010"/>
      <c r="K73" s="1010"/>
      <c r="L73" s="992"/>
      <c r="M73" s="355"/>
      <c r="O73" s="141"/>
      <c r="P73" s="141"/>
      <c r="Q73" s="141">
        <v>412742</v>
      </c>
      <c r="R73" s="141"/>
      <c r="S73" s="141"/>
      <c r="T73" s="141"/>
      <c r="U73" s="141"/>
      <c r="V73" s="141"/>
      <c r="W73" s="400"/>
      <c r="X73" s="150"/>
      <c r="Y73" s="150"/>
    </row>
    <row r="74" spans="1:27" ht="15" customHeight="1">
      <c r="B74" s="401"/>
      <c r="C74" s="368"/>
      <c r="D74" s="368"/>
      <c r="E74" s="1186" t="s">
        <v>396</v>
      </c>
      <c r="F74" s="1187"/>
      <c r="G74" s="368"/>
      <c r="H74" s="1010" t="s">
        <v>12</v>
      </c>
      <c r="I74" s="1010"/>
      <c r="J74" s="1010"/>
      <c r="K74" s="1010"/>
      <c r="L74" s="992"/>
      <c r="M74" s="355"/>
      <c r="O74" s="141"/>
      <c r="P74" s="141"/>
      <c r="Q74" s="141">
        <v>25283</v>
      </c>
      <c r="R74" s="141"/>
      <c r="S74" s="141"/>
      <c r="T74" s="141"/>
      <c r="U74" s="141"/>
      <c r="V74" s="141"/>
      <c r="W74" s="400"/>
      <c r="X74" s="150"/>
      <c r="Y74" s="150"/>
    </row>
    <row r="75" spans="1:27" ht="15" customHeight="1">
      <c r="B75" s="401"/>
      <c r="C75" s="368"/>
      <c r="D75" s="368"/>
      <c r="E75" s="1186" t="s">
        <v>414</v>
      </c>
      <c r="F75" s="1187"/>
      <c r="G75" s="368"/>
      <c r="H75" s="1010" t="s">
        <v>415</v>
      </c>
      <c r="I75" s="1010"/>
      <c r="J75" s="1010"/>
      <c r="K75" s="1010"/>
      <c r="L75" s="992"/>
      <c r="M75" s="355"/>
      <c r="O75" s="141"/>
      <c r="P75" s="141"/>
      <c r="Q75" s="197">
        <v>1520258</v>
      </c>
      <c r="R75" s="141"/>
      <c r="S75" s="141"/>
      <c r="T75" s="141"/>
      <c r="U75" s="141"/>
      <c r="V75" s="141"/>
      <c r="W75" s="400"/>
      <c r="X75" s="150"/>
      <c r="Y75" s="150"/>
    </row>
    <row r="76" spans="1:27" ht="15" customHeight="1">
      <c r="B76" s="401"/>
      <c r="C76" s="368"/>
      <c r="D76" s="368"/>
      <c r="E76" s="368"/>
      <c r="F76" s="368"/>
      <c r="G76" s="1010" t="s">
        <v>117</v>
      </c>
      <c r="H76" s="1010"/>
      <c r="I76" s="1010"/>
      <c r="J76" s="1010"/>
      <c r="K76" s="1010"/>
      <c r="L76" s="992"/>
      <c r="M76" s="355"/>
      <c r="O76" s="141"/>
      <c r="P76" s="141"/>
      <c r="Q76" s="141"/>
      <c r="R76" s="141"/>
      <c r="S76" s="141"/>
      <c r="T76" s="141">
        <f>SUM(Q71:Q75)</f>
        <v>7731941</v>
      </c>
      <c r="U76" s="141"/>
      <c r="V76" s="141"/>
      <c r="W76" s="400"/>
      <c r="X76" s="150"/>
      <c r="Y76" s="150"/>
    </row>
    <row r="77" spans="1:27" ht="15" customHeight="1">
      <c r="B77" s="401"/>
      <c r="C77" s="1123" t="s">
        <v>81</v>
      </c>
      <c r="D77" s="1123"/>
      <c r="E77" s="368"/>
      <c r="F77" s="1185" t="s">
        <v>118</v>
      </c>
      <c r="G77" s="882"/>
      <c r="H77" s="882"/>
      <c r="I77" s="882"/>
      <c r="J77" s="882"/>
      <c r="K77" s="22"/>
      <c r="L77" s="22"/>
      <c r="M77" s="402"/>
      <c r="O77" s="141"/>
      <c r="P77" s="141"/>
      <c r="Q77" s="141"/>
      <c r="R77" s="141"/>
      <c r="S77" s="141"/>
      <c r="T77" s="141"/>
      <c r="U77" s="141"/>
      <c r="V77" s="141"/>
      <c r="W77" s="400"/>
      <c r="X77" s="150"/>
      <c r="Y77" s="150"/>
    </row>
    <row r="78" spans="1:27" ht="15" hidden="1" customHeight="1">
      <c r="B78" s="401"/>
      <c r="C78" s="368"/>
      <c r="D78" s="368"/>
      <c r="E78" s="1186" t="s">
        <v>388</v>
      </c>
      <c r="F78" s="1187"/>
      <c r="G78" s="346"/>
      <c r="H78" s="880" t="s">
        <v>418</v>
      </c>
      <c r="I78" s="882"/>
      <c r="J78" s="882"/>
      <c r="K78" s="882"/>
      <c r="L78" s="22"/>
      <c r="M78" s="402"/>
      <c r="O78" s="141"/>
      <c r="P78" s="141"/>
      <c r="Q78" s="141">
        <v>0</v>
      </c>
      <c r="R78" s="141"/>
      <c r="S78" s="141"/>
      <c r="T78" s="141"/>
      <c r="U78" s="141"/>
      <c r="V78" s="141"/>
      <c r="W78" s="400"/>
      <c r="X78" s="150"/>
      <c r="Y78" s="150"/>
    </row>
    <row r="79" spans="1:27" ht="15" hidden="1" customHeight="1">
      <c r="B79" s="401"/>
      <c r="C79" s="368"/>
      <c r="D79" s="368"/>
      <c r="E79" s="1186" t="s">
        <v>390</v>
      </c>
      <c r="F79" s="1187"/>
      <c r="G79" s="346"/>
      <c r="H79" s="880" t="s">
        <v>419</v>
      </c>
      <c r="I79" s="882"/>
      <c r="J79" s="882"/>
      <c r="K79" s="882"/>
      <c r="L79" s="22"/>
      <c r="M79" s="402"/>
      <c r="O79" s="141"/>
      <c r="P79" s="141"/>
      <c r="Q79" s="141">
        <v>0</v>
      </c>
      <c r="R79" s="141"/>
      <c r="S79" s="141"/>
      <c r="T79" s="141"/>
      <c r="U79" s="141"/>
      <c r="V79" s="141"/>
      <c r="W79" s="400"/>
      <c r="X79" s="150"/>
      <c r="Y79" s="150"/>
    </row>
    <row r="80" spans="1:27" ht="15" hidden="1" customHeight="1">
      <c r="B80" s="401"/>
      <c r="C80" s="368"/>
      <c r="D80" s="368"/>
      <c r="E80" s="1186" t="s">
        <v>393</v>
      </c>
      <c r="F80" s="1187"/>
      <c r="G80" s="346"/>
      <c r="H80" s="880" t="s">
        <v>420</v>
      </c>
      <c r="I80" s="882"/>
      <c r="J80" s="882"/>
      <c r="K80" s="882"/>
      <c r="L80" s="22"/>
      <c r="M80" s="402"/>
      <c r="O80" s="141"/>
      <c r="P80" s="141"/>
      <c r="Q80" s="141">
        <v>0</v>
      </c>
      <c r="R80" s="141"/>
      <c r="S80" s="141"/>
      <c r="T80" s="141"/>
      <c r="U80" s="141"/>
      <c r="V80" s="141"/>
      <c r="W80" s="400"/>
      <c r="X80" s="150"/>
      <c r="Y80" s="150"/>
    </row>
    <row r="81" spans="2:26" ht="15" customHeight="1">
      <c r="B81" s="401"/>
      <c r="C81" s="368"/>
      <c r="D81" s="368"/>
      <c r="E81" s="1186" t="s">
        <v>455</v>
      </c>
      <c r="F81" s="1187"/>
      <c r="G81" s="368"/>
      <c r="H81" s="1010" t="s">
        <v>421</v>
      </c>
      <c r="I81" s="992"/>
      <c r="J81" s="992"/>
      <c r="K81" s="992"/>
      <c r="L81" s="992"/>
      <c r="O81" s="141"/>
      <c r="P81" s="141"/>
      <c r="Q81" s="197">
        <v>309302347</v>
      </c>
      <c r="R81" s="141"/>
      <c r="S81" s="141"/>
      <c r="T81" s="141"/>
      <c r="U81" s="141"/>
      <c r="V81" s="141"/>
      <c r="W81" s="400"/>
      <c r="X81" s="150"/>
      <c r="Y81" s="150"/>
    </row>
    <row r="82" spans="2:26" ht="15" customHeight="1">
      <c r="B82" s="401"/>
      <c r="C82" s="368"/>
      <c r="D82" s="368"/>
      <c r="E82" s="368"/>
      <c r="F82" s="22"/>
      <c r="G82" s="1185" t="s">
        <v>119</v>
      </c>
      <c r="H82" s="1185"/>
      <c r="I82" s="1185"/>
      <c r="J82" s="1185"/>
      <c r="K82" s="1185"/>
      <c r="L82" s="992"/>
      <c r="M82" s="402"/>
      <c r="O82" s="141"/>
      <c r="P82" s="141"/>
      <c r="Q82" s="141"/>
      <c r="R82" s="141"/>
      <c r="S82" s="197"/>
      <c r="T82" s="406">
        <f>Q81</f>
        <v>309302347</v>
      </c>
      <c r="U82" s="141"/>
      <c r="V82" s="141"/>
      <c r="W82" s="400"/>
      <c r="X82" s="150"/>
      <c r="Y82" s="150"/>
    </row>
    <row r="83" spans="2:26" ht="15" customHeight="1">
      <c r="B83" s="401"/>
      <c r="C83" s="368"/>
      <c r="D83" s="368"/>
      <c r="E83" s="368"/>
      <c r="F83" s="22"/>
      <c r="G83" s="1185" t="s">
        <v>120</v>
      </c>
      <c r="H83" s="1185"/>
      <c r="I83" s="1185"/>
      <c r="J83" s="1185"/>
      <c r="K83" s="1185"/>
      <c r="L83" s="992"/>
      <c r="M83" s="402"/>
      <c r="O83" s="141"/>
      <c r="P83" s="141"/>
      <c r="Q83" s="141"/>
      <c r="R83" s="141"/>
      <c r="S83" s="141"/>
      <c r="T83" s="141"/>
      <c r="U83" s="141"/>
      <c r="V83" s="406">
        <f>SUM(T76:T82)</f>
        <v>317034288</v>
      </c>
      <c r="W83" s="400"/>
      <c r="X83" s="150"/>
      <c r="Y83" s="150"/>
    </row>
    <row r="84" spans="2:26" ht="15" customHeight="1">
      <c r="B84" s="401"/>
      <c r="C84" s="368"/>
      <c r="D84" s="368"/>
      <c r="E84" s="368"/>
      <c r="F84" s="22"/>
      <c r="G84" s="1185" t="s">
        <v>596</v>
      </c>
      <c r="H84" s="1185"/>
      <c r="I84" s="1185"/>
      <c r="J84" s="1185"/>
      <c r="K84" s="1185"/>
      <c r="L84" s="992"/>
      <c r="M84" s="402"/>
      <c r="O84" s="141"/>
      <c r="P84" s="141"/>
      <c r="Q84" s="141"/>
      <c r="R84" s="141"/>
      <c r="S84" s="141"/>
      <c r="T84" s="141"/>
      <c r="U84" s="141"/>
      <c r="V84" s="406">
        <v>483910985</v>
      </c>
      <c r="W84" s="400"/>
      <c r="X84" s="150"/>
      <c r="Y84" s="150"/>
    </row>
    <row r="85" spans="2:26" ht="15" customHeight="1" thickBot="1">
      <c r="B85" s="401"/>
      <c r="C85" s="368"/>
      <c r="D85" s="368"/>
      <c r="E85" s="368"/>
      <c r="F85" s="22"/>
      <c r="G85" s="1185" t="s">
        <v>121</v>
      </c>
      <c r="H85" s="1185"/>
      <c r="I85" s="1185"/>
      <c r="J85" s="1185"/>
      <c r="K85" s="1185"/>
      <c r="L85" s="992"/>
      <c r="M85" s="402"/>
      <c r="O85" s="141"/>
      <c r="P85" s="141"/>
      <c r="Q85" s="141"/>
      <c r="R85" s="141"/>
      <c r="S85" s="141"/>
      <c r="T85" s="141"/>
      <c r="U85" s="141"/>
      <c r="V85" s="378">
        <f>V61+V84</f>
        <v>4674440326</v>
      </c>
      <c r="W85" s="400"/>
      <c r="X85" s="418">
        <f>V34-V85</f>
        <v>0</v>
      </c>
      <c r="Y85" s="835">
        <f>V34-V85</f>
        <v>0</v>
      </c>
      <c r="Z85" s="826" t="s">
        <v>661</v>
      </c>
    </row>
    <row r="86" spans="2:26" ht="13.5" customHeight="1" thickTop="1">
      <c r="B86" s="401"/>
      <c r="C86" s="368"/>
      <c r="D86" s="368"/>
      <c r="E86" s="368"/>
      <c r="F86" s="368"/>
      <c r="G86" s="368"/>
      <c r="H86" s="1010"/>
      <c r="I86" s="1010"/>
      <c r="J86" s="1010"/>
      <c r="K86" s="1010"/>
      <c r="L86" s="355"/>
      <c r="M86" s="355"/>
      <c r="X86" s="150"/>
      <c r="Y86" s="150"/>
    </row>
  </sheetData>
  <mergeCells count="107">
    <mergeCell ref="A3:W3"/>
    <mergeCell ref="A5:W5"/>
    <mergeCell ref="A7:W7"/>
    <mergeCell ref="C9:H9"/>
    <mergeCell ref="C10:D10"/>
    <mergeCell ref="F10:J10"/>
    <mergeCell ref="E16:F16"/>
    <mergeCell ref="H11:L11"/>
    <mergeCell ref="H12:L12"/>
    <mergeCell ref="H13:L13"/>
    <mergeCell ref="H14:L14"/>
    <mergeCell ref="H15:L15"/>
    <mergeCell ref="H16:L16"/>
    <mergeCell ref="E18:F18"/>
    <mergeCell ref="E11:F11"/>
    <mergeCell ref="E12:F12"/>
    <mergeCell ref="E14:F14"/>
    <mergeCell ref="H17:L17"/>
    <mergeCell ref="H18:L18"/>
    <mergeCell ref="C27:H27"/>
    <mergeCell ref="C28:D28"/>
    <mergeCell ref="F28:J28"/>
    <mergeCell ref="C29:D29"/>
    <mergeCell ref="F29:J29"/>
    <mergeCell ref="E20:F20"/>
    <mergeCell ref="C23:D23"/>
    <mergeCell ref="F23:J23"/>
    <mergeCell ref="E24:F24"/>
    <mergeCell ref="H19:L19"/>
    <mergeCell ref="H20:L20"/>
    <mergeCell ref="H21:L21"/>
    <mergeCell ref="G22:L22"/>
    <mergeCell ref="G25:L25"/>
    <mergeCell ref="H24:L24"/>
    <mergeCell ref="A37:W37"/>
    <mergeCell ref="C39:H39"/>
    <mergeCell ref="C40:D40"/>
    <mergeCell ref="F40:J40"/>
    <mergeCell ref="E41:F41"/>
    <mergeCell ref="H41:L41"/>
    <mergeCell ref="E30:F30"/>
    <mergeCell ref="H30:K30"/>
    <mergeCell ref="C32:D32"/>
    <mergeCell ref="F32:J32"/>
    <mergeCell ref="E31:F31"/>
    <mergeCell ref="H31:K31"/>
    <mergeCell ref="G33:L33"/>
    <mergeCell ref="G34:L34"/>
    <mergeCell ref="H42:L42"/>
    <mergeCell ref="C46:H46"/>
    <mergeCell ref="C47:D47"/>
    <mergeCell ref="F47:J47"/>
    <mergeCell ref="C48:D48"/>
    <mergeCell ref="F48:J48"/>
    <mergeCell ref="E43:F43"/>
    <mergeCell ref="H43:L43"/>
    <mergeCell ref="G44:L44"/>
    <mergeCell ref="E54:F54"/>
    <mergeCell ref="C57:H57"/>
    <mergeCell ref="C58:D58"/>
    <mergeCell ref="F58:J58"/>
    <mergeCell ref="C53:D53"/>
    <mergeCell ref="F53:J53"/>
    <mergeCell ref="E49:F49"/>
    <mergeCell ref="H49:L49"/>
    <mergeCell ref="H50:L50"/>
    <mergeCell ref="C52:D52"/>
    <mergeCell ref="F52:J52"/>
    <mergeCell ref="E51:F51"/>
    <mergeCell ref="H51:L51"/>
    <mergeCell ref="G55:L55"/>
    <mergeCell ref="H54:L54"/>
    <mergeCell ref="H86:K86"/>
    <mergeCell ref="E80:F80"/>
    <mergeCell ref="H80:K80"/>
    <mergeCell ref="E81:F81"/>
    <mergeCell ref="G82:L82"/>
    <mergeCell ref="G83:L83"/>
    <mergeCell ref="G84:L84"/>
    <mergeCell ref="G85:L85"/>
    <mergeCell ref="C69:H69"/>
    <mergeCell ref="C70:D70"/>
    <mergeCell ref="F70:J70"/>
    <mergeCell ref="E71:F71"/>
    <mergeCell ref="E72:F72"/>
    <mergeCell ref="C77:D77"/>
    <mergeCell ref="F77:J77"/>
    <mergeCell ref="E78:F78"/>
    <mergeCell ref="H78:K78"/>
    <mergeCell ref="E79:F79"/>
    <mergeCell ref="H79:K79"/>
    <mergeCell ref="E73:F73"/>
    <mergeCell ref="E74:F74"/>
    <mergeCell ref="E75:F75"/>
    <mergeCell ref="H73:L73"/>
    <mergeCell ref="H74:L74"/>
    <mergeCell ref="C59:D59"/>
    <mergeCell ref="F59:J59"/>
    <mergeCell ref="A65:W65"/>
    <mergeCell ref="C67:H67"/>
    <mergeCell ref="G60:L60"/>
    <mergeCell ref="G61:L61"/>
    <mergeCell ref="H71:L71"/>
    <mergeCell ref="H72:L72"/>
    <mergeCell ref="H81:L81"/>
    <mergeCell ref="H75:L75"/>
    <mergeCell ref="G76:L76"/>
  </mergeCells>
  <phoneticPr fontId="2"/>
  <printOptions horizontalCentered="1"/>
  <pageMargins left="0.55118110236220474" right="0.55118110236220474" top="0.78740157480314965" bottom="0.78740157480314965" header="0.51181102362204722" footer="0.51181102362204722"/>
  <pageSetup paperSize="9" firstPageNumber="13"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rowBreaks count="2" manualBreakCount="2">
    <brk id="35" max="22" man="1"/>
    <brk id="63"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E87EF-A98F-418B-ADCD-1FC44E783DF5}">
  <dimension ref="A1:EC88"/>
  <sheetViews>
    <sheetView showGridLines="0" view="pageBreakPreview" zoomScaleNormal="100" zoomScaleSheetLayoutView="100" workbookViewId="0"/>
  </sheetViews>
  <sheetFormatPr defaultRowHeight="13.5"/>
  <cols>
    <col min="1" max="73" width="1.625" style="668" customWidth="1"/>
    <col min="74" max="74" width="1.625" style="770" customWidth="1"/>
    <col min="75" max="84" width="1.625" style="668" customWidth="1"/>
    <col min="85" max="106" width="1.625" style="668" hidden="1" customWidth="1"/>
    <col min="107" max="107" width="1.625" style="668" customWidth="1"/>
    <col min="108" max="108" width="1.625" style="668" hidden="1" customWidth="1"/>
    <col min="109" max="133" width="1.625" style="15" customWidth="1"/>
    <col min="134" max="134" width="1.625" style="668" customWidth="1"/>
    <col min="135" max="16384" width="9" style="668"/>
  </cols>
  <sheetData>
    <row r="1" spans="1:83">
      <c r="A1" s="784"/>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c r="AK1" s="784"/>
      <c r="AL1" s="784"/>
      <c r="AM1" s="784"/>
      <c r="AN1" s="784"/>
      <c r="AO1" s="784"/>
      <c r="AP1" s="784"/>
      <c r="AQ1" s="784"/>
      <c r="AR1" s="784"/>
      <c r="AS1" s="784"/>
      <c r="AT1" s="784"/>
      <c r="AU1" s="784"/>
      <c r="AV1" s="784"/>
      <c r="AW1" s="784"/>
      <c r="AX1" s="784"/>
      <c r="AY1" s="784"/>
      <c r="AZ1" s="784"/>
      <c r="BA1" s="784"/>
      <c r="BB1" s="784"/>
      <c r="BC1" s="784"/>
      <c r="BD1" s="784"/>
      <c r="BE1" s="784"/>
      <c r="BF1" s="784"/>
      <c r="BG1" s="784"/>
      <c r="BH1" s="784"/>
      <c r="BI1" s="784"/>
      <c r="BJ1" s="784"/>
      <c r="BK1" s="784"/>
      <c r="BL1" s="784"/>
      <c r="BM1" s="784"/>
      <c r="BN1" s="784"/>
      <c r="BO1" s="784"/>
      <c r="BP1" s="784"/>
      <c r="BQ1" s="784"/>
      <c r="BR1" s="784"/>
      <c r="BS1" s="784"/>
      <c r="BT1" s="784"/>
      <c r="BU1" s="784"/>
      <c r="BV1" s="768"/>
      <c r="BW1" s="784"/>
      <c r="BX1" s="784"/>
      <c r="BY1" s="784"/>
      <c r="BZ1" s="280"/>
      <c r="CA1" s="784"/>
      <c r="CB1" s="784"/>
      <c r="CC1" s="784"/>
      <c r="CD1" s="784"/>
      <c r="CE1" s="784"/>
    </row>
    <row r="2" spans="1:83">
      <c r="A2" s="771"/>
      <c r="B2" s="771"/>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771"/>
      <c r="AR2" s="771"/>
      <c r="AS2" s="771"/>
      <c r="AT2" s="771"/>
      <c r="AU2" s="771"/>
      <c r="AV2" s="771"/>
      <c r="AW2" s="771"/>
      <c r="AX2" s="771"/>
      <c r="AY2" s="771"/>
      <c r="AZ2" s="771"/>
      <c r="BA2" s="771"/>
      <c r="BB2" s="771"/>
      <c r="BC2" s="771"/>
      <c r="BD2" s="771"/>
      <c r="BE2" s="771"/>
      <c r="BF2" s="771"/>
      <c r="BG2" s="771"/>
      <c r="BH2" s="771"/>
      <c r="BI2" s="771"/>
      <c r="BJ2" s="771"/>
      <c r="BK2" s="771"/>
      <c r="BL2" s="771"/>
      <c r="BM2" s="771"/>
      <c r="BN2" s="771"/>
      <c r="BO2" s="771"/>
      <c r="BP2" s="771"/>
      <c r="BQ2" s="771"/>
      <c r="BR2" s="771"/>
      <c r="BS2" s="771"/>
      <c r="BT2" s="771"/>
      <c r="BU2" s="771"/>
      <c r="BV2" s="767"/>
      <c r="BW2" s="771"/>
      <c r="BX2" s="771"/>
      <c r="BY2" s="771"/>
      <c r="BZ2" s="771"/>
      <c r="CA2" s="771"/>
      <c r="CB2" s="771"/>
      <c r="CC2" s="771"/>
      <c r="CD2" s="771"/>
      <c r="CE2" s="771"/>
    </row>
    <row r="3" spans="1:83" ht="16.5" customHeight="1">
      <c r="A3" s="943" t="s">
        <v>541</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c r="AS3" s="943"/>
      <c r="AT3" s="943"/>
      <c r="AU3" s="943"/>
      <c r="AV3" s="943"/>
      <c r="AW3" s="943"/>
      <c r="AX3" s="943"/>
      <c r="AY3" s="943"/>
      <c r="AZ3" s="943"/>
      <c r="BA3" s="943"/>
      <c r="BB3" s="943"/>
      <c r="BC3" s="943"/>
      <c r="BD3" s="943"/>
      <c r="BE3" s="943"/>
      <c r="BF3" s="943"/>
      <c r="BG3" s="943"/>
      <c r="BH3" s="943"/>
      <c r="BI3" s="943"/>
      <c r="BJ3" s="943"/>
      <c r="BK3" s="943"/>
      <c r="BL3" s="943"/>
      <c r="BM3" s="943"/>
      <c r="BN3" s="943"/>
      <c r="BO3" s="943"/>
      <c r="BP3" s="943"/>
      <c r="BQ3" s="943"/>
      <c r="BR3" s="943"/>
      <c r="BS3" s="943"/>
      <c r="BT3" s="943"/>
      <c r="BU3" s="943"/>
      <c r="BV3" s="943"/>
      <c r="BW3" s="943"/>
      <c r="BX3" s="943"/>
      <c r="BY3" s="943"/>
      <c r="BZ3" s="943"/>
      <c r="CA3" s="943"/>
      <c r="CB3" s="943"/>
      <c r="CC3" s="943"/>
      <c r="CD3" s="943"/>
      <c r="CE3" s="943"/>
    </row>
    <row r="4" spans="1:83" ht="16.5" customHeight="1">
      <c r="A4" s="772"/>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2"/>
      <c r="BG4" s="772"/>
      <c r="BH4" s="772"/>
      <c r="BI4" s="772"/>
      <c r="BJ4" s="772"/>
      <c r="BK4" s="772"/>
      <c r="BL4" s="772"/>
      <c r="BM4" s="772"/>
      <c r="BN4" s="772"/>
      <c r="BO4" s="772"/>
      <c r="BP4" s="772"/>
      <c r="BQ4" s="772"/>
      <c r="BR4" s="772"/>
      <c r="BS4" s="772"/>
      <c r="BT4" s="772"/>
      <c r="BU4" s="772"/>
      <c r="BV4" s="777"/>
      <c r="BW4" s="772"/>
      <c r="BX4" s="772"/>
      <c r="BY4" s="772"/>
      <c r="BZ4" s="772"/>
      <c r="CA4" s="772"/>
      <c r="CB4" s="772"/>
      <c r="CC4" s="772"/>
      <c r="CD4" s="772"/>
      <c r="CE4" s="772"/>
    </row>
    <row r="5" spans="1:83" ht="16.5" customHeight="1">
      <c r="A5" s="11"/>
      <c r="B5" s="775"/>
      <c r="C5" s="775"/>
      <c r="D5" s="775"/>
      <c r="E5" s="775"/>
      <c r="F5" s="775"/>
      <c r="G5" s="775"/>
      <c r="H5" s="775"/>
      <c r="I5" s="1192" t="s">
        <v>388</v>
      </c>
      <c r="J5" s="969"/>
      <c r="K5" s="775" t="s">
        <v>162</v>
      </c>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c r="AQ5" s="775"/>
      <c r="AR5" s="775"/>
      <c r="AS5" s="775"/>
      <c r="AT5" s="775"/>
      <c r="AU5" s="775"/>
      <c r="AV5" s="775"/>
      <c r="AW5" s="775"/>
      <c r="AX5" s="775"/>
      <c r="AY5" s="775"/>
      <c r="AZ5" s="775"/>
      <c r="BA5" s="775"/>
      <c r="BB5" s="775"/>
      <c r="BC5" s="775"/>
      <c r="BD5" s="775"/>
      <c r="BE5" s="19"/>
      <c r="BF5" s="19"/>
      <c r="BG5" s="19"/>
      <c r="BH5" s="19"/>
      <c r="BI5" s="21"/>
      <c r="BJ5" s="21"/>
      <c r="BK5" s="21"/>
      <c r="BL5" s="21"/>
      <c r="BM5" s="21"/>
      <c r="BN5" s="21"/>
      <c r="BO5" s="21"/>
      <c r="BP5" s="21"/>
      <c r="BQ5" s="21"/>
      <c r="BR5" s="775"/>
      <c r="BS5" s="775"/>
      <c r="BT5" s="19"/>
      <c r="BU5" s="19"/>
      <c r="BV5" s="19"/>
      <c r="BW5" s="19"/>
      <c r="BX5" s="19"/>
      <c r="BY5" s="19"/>
      <c r="BZ5" s="19"/>
      <c r="CA5" s="19"/>
      <c r="CB5" s="775"/>
      <c r="CC5" s="775"/>
      <c r="CD5" s="775"/>
      <c r="CE5" s="775"/>
    </row>
    <row r="6" spans="1:83" ht="16.5" customHeight="1">
      <c r="A6" s="11"/>
      <c r="B6" s="775"/>
      <c r="C6" s="775"/>
      <c r="D6" s="775"/>
      <c r="E6" s="775"/>
      <c r="F6" s="775"/>
      <c r="G6" s="775"/>
      <c r="H6" s="775"/>
      <c r="I6" s="783"/>
      <c r="J6" s="777"/>
      <c r="K6" s="775"/>
      <c r="L6" s="775" t="s">
        <v>646</v>
      </c>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19"/>
      <c r="BF6" s="19"/>
      <c r="BG6" s="19"/>
      <c r="BH6" s="19"/>
      <c r="BI6" s="21"/>
      <c r="BJ6" s="21"/>
      <c r="BK6" s="21"/>
      <c r="BL6" s="21"/>
      <c r="BM6" s="21"/>
      <c r="BN6" s="21"/>
      <c r="BO6" s="21"/>
      <c r="BP6" s="21"/>
      <c r="BQ6" s="21"/>
      <c r="BR6" s="775"/>
      <c r="BS6" s="775"/>
      <c r="BT6" s="19"/>
      <c r="BU6" s="19"/>
      <c r="BV6" s="19"/>
      <c r="BW6" s="19"/>
      <c r="BX6" s="19"/>
      <c r="BY6" s="19"/>
      <c r="BZ6" s="19"/>
      <c r="CA6" s="19"/>
      <c r="CB6" s="775"/>
      <c r="CC6" s="775"/>
      <c r="CD6" s="775"/>
      <c r="CE6" s="775"/>
    </row>
    <row r="7" spans="1:83" ht="16.5" customHeight="1">
      <c r="A7" s="11"/>
      <c r="B7" s="775"/>
      <c r="C7" s="775"/>
      <c r="D7" s="775"/>
      <c r="E7" s="775"/>
      <c r="F7" s="775"/>
      <c r="G7" s="775"/>
      <c r="H7" s="775"/>
      <c r="I7" s="783"/>
      <c r="J7" s="777"/>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75"/>
      <c r="AZ7" s="775"/>
      <c r="BA7" s="775"/>
      <c r="BB7" s="775"/>
      <c r="BC7" s="775"/>
      <c r="BD7" s="775"/>
      <c r="BE7" s="19"/>
      <c r="BF7" s="19"/>
      <c r="BG7" s="19"/>
      <c r="BH7" s="19"/>
      <c r="BI7" s="21"/>
      <c r="BJ7" s="21"/>
      <c r="BK7" s="21"/>
      <c r="BL7" s="21"/>
      <c r="BM7" s="21"/>
      <c r="BN7" s="21"/>
      <c r="BO7" s="21"/>
      <c r="BP7" s="21"/>
      <c r="BQ7" s="21"/>
      <c r="BR7" s="775"/>
      <c r="BS7" s="775"/>
      <c r="BT7" s="19"/>
      <c r="BU7" s="19"/>
      <c r="BV7" s="19"/>
      <c r="BW7" s="19"/>
      <c r="BX7" s="19"/>
      <c r="BY7" s="19"/>
      <c r="BZ7" s="19"/>
      <c r="CA7" s="19"/>
      <c r="CB7" s="775"/>
      <c r="CC7" s="775"/>
      <c r="CD7" s="775"/>
      <c r="CE7" s="775"/>
    </row>
    <row r="8" spans="1:83" ht="16.5" customHeight="1">
      <c r="A8" s="11"/>
      <c r="B8" s="775"/>
      <c r="C8" s="775"/>
      <c r="D8" s="775"/>
      <c r="E8" s="775"/>
      <c r="F8" s="775"/>
      <c r="G8" s="775"/>
      <c r="H8" s="775"/>
      <c r="I8" s="775"/>
      <c r="J8" s="1192" t="s">
        <v>80</v>
      </c>
      <c r="K8" s="1192"/>
      <c r="L8" s="1192"/>
      <c r="M8" s="775" t="s">
        <v>173</v>
      </c>
      <c r="N8" s="775"/>
      <c r="O8" s="775"/>
      <c r="P8" s="775"/>
      <c r="Q8" s="775"/>
      <c r="R8" s="775"/>
      <c r="S8" s="775"/>
      <c r="T8" s="775"/>
      <c r="U8" s="775"/>
      <c r="V8" s="775"/>
      <c r="W8" s="775"/>
      <c r="X8" s="775"/>
      <c r="Y8" s="775"/>
      <c r="Z8" s="775"/>
      <c r="AA8" s="775"/>
      <c r="AB8" s="775"/>
      <c r="AC8" s="775"/>
      <c r="AD8" s="775"/>
      <c r="AE8" s="775"/>
      <c r="AF8" s="775"/>
      <c r="AG8" s="775"/>
      <c r="AH8" s="19"/>
      <c r="AI8" s="19"/>
      <c r="AJ8" s="19"/>
      <c r="AK8" s="19"/>
      <c r="AL8" s="19"/>
      <c r="AM8" s="19"/>
      <c r="AN8" s="19"/>
      <c r="AO8" s="775"/>
      <c r="AP8" s="775"/>
      <c r="AQ8" s="775"/>
      <c r="AR8" s="775"/>
      <c r="AS8" s="775"/>
      <c r="AT8" s="775"/>
      <c r="AU8" s="775"/>
      <c r="AV8" s="775"/>
      <c r="AW8" s="19"/>
      <c r="AX8" s="19"/>
      <c r="AY8" s="19"/>
      <c r="AZ8" s="19"/>
      <c r="BA8" s="19"/>
      <c r="BB8" s="19"/>
      <c r="BC8" s="19"/>
      <c r="BD8" s="19"/>
      <c r="BE8" s="19"/>
      <c r="BF8" s="19"/>
      <c r="BG8" s="19"/>
      <c r="BH8" s="19"/>
      <c r="BI8" s="775"/>
      <c r="BJ8" s="775"/>
      <c r="BK8" s="775"/>
      <c r="BL8" s="775"/>
      <c r="BM8" s="775"/>
      <c r="BN8" s="775"/>
      <c r="BO8" s="775"/>
      <c r="BP8" s="775"/>
      <c r="BQ8" s="775"/>
      <c r="BR8" s="775"/>
      <c r="BS8" s="775"/>
      <c r="BT8" s="19"/>
      <c r="BU8" s="19"/>
      <c r="BV8" s="19"/>
      <c r="BW8" s="19"/>
      <c r="BX8" s="19"/>
      <c r="BY8" s="19"/>
      <c r="BZ8" s="19"/>
      <c r="CA8" s="19"/>
      <c r="CB8" s="775"/>
      <c r="CC8" s="775"/>
      <c r="CD8" s="775"/>
      <c r="CE8" s="775"/>
    </row>
    <row r="9" spans="1:83" ht="16.5" customHeight="1">
      <c r="A9" s="11"/>
      <c r="B9" s="775"/>
      <c r="C9" s="775"/>
      <c r="D9" s="775"/>
      <c r="E9" s="775"/>
      <c r="F9" s="775"/>
      <c r="G9" s="775"/>
      <c r="H9" s="775"/>
      <c r="I9" s="775"/>
      <c r="J9" s="775"/>
      <c r="K9" s="775"/>
      <c r="L9" s="775"/>
      <c r="M9" s="969" t="s">
        <v>164</v>
      </c>
      <c r="N9" s="969"/>
      <c r="O9" s="775" t="s">
        <v>176</v>
      </c>
      <c r="P9" s="775"/>
      <c r="Q9" s="775"/>
      <c r="R9" s="775"/>
      <c r="S9" s="775"/>
      <c r="T9" s="775"/>
      <c r="U9" s="775"/>
      <c r="V9" s="775"/>
      <c r="W9" s="775"/>
      <c r="X9" s="775"/>
      <c r="Y9" s="775"/>
      <c r="Z9" s="775"/>
      <c r="AA9" s="775"/>
      <c r="AB9" s="775"/>
      <c r="AC9" s="775"/>
      <c r="AD9" s="775"/>
      <c r="AE9" s="775"/>
      <c r="AF9" s="775"/>
      <c r="AG9" s="775"/>
      <c r="AH9" s="791"/>
      <c r="AI9" s="775"/>
      <c r="AJ9" s="775"/>
      <c r="AK9" s="775"/>
      <c r="AL9" s="775"/>
      <c r="AM9" s="775"/>
      <c r="AN9" s="775"/>
      <c r="AO9" s="775"/>
      <c r="AP9" s="775"/>
      <c r="AQ9" s="775"/>
      <c r="AR9" s="775"/>
      <c r="AS9" s="775"/>
      <c r="AT9" s="775"/>
      <c r="AU9" s="775"/>
      <c r="AV9" s="775"/>
      <c r="AW9" s="791"/>
      <c r="AX9" s="775"/>
      <c r="AY9" s="775"/>
      <c r="AZ9" s="775"/>
      <c r="BA9" s="775"/>
      <c r="BB9" s="775"/>
      <c r="BC9" s="775"/>
      <c r="BD9" s="775"/>
      <c r="BE9" s="775"/>
      <c r="BF9" s="775"/>
      <c r="BG9" s="775"/>
      <c r="BH9" s="775"/>
      <c r="BI9" s="775"/>
      <c r="BJ9" s="775"/>
      <c r="BK9" s="775"/>
      <c r="BL9" s="775"/>
      <c r="BM9" s="775"/>
      <c r="BN9" s="775"/>
      <c r="BO9" s="775"/>
      <c r="BP9" s="775"/>
      <c r="BQ9" s="775"/>
      <c r="BR9" s="775"/>
      <c r="BS9" s="775"/>
      <c r="BT9" s="19"/>
      <c r="BU9" s="19"/>
      <c r="BV9" s="19"/>
      <c r="BW9" s="19"/>
      <c r="BX9" s="19"/>
      <c r="BY9" s="19"/>
      <c r="BZ9" s="19"/>
      <c r="CA9" s="19"/>
      <c r="CB9" s="775"/>
      <c r="CC9" s="775"/>
      <c r="CD9" s="775"/>
      <c r="CE9" s="775"/>
    </row>
    <row r="10" spans="1:83" ht="16.5" customHeight="1">
      <c r="A10" s="11"/>
      <c r="B10" s="775"/>
      <c r="C10" s="775"/>
      <c r="D10" s="775"/>
      <c r="E10" s="775"/>
      <c r="F10" s="775"/>
      <c r="G10" s="775"/>
      <c r="H10" s="775"/>
      <c r="I10" s="775"/>
      <c r="J10" s="775"/>
      <c r="K10" s="775"/>
      <c r="L10" s="775"/>
      <c r="M10" s="775"/>
      <c r="N10" s="775"/>
      <c r="O10" s="777" t="s">
        <v>163</v>
      </c>
      <c r="P10" s="775" t="s">
        <v>165</v>
      </c>
      <c r="Q10" s="775"/>
      <c r="R10" s="775"/>
      <c r="S10" s="775"/>
      <c r="T10" s="775"/>
      <c r="U10" s="775"/>
      <c r="V10" s="775"/>
      <c r="W10" s="775"/>
      <c r="X10" s="775"/>
      <c r="Y10" s="775"/>
      <c r="Z10" s="775"/>
      <c r="AA10" s="775"/>
      <c r="AB10" s="775"/>
      <c r="AC10" s="775"/>
      <c r="AD10" s="775"/>
      <c r="AE10" s="775"/>
      <c r="AF10" s="775"/>
      <c r="AG10" s="775"/>
      <c r="AH10" s="19"/>
      <c r="AI10" s="19"/>
      <c r="AJ10" s="19"/>
      <c r="AK10" s="19"/>
      <c r="AL10" s="19"/>
      <c r="AM10" s="19"/>
      <c r="AN10" s="19"/>
      <c r="AO10" s="775"/>
      <c r="AP10" s="775"/>
      <c r="AQ10" s="775"/>
      <c r="AR10" s="775"/>
      <c r="AS10" s="775"/>
      <c r="AT10" s="775"/>
      <c r="AU10" s="775"/>
      <c r="AV10" s="775"/>
      <c r="AW10" s="19"/>
      <c r="AX10" s="19"/>
      <c r="AY10" s="19"/>
      <c r="AZ10" s="19"/>
      <c r="BA10" s="19"/>
      <c r="BB10" s="19"/>
      <c r="BC10" s="19"/>
      <c r="BD10" s="19"/>
      <c r="BE10" s="19"/>
      <c r="BF10" s="19"/>
      <c r="BG10" s="19"/>
      <c r="BH10" s="775"/>
      <c r="BI10" s="775"/>
      <c r="BJ10" s="775"/>
      <c r="BK10" s="775"/>
      <c r="BL10" s="775"/>
      <c r="BM10" s="775"/>
      <c r="BN10" s="775"/>
      <c r="BO10" s="775"/>
      <c r="BP10" s="775"/>
      <c r="BQ10" s="775"/>
      <c r="BR10" s="775"/>
      <c r="BS10" s="775"/>
      <c r="BT10" s="19"/>
      <c r="BU10" s="19"/>
      <c r="BV10" s="19"/>
      <c r="BW10" s="19"/>
      <c r="BX10" s="19"/>
      <c r="BY10" s="19"/>
      <c r="BZ10" s="19"/>
      <c r="CA10" s="19"/>
      <c r="CB10" s="775"/>
      <c r="CC10" s="775"/>
      <c r="CD10" s="775"/>
      <c r="CE10" s="775"/>
    </row>
    <row r="11" spans="1:83" ht="16.5" customHeight="1">
      <c r="A11" s="11"/>
      <c r="B11" s="775"/>
      <c r="C11" s="775"/>
      <c r="D11" s="775"/>
      <c r="E11" s="775"/>
      <c r="F11" s="775"/>
      <c r="G11" s="775"/>
      <c r="H11" s="775"/>
      <c r="I11" s="775"/>
      <c r="J11" s="775"/>
      <c r="K11" s="775"/>
      <c r="L11" s="775"/>
      <c r="M11" s="775"/>
      <c r="N11" s="775"/>
      <c r="O11" s="777"/>
      <c r="P11" s="775"/>
      <c r="Q11" s="775" t="s">
        <v>166</v>
      </c>
      <c r="R11" s="775"/>
      <c r="S11" s="775"/>
      <c r="T11" s="775"/>
      <c r="U11" s="775"/>
      <c r="V11" s="775"/>
      <c r="W11" s="775"/>
      <c r="X11" s="775"/>
      <c r="Y11" s="775"/>
      <c r="Z11" s="775"/>
      <c r="AA11" s="775"/>
      <c r="AB11" s="775"/>
      <c r="AC11" s="775"/>
      <c r="AD11" s="775"/>
      <c r="AE11" s="775"/>
      <c r="AF11" s="775"/>
      <c r="AG11" s="775"/>
      <c r="AH11" s="19"/>
      <c r="AI11" s="19"/>
      <c r="AJ11" s="19"/>
      <c r="AK11" s="19"/>
      <c r="AL11" s="19"/>
      <c r="AM11" s="19"/>
      <c r="AN11" s="19"/>
      <c r="AO11" s="775"/>
      <c r="AP11" s="775"/>
      <c r="AQ11" s="775"/>
      <c r="AR11" s="775"/>
      <c r="AS11" s="775"/>
      <c r="AT11" s="775"/>
      <c r="AU11" s="775"/>
      <c r="AV11" s="775"/>
      <c r="AW11" s="19"/>
      <c r="AX11" s="19"/>
      <c r="AY11" s="19"/>
      <c r="AZ11" s="19"/>
      <c r="BA11" s="19"/>
      <c r="BB11" s="19"/>
      <c r="BC11" s="19"/>
      <c r="BD11" s="19"/>
      <c r="BE11" s="19"/>
      <c r="BF11" s="19"/>
      <c r="BG11" s="19"/>
      <c r="BH11" s="775"/>
      <c r="BI11" s="775"/>
      <c r="BJ11" s="775"/>
      <c r="BK11" s="775"/>
      <c r="BL11" s="775"/>
      <c r="BM11" s="775"/>
      <c r="BN11" s="775"/>
      <c r="BO11" s="775"/>
      <c r="BP11" s="775"/>
      <c r="BQ11" s="775"/>
      <c r="BR11" s="775"/>
      <c r="BS11" s="775"/>
      <c r="BT11" s="19"/>
      <c r="BU11" s="19"/>
      <c r="BV11" s="19"/>
      <c r="BW11" s="19"/>
      <c r="BX11" s="19"/>
      <c r="BY11" s="19"/>
      <c r="BZ11" s="19"/>
      <c r="CA11" s="19"/>
      <c r="CB11" s="775"/>
      <c r="CC11" s="775"/>
      <c r="CD11" s="775"/>
      <c r="CE11" s="775"/>
    </row>
    <row r="12" spans="1:83" ht="16.5" customHeight="1">
      <c r="A12" s="11"/>
      <c r="B12" s="775"/>
      <c r="C12" s="775"/>
      <c r="D12" s="775"/>
      <c r="E12" s="775"/>
      <c r="F12" s="775"/>
      <c r="G12" s="775"/>
      <c r="H12" s="775"/>
      <c r="I12" s="775"/>
      <c r="J12" s="775"/>
      <c r="K12" s="775"/>
      <c r="L12" s="775"/>
      <c r="M12" s="775"/>
      <c r="N12" s="775"/>
      <c r="O12" s="777" t="s">
        <v>163</v>
      </c>
      <c r="P12" s="775" t="s">
        <v>167</v>
      </c>
      <c r="Q12" s="775"/>
      <c r="R12" s="775"/>
      <c r="S12" s="775"/>
      <c r="T12" s="775"/>
      <c r="U12" s="775"/>
      <c r="V12" s="775"/>
      <c r="W12" s="775"/>
      <c r="X12" s="775"/>
      <c r="Y12" s="775"/>
      <c r="Z12" s="775"/>
      <c r="AA12" s="775"/>
      <c r="AB12" s="775"/>
      <c r="AC12" s="775"/>
      <c r="AD12" s="775"/>
      <c r="AE12" s="775"/>
      <c r="AF12" s="775"/>
      <c r="AG12" s="775"/>
      <c r="AH12" s="19"/>
      <c r="AI12" s="19"/>
      <c r="AJ12" s="19"/>
      <c r="AK12" s="19"/>
      <c r="AL12" s="19"/>
      <c r="AM12" s="19"/>
      <c r="AN12" s="19"/>
      <c r="AO12" s="775"/>
      <c r="AP12" s="775"/>
      <c r="AQ12" s="775"/>
      <c r="AR12" s="775"/>
      <c r="AS12" s="775"/>
      <c r="AT12" s="775"/>
      <c r="AU12" s="775"/>
      <c r="AV12" s="775"/>
      <c r="AW12" s="19"/>
      <c r="AX12" s="19"/>
      <c r="AY12" s="19"/>
      <c r="AZ12" s="19"/>
      <c r="BA12" s="19"/>
      <c r="BB12" s="19"/>
      <c r="BC12" s="19"/>
      <c r="BD12" s="19"/>
      <c r="BE12" s="19"/>
      <c r="BF12" s="19"/>
      <c r="BG12" s="19"/>
      <c r="BH12" s="775"/>
      <c r="BI12" s="775"/>
      <c r="BJ12" s="775"/>
      <c r="BK12" s="775"/>
      <c r="BL12" s="775"/>
      <c r="BM12" s="775"/>
      <c r="BN12" s="775"/>
      <c r="BO12" s="775"/>
      <c r="BP12" s="775"/>
      <c r="BQ12" s="775"/>
      <c r="BR12" s="775"/>
      <c r="BS12" s="775"/>
      <c r="BT12" s="19"/>
      <c r="BU12" s="19"/>
      <c r="BV12" s="19"/>
      <c r="BW12" s="19"/>
      <c r="BX12" s="19"/>
      <c r="BY12" s="19"/>
      <c r="BZ12" s="19"/>
      <c r="CA12" s="19"/>
      <c r="CB12" s="775"/>
      <c r="CC12" s="775"/>
      <c r="CD12" s="775"/>
      <c r="CE12" s="775"/>
    </row>
    <row r="13" spans="1:83" ht="16.5" customHeight="1">
      <c r="A13" s="11"/>
      <c r="B13" s="775"/>
      <c r="C13" s="775"/>
      <c r="D13" s="775"/>
      <c r="E13" s="775"/>
      <c r="F13" s="775"/>
      <c r="G13" s="775"/>
      <c r="H13" s="775"/>
      <c r="I13" s="775"/>
      <c r="J13" s="775"/>
      <c r="K13" s="775"/>
      <c r="L13" s="775"/>
      <c r="M13" s="775"/>
      <c r="N13" s="775"/>
      <c r="O13" s="775"/>
      <c r="P13" s="775"/>
      <c r="Q13" s="775" t="s">
        <v>93</v>
      </c>
      <c r="R13" s="775"/>
      <c r="S13" s="775"/>
      <c r="T13" s="775"/>
      <c r="U13" s="775"/>
      <c r="V13" s="775"/>
      <c r="W13" s="775"/>
      <c r="X13" s="775"/>
      <c r="Y13" s="775"/>
      <c r="Z13" s="775"/>
      <c r="AA13" s="775"/>
      <c r="AB13" s="775"/>
      <c r="AC13" s="775"/>
      <c r="AD13" s="1239">
        <v>45</v>
      </c>
      <c r="AE13" s="1239"/>
      <c r="AF13" s="969" t="s">
        <v>141</v>
      </c>
      <c r="AG13" s="969"/>
      <c r="AH13" s="1239">
        <v>65</v>
      </c>
      <c r="AI13" s="1239"/>
      <c r="AJ13" s="1240" t="s">
        <v>43</v>
      </c>
      <c r="AK13" s="1240"/>
      <c r="AL13" s="19"/>
      <c r="AM13" s="19"/>
      <c r="AN13" s="19"/>
      <c r="AO13" s="775"/>
      <c r="AP13" s="775"/>
      <c r="AQ13" s="775"/>
      <c r="AR13" s="775"/>
      <c r="AS13" s="775"/>
      <c r="AT13" s="775"/>
      <c r="AU13" s="775"/>
      <c r="AV13" s="775"/>
      <c r="AW13" s="19"/>
      <c r="AX13" s="19"/>
      <c r="AY13" s="19"/>
      <c r="AZ13" s="19"/>
      <c r="BA13" s="19"/>
      <c r="BB13" s="19"/>
      <c r="BC13" s="19"/>
      <c r="BD13" s="19"/>
      <c r="BE13" s="19"/>
      <c r="BF13" s="19"/>
      <c r="BG13" s="19"/>
      <c r="BH13" s="775"/>
      <c r="BI13" s="775"/>
      <c r="BJ13" s="775"/>
      <c r="BK13" s="775"/>
      <c r="BL13" s="775"/>
      <c r="BM13" s="775"/>
      <c r="BN13" s="775"/>
      <c r="BO13" s="775"/>
      <c r="BP13" s="775"/>
      <c r="BQ13" s="775"/>
      <c r="BR13" s="775"/>
      <c r="BS13" s="775"/>
      <c r="BT13" s="19"/>
      <c r="BU13" s="19"/>
      <c r="BV13" s="19"/>
      <c r="BW13" s="19"/>
      <c r="BX13" s="19"/>
      <c r="BY13" s="19"/>
      <c r="BZ13" s="19"/>
      <c r="CA13" s="19"/>
      <c r="CB13" s="775"/>
      <c r="CC13" s="775"/>
      <c r="CD13" s="775"/>
      <c r="CE13" s="775"/>
    </row>
    <row r="14" spans="1:83" ht="16.5" customHeight="1">
      <c r="A14" s="11"/>
      <c r="B14" s="775"/>
      <c r="C14" s="775"/>
      <c r="D14" s="775"/>
      <c r="E14" s="775"/>
      <c r="F14" s="775"/>
      <c r="G14" s="775"/>
      <c r="H14" s="775"/>
      <c r="I14" s="775"/>
      <c r="J14" s="775"/>
      <c r="K14" s="775"/>
      <c r="L14" s="775"/>
      <c r="M14" s="775"/>
      <c r="N14" s="775"/>
      <c r="O14" s="775"/>
      <c r="P14" s="775"/>
      <c r="Q14" s="775" t="s">
        <v>95</v>
      </c>
      <c r="R14" s="775"/>
      <c r="S14" s="775"/>
      <c r="T14" s="775"/>
      <c r="U14" s="775"/>
      <c r="V14" s="775"/>
      <c r="W14" s="775"/>
      <c r="X14" s="775"/>
      <c r="Y14" s="775"/>
      <c r="Z14" s="775"/>
      <c r="AA14" s="775"/>
      <c r="AB14" s="775"/>
      <c r="AC14" s="775"/>
      <c r="AD14" s="1239">
        <v>10</v>
      </c>
      <c r="AE14" s="1239"/>
      <c r="AF14" s="969" t="s">
        <v>141</v>
      </c>
      <c r="AG14" s="969"/>
      <c r="AH14" s="1239">
        <v>65</v>
      </c>
      <c r="AI14" s="1239"/>
      <c r="AJ14" s="1240" t="s">
        <v>43</v>
      </c>
      <c r="AK14" s="1240"/>
      <c r="AL14" s="19"/>
      <c r="AM14" s="19"/>
      <c r="AN14" s="19"/>
      <c r="AO14" s="775"/>
      <c r="AP14" s="775"/>
      <c r="AQ14" s="775"/>
      <c r="AR14" s="775"/>
      <c r="AS14" s="775"/>
      <c r="AT14" s="775"/>
      <c r="AU14" s="775"/>
      <c r="AV14" s="775"/>
      <c r="AW14" s="19"/>
      <c r="AX14" s="19"/>
      <c r="AY14" s="19"/>
      <c r="AZ14" s="19"/>
      <c r="BA14" s="19"/>
      <c r="BB14" s="19"/>
      <c r="BC14" s="19"/>
      <c r="BD14" s="19"/>
      <c r="BE14" s="19"/>
      <c r="BF14" s="19"/>
      <c r="BG14" s="19"/>
      <c r="BH14" s="775"/>
      <c r="BI14" s="775"/>
      <c r="BJ14" s="775"/>
      <c r="BK14" s="775"/>
      <c r="BL14" s="775"/>
      <c r="BM14" s="775"/>
      <c r="BN14" s="775"/>
      <c r="BO14" s="775"/>
      <c r="BP14" s="775"/>
      <c r="BQ14" s="775"/>
      <c r="BR14" s="775"/>
      <c r="BS14" s="775"/>
      <c r="BT14" s="19"/>
      <c r="BU14" s="19"/>
      <c r="BV14" s="19"/>
      <c r="BW14" s="19"/>
      <c r="BX14" s="19"/>
      <c r="BY14" s="19"/>
      <c r="BZ14" s="19"/>
      <c r="CA14" s="19"/>
      <c r="CB14" s="775"/>
      <c r="CC14" s="775"/>
      <c r="CD14" s="775"/>
      <c r="CE14" s="775"/>
    </row>
    <row r="15" spans="1:83" ht="16.5" customHeight="1">
      <c r="A15" s="11"/>
      <c r="B15" s="775"/>
      <c r="C15" s="775"/>
      <c r="D15" s="775"/>
      <c r="E15" s="775"/>
      <c r="F15" s="775"/>
      <c r="G15" s="775"/>
      <c r="H15" s="775"/>
      <c r="I15" s="775"/>
      <c r="J15" s="775"/>
      <c r="K15" s="775"/>
      <c r="L15" s="775"/>
      <c r="M15" s="775"/>
      <c r="N15" s="775"/>
      <c r="O15" s="775"/>
      <c r="P15" s="775"/>
      <c r="Q15" s="775" t="s">
        <v>96</v>
      </c>
      <c r="R15" s="775"/>
      <c r="S15" s="775"/>
      <c r="T15" s="775"/>
      <c r="U15" s="775"/>
      <c r="V15" s="775"/>
      <c r="W15" s="775"/>
      <c r="X15" s="775"/>
      <c r="Y15" s="775"/>
      <c r="Z15" s="775"/>
      <c r="AA15" s="775"/>
      <c r="AB15" s="775"/>
      <c r="AC15" s="775"/>
      <c r="AD15" s="1239">
        <v>10</v>
      </c>
      <c r="AE15" s="1239"/>
      <c r="AF15" s="969" t="s">
        <v>141</v>
      </c>
      <c r="AG15" s="969"/>
      <c r="AH15" s="1239">
        <v>40</v>
      </c>
      <c r="AI15" s="1239"/>
      <c r="AJ15" s="1240" t="s">
        <v>43</v>
      </c>
      <c r="AK15" s="1240"/>
      <c r="AL15" s="19"/>
      <c r="AM15" s="19"/>
      <c r="AN15" s="19"/>
      <c r="AO15" s="775"/>
      <c r="AP15" s="775"/>
      <c r="AQ15" s="775"/>
      <c r="AR15" s="775"/>
      <c r="AS15" s="775"/>
      <c r="AT15" s="775"/>
      <c r="AU15" s="775"/>
      <c r="AV15" s="775"/>
      <c r="AW15" s="19"/>
      <c r="AX15" s="19"/>
      <c r="AY15" s="19"/>
      <c r="AZ15" s="19"/>
      <c r="BA15" s="19"/>
      <c r="BB15" s="19"/>
      <c r="BC15" s="19"/>
      <c r="BD15" s="19"/>
      <c r="BE15" s="19"/>
      <c r="BF15" s="19"/>
      <c r="BG15" s="19"/>
      <c r="BH15" s="775"/>
      <c r="BI15" s="775"/>
      <c r="BJ15" s="775"/>
      <c r="BK15" s="775"/>
      <c r="BL15" s="775"/>
      <c r="BM15" s="775"/>
      <c r="BN15" s="775"/>
      <c r="BO15" s="775"/>
      <c r="BP15" s="775"/>
      <c r="BQ15" s="775"/>
      <c r="BR15" s="775"/>
      <c r="BS15" s="775"/>
      <c r="BT15" s="19"/>
      <c r="BU15" s="19"/>
      <c r="BV15" s="19"/>
      <c r="BW15" s="19"/>
      <c r="BX15" s="19"/>
      <c r="BY15" s="19"/>
      <c r="BZ15" s="19"/>
      <c r="CA15" s="19"/>
      <c r="CB15" s="775"/>
      <c r="CC15" s="775"/>
      <c r="CD15" s="775"/>
      <c r="CE15" s="775"/>
    </row>
    <row r="16" spans="1:83" ht="16.5" customHeight="1">
      <c r="A16" s="11"/>
      <c r="B16" s="775"/>
      <c r="C16" s="775"/>
      <c r="D16" s="775"/>
      <c r="E16" s="775"/>
      <c r="F16" s="775"/>
      <c r="G16" s="775"/>
      <c r="H16" s="775"/>
      <c r="I16" s="775"/>
      <c r="J16" s="775"/>
      <c r="K16" s="775"/>
      <c r="L16" s="775"/>
      <c r="M16" s="775"/>
      <c r="N16" s="775"/>
      <c r="O16" s="775"/>
      <c r="P16" s="775"/>
      <c r="Q16" s="775" t="s">
        <v>376</v>
      </c>
      <c r="R16" s="775"/>
      <c r="S16" s="775"/>
      <c r="T16" s="775"/>
      <c r="U16" s="775"/>
      <c r="V16" s="775"/>
      <c r="W16" s="775"/>
      <c r="X16" s="775"/>
      <c r="Y16" s="775"/>
      <c r="Z16" s="775"/>
      <c r="AA16" s="775"/>
      <c r="AB16" s="775"/>
      <c r="AC16" s="775"/>
      <c r="AD16" s="787"/>
      <c r="AE16" s="787"/>
      <c r="AF16" s="777"/>
      <c r="AG16" s="777"/>
      <c r="AH16" s="1238" t="s">
        <v>401</v>
      </c>
      <c r="AI16" s="1239"/>
      <c r="AJ16" s="1240" t="s">
        <v>43</v>
      </c>
      <c r="AK16" s="1240"/>
      <c r="AL16" s="19"/>
      <c r="AM16" s="19"/>
      <c r="AN16" s="19"/>
      <c r="AO16" s="775"/>
      <c r="AP16" s="775"/>
      <c r="AQ16" s="775"/>
      <c r="AR16" s="775"/>
      <c r="AS16" s="775"/>
      <c r="AT16" s="775"/>
      <c r="AU16" s="775"/>
      <c r="AV16" s="775"/>
      <c r="AW16" s="19"/>
      <c r="AX16" s="19"/>
      <c r="AY16" s="19"/>
      <c r="AZ16" s="19"/>
      <c r="BA16" s="19"/>
      <c r="BB16" s="19"/>
      <c r="BC16" s="19"/>
      <c r="BD16" s="19"/>
      <c r="BE16" s="19"/>
      <c r="BF16" s="19"/>
      <c r="BG16" s="19"/>
      <c r="BH16" s="775"/>
      <c r="BI16" s="775"/>
      <c r="BJ16" s="775"/>
      <c r="BK16" s="775"/>
      <c r="BL16" s="775"/>
      <c r="BM16" s="775"/>
      <c r="BN16" s="775"/>
      <c r="BO16" s="775"/>
      <c r="BP16" s="775"/>
      <c r="BQ16" s="775"/>
      <c r="BR16" s="775"/>
      <c r="BS16" s="775"/>
      <c r="BT16" s="19"/>
      <c r="BU16" s="19"/>
      <c r="BV16" s="19"/>
      <c r="BW16" s="19"/>
      <c r="BX16" s="19"/>
      <c r="BY16" s="19"/>
      <c r="BZ16" s="19"/>
      <c r="CA16" s="19"/>
      <c r="CB16" s="775"/>
      <c r="CC16" s="775"/>
      <c r="CD16" s="775"/>
      <c r="CE16" s="775"/>
    </row>
    <row r="17" spans="1:132" ht="16.5" customHeight="1">
      <c r="A17" s="11"/>
      <c r="B17" s="775"/>
      <c r="C17" s="775"/>
      <c r="D17" s="775"/>
      <c r="E17" s="775"/>
      <c r="F17" s="775"/>
      <c r="G17" s="775"/>
      <c r="H17" s="775"/>
      <c r="I17" s="775"/>
      <c r="J17" s="775"/>
      <c r="K17" s="775"/>
      <c r="L17" s="775"/>
      <c r="M17" s="775"/>
      <c r="N17" s="775"/>
      <c r="O17" s="775"/>
      <c r="P17" s="775"/>
      <c r="Q17" s="775" t="s">
        <v>168</v>
      </c>
      <c r="R17" s="775"/>
      <c r="S17" s="775"/>
      <c r="T17" s="775"/>
      <c r="U17" s="775"/>
      <c r="V17" s="775"/>
      <c r="W17" s="775"/>
      <c r="X17" s="775"/>
      <c r="Y17" s="775"/>
      <c r="Z17" s="775"/>
      <c r="AA17" s="775"/>
      <c r="AB17" s="775"/>
      <c r="AC17" s="775"/>
      <c r="AD17" s="179"/>
      <c r="AE17" s="179"/>
      <c r="AF17" s="775"/>
      <c r="AG17" s="775"/>
      <c r="AH17" s="1238" t="s">
        <v>402</v>
      </c>
      <c r="AI17" s="1239"/>
      <c r="AJ17" s="1240" t="s">
        <v>43</v>
      </c>
      <c r="AK17" s="1240"/>
      <c r="AL17" s="775"/>
      <c r="AM17" s="775"/>
      <c r="AN17" s="775"/>
      <c r="AO17" s="775"/>
      <c r="AP17" s="775"/>
      <c r="AQ17" s="775"/>
      <c r="AR17" s="775"/>
      <c r="AS17" s="775"/>
      <c r="AT17" s="775"/>
      <c r="AU17" s="775"/>
      <c r="AV17" s="775"/>
      <c r="AW17" s="775"/>
      <c r="AX17" s="775"/>
      <c r="AY17" s="775"/>
      <c r="AZ17" s="775"/>
      <c r="BA17" s="775"/>
      <c r="BB17" s="775"/>
      <c r="BC17" s="775"/>
      <c r="BD17" s="775"/>
      <c r="BE17" s="775"/>
      <c r="BF17" s="775"/>
      <c r="BG17" s="775"/>
      <c r="BH17" s="775"/>
      <c r="BI17" s="775"/>
      <c r="BJ17" s="775"/>
      <c r="BK17" s="775"/>
      <c r="BL17" s="775"/>
      <c r="BM17" s="775"/>
      <c r="BN17" s="775"/>
      <c r="BO17" s="775"/>
      <c r="BP17" s="775"/>
      <c r="BQ17" s="775"/>
      <c r="BR17" s="775"/>
      <c r="BS17" s="775"/>
      <c r="BT17" s="19"/>
      <c r="BU17" s="19"/>
      <c r="BV17" s="19"/>
      <c r="BW17" s="19"/>
      <c r="BX17" s="19"/>
      <c r="BY17" s="19"/>
      <c r="BZ17" s="19"/>
      <c r="CA17" s="19"/>
      <c r="CB17" s="775"/>
      <c r="CC17" s="775"/>
      <c r="CD17" s="775"/>
      <c r="CE17" s="775"/>
    </row>
    <row r="18" spans="1:132" ht="16.5" customHeight="1">
      <c r="A18" s="11"/>
      <c r="B18" s="775"/>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179"/>
      <c r="AE18" s="179"/>
      <c r="AF18" s="775"/>
      <c r="AG18" s="775"/>
      <c r="AH18" s="786"/>
      <c r="AI18" s="787"/>
      <c r="AJ18" s="785"/>
      <c r="AK18" s="785"/>
      <c r="AL18" s="775"/>
      <c r="AM18" s="775"/>
      <c r="AN18" s="775"/>
      <c r="AO18" s="775"/>
      <c r="AP18" s="775"/>
      <c r="AQ18" s="775"/>
      <c r="AR18" s="775"/>
      <c r="AS18" s="775"/>
      <c r="AT18" s="775"/>
      <c r="AU18" s="775"/>
      <c r="AV18" s="775"/>
      <c r="AW18" s="775"/>
      <c r="AX18" s="775"/>
      <c r="AY18" s="775"/>
      <c r="AZ18" s="775"/>
      <c r="BA18" s="775"/>
      <c r="BB18" s="775"/>
      <c r="BC18" s="775"/>
      <c r="BD18" s="775"/>
      <c r="BE18" s="775"/>
      <c r="BF18" s="775"/>
      <c r="BG18" s="775"/>
      <c r="BH18" s="775"/>
      <c r="BI18" s="775"/>
      <c r="BJ18" s="775"/>
      <c r="BK18" s="775"/>
      <c r="BL18" s="775"/>
      <c r="BM18" s="775"/>
      <c r="BN18" s="775"/>
      <c r="BO18" s="775"/>
      <c r="BP18" s="775"/>
      <c r="BQ18" s="775"/>
      <c r="BR18" s="775"/>
      <c r="BS18" s="775"/>
      <c r="BT18" s="19"/>
      <c r="BU18" s="19"/>
      <c r="BV18" s="19"/>
      <c r="BW18" s="19"/>
      <c r="BX18" s="19"/>
      <c r="BY18" s="19"/>
      <c r="BZ18" s="19"/>
      <c r="CA18" s="19"/>
      <c r="CB18" s="775"/>
      <c r="CC18" s="775"/>
      <c r="CD18" s="775"/>
      <c r="CE18" s="775"/>
    </row>
    <row r="19" spans="1:132" ht="16.5" customHeight="1">
      <c r="A19" s="11"/>
      <c r="B19" s="775"/>
      <c r="C19" s="775"/>
      <c r="D19" s="775"/>
      <c r="E19" s="775"/>
      <c r="F19" s="775"/>
      <c r="G19" s="775"/>
      <c r="H19" s="775"/>
      <c r="I19" s="775"/>
      <c r="J19" s="1192" t="s">
        <v>138</v>
      </c>
      <c r="K19" s="1192"/>
      <c r="L19" s="1192"/>
      <c r="M19" s="775" t="s">
        <v>177</v>
      </c>
      <c r="N19" s="775"/>
      <c r="O19" s="775"/>
      <c r="P19" s="775"/>
      <c r="Q19" s="775"/>
      <c r="R19" s="775"/>
      <c r="S19" s="775"/>
      <c r="T19" s="775"/>
      <c r="U19" s="775"/>
      <c r="V19" s="775"/>
      <c r="W19" s="775"/>
      <c r="X19" s="775"/>
      <c r="Y19" s="775"/>
      <c r="Z19" s="775"/>
      <c r="AA19" s="775"/>
      <c r="AB19" s="775"/>
      <c r="AC19" s="775"/>
      <c r="AD19" s="775"/>
      <c r="AE19" s="775"/>
      <c r="AF19" s="775"/>
      <c r="AG19" s="775"/>
      <c r="AH19" s="19"/>
      <c r="AI19" s="19"/>
      <c r="AJ19" s="19"/>
      <c r="AK19" s="19"/>
      <c r="AL19" s="19"/>
      <c r="AM19" s="19"/>
      <c r="AN19" s="19"/>
      <c r="AO19" s="775"/>
      <c r="AP19" s="775"/>
      <c r="AQ19" s="775"/>
      <c r="AR19" s="775"/>
      <c r="AS19" s="775"/>
      <c r="AT19" s="775"/>
      <c r="AU19" s="775"/>
      <c r="AV19" s="775"/>
      <c r="AW19" s="19"/>
      <c r="AX19" s="19"/>
      <c r="AY19" s="19"/>
      <c r="AZ19" s="19"/>
      <c r="BA19" s="19"/>
      <c r="BB19" s="19"/>
      <c r="BC19" s="19"/>
      <c r="BD19" s="19"/>
      <c r="BE19" s="19"/>
      <c r="BF19" s="19"/>
      <c r="BG19" s="19"/>
      <c r="BH19" s="19"/>
      <c r="BI19" s="775"/>
      <c r="BJ19" s="775"/>
      <c r="BK19" s="775"/>
      <c r="BL19" s="775"/>
      <c r="BM19" s="775"/>
      <c r="BN19" s="775"/>
      <c r="BO19" s="775"/>
      <c r="BP19" s="775"/>
      <c r="BQ19" s="775"/>
      <c r="BR19" s="775"/>
      <c r="BS19" s="775"/>
      <c r="BT19" s="19"/>
      <c r="BU19" s="19"/>
      <c r="BV19" s="19"/>
      <c r="BW19" s="19"/>
      <c r="BX19" s="19"/>
      <c r="BY19" s="19"/>
      <c r="BZ19" s="19"/>
      <c r="CA19" s="19"/>
      <c r="CB19" s="775"/>
      <c r="CC19" s="775"/>
      <c r="CD19" s="775"/>
      <c r="CE19" s="775"/>
    </row>
    <row r="20" spans="1:132" ht="16.5" customHeight="1">
      <c r="A20" s="11"/>
      <c r="B20" s="775"/>
      <c r="C20" s="775"/>
      <c r="D20" s="775"/>
      <c r="E20" s="775"/>
      <c r="F20" s="775"/>
      <c r="G20" s="775"/>
      <c r="H20" s="775"/>
      <c r="I20" s="775"/>
      <c r="J20" s="775"/>
      <c r="K20" s="775"/>
      <c r="L20" s="775"/>
      <c r="M20" s="969" t="s">
        <v>164</v>
      </c>
      <c r="N20" s="969"/>
      <c r="O20" s="775" t="s">
        <v>146</v>
      </c>
      <c r="P20" s="775"/>
      <c r="Q20" s="775"/>
      <c r="R20" s="775"/>
      <c r="S20" s="775"/>
      <c r="T20" s="775"/>
      <c r="U20" s="775"/>
      <c r="V20" s="775"/>
      <c r="W20" s="775"/>
      <c r="X20" s="775"/>
      <c r="Y20" s="775"/>
      <c r="Z20" s="775"/>
      <c r="AA20" s="775"/>
      <c r="AB20" s="775"/>
      <c r="AC20" s="775"/>
      <c r="AD20" s="775"/>
      <c r="AE20" s="775"/>
      <c r="AF20" s="775"/>
      <c r="AG20" s="775"/>
      <c r="AH20" s="791"/>
      <c r="AI20" s="775"/>
      <c r="AJ20" s="775"/>
      <c r="AK20" s="775"/>
      <c r="AL20" s="775"/>
      <c r="AM20" s="775"/>
      <c r="AN20" s="775"/>
      <c r="AO20" s="775"/>
      <c r="AP20" s="775"/>
      <c r="AQ20" s="775"/>
      <c r="AR20" s="775"/>
      <c r="AS20" s="775"/>
      <c r="AT20" s="775"/>
      <c r="AU20" s="775"/>
      <c r="AV20" s="775"/>
      <c r="AW20" s="791"/>
      <c r="AX20" s="775"/>
      <c r="AY20" s="775"/>
      <c r="AZ20" s="775"/>
      <c r="BA20" s="775"/>
      <c r="BB20" s="775"/>
      <c r="BC20" s="775"/>
      <c r="BD20" s="775"/>
      <c r="BE20" s="775"/>
      <c r="BF20" s="775"/>
      <c r="BG20" s="775"/>
      <c r="BH20" s="775"/>
      <c r="BI20" s="775"/>
      <c r="BJ20" s="775"/>
      <c r="BK20" s="775"/>
      <c r="BL20" s="775"/>
      <c r="BM20" s="775"/>
      <c r="BN20" s="775"/>
      <c r="BO20" s="775"/>
      <c r="BP20" s="775"/>
      <c r="BQ20" s="775"/>
      <c r="BR20" s="775"/>
      <c r="BS20" s="775"/>
      <c r="BT20" s="19"/>
      <c r="BU20" s="19"/>
      <c r="BV20" s="19"/>
      <c r="BW20" s="19"/>
      <c r="BX20" s="19"/>
      <c r="BY20" s="19"/>
      <c r="BZ20" s="19"/>
      <c r="CA20" s="19"/>
      <c r="CB20" s="775"/>
      <c r="CC20" s="775"/>
      <c r="CD20" s="775"/>
      <c r="CE20" s="775"/>
    </row>
    <row r="21" spans="1:132" ht="16.5" customHeight="1">
      <c r="O21" s="771" t="s">
        <v>163</v>
      </c>
      <c r="P21" s="668" t="s">
        <v>412</v>
      </c>
    </row>
    <row r="22" spans="1:132" ht="16.5" customHeight="1">
      <c r="O22" s="771"/>
      <c r="P22" s="668" t="s">
        <v>413</v>
      </c>
      <c r="BG22" s="272"/>
    </row>
    <row r="23" spans="1:132" ht="16.5" customHeight="1">
      <c r="M23" s="969" t="s">
        <v>169</v>
      </c>
      <c r="N23" s="969"/>
      <c r="O23" s="775" t="s">
        <v>145</v>
      </c>
      <c r="P23" s="775"/>
      <c r="Q23" s="775"/>
    </row>
    <row r="24" spans="1:132" ht="16.5" customHeight="1">
      <c r="O24" s="771" t="s">
        <v>163</v>
      </c>
      <c r="P24" s="668" t="s">
        <v>180</v>
      </c>
      <c r="BG24" s="272"/>
    </row>
    <row r="25" spans="1:132" ht="16.5" customHeight="1">
      <c r="P25" s="668" t="s">
        <v>405</v>
      </c>
      <c r="DD25" s="668" t="s">
        <v>410</v>
      </c>
      <c r="DK25" s="1237"/>
      <c r="DL25" s="1234"/>
      <c r="DM25" s="1234"/>
      <c r="DN25" s="1234"/>
      <c r="DO25" s="1234"/>
      <c r="DP25" s="1234"/>
      <c r="DW25" s="1237"/>
      <c r="DX25" s="1237"/>
      <c r="DY25" s="1237"/>
      <c r="DZ25" s="1237"/>
      <c r="EA25" s="1237"/>
      <c r="EB25" s="1237"/>
    </row>
    <row r="26" spans="1:132" ht="16.5" customHeight="1">
      <c r="A26" s="11"/>
      <c r="B26" s="775"/>
      <c r="C26" s="775"/>
      <c r="D26" s="775"/>
      <c r="E26" s="775"/>
      <c r="F26" s="775"/>
      <c r="G26" s="775"/>
      <c r="H26" s="775"/>
      <c r="I26" s="775"/>
      <c r="J26" s="775"/>
      <c r="K26" s="775"/>
      <c r="L26" s="775"/>
      <c r="M26" s="969" t="s">
        <v>170</v>
      </c>
      <c r="N26" s="969"/>
      <c r="O26" s="775" t="s">
        <v>147</v>
      </c>
      <c r="P26" s="775"/>
      <c r="Q26" s="775"/>
      <c r="R26" s="775"/>
      <c r="S26" s="775"/>
      <c r="T26" s="775"/>
      <c r="U26" s="775"/>
      <c r="V26" s="775"/>
      <c r="W26" s="775"/>
      <c r="X26" s="775"/>
      <c r="Y26" s="775"/>
      <c r="Z26" s="775"/>
      <c r="AA26" s="775"/>
      <c r="AB26" s="775"/>
      <c r="AC26" s="775"/>
      <c r="AD26" s="775"/>
      <c r="AE26" s="775"/>
      <c r="AF26" s="775"/>
      <c r="AG26" s="775"/>
      <c r="AH26" s="791"/>
      <c r="AI26" s="775"/>
      <c r="AJ26" s="775"/>
      <c r="AK26" s="775"/>
      <c r="AL26" s="775"/>
      <c r="AM26" s="775"/>
      <c r="AN26" s="775"/>
      <c r="AO26" s="775"/>
      <c r="AP26" s="775"/>
      <c r="AQ26" s="775"/>
      <c r="AR26" s="775"/>
      <c r="AS26" s="775"/>
      <c r="AT26" s="775"/>
      <c r="AU26" s="775"/>
      <c r="AV26" s="775"/>
      <c r="AW26" s="791"/>
      <c r="AX26" s="775"/>
      <c r="AY26" s="775"/>
      <c r="AZ26" s="775"/>
      <c r="BA26" s="775"/>
      <c r="BB26" s="775"/>
      <c r="BC26" s="775"/>
      <c r="BD26" s="775"/>
      <c r="BE26" s="775"/>
      <c r="BF26" s="775"/>
      <c r="BG26" s="775"/>
      <c r="BH26" s="775"/>
      <c r="BI26" s="775"/>
      <c r="BJ26" s="775"/>
      <c r="BK26" s="775"/>
      <c r="BL26" s="775"/>
      <c r="BM26" s="775"/>
      <c r="BN26" s="775"/>
      <c r="BO26" s="775"/>
      <c r="BP26" s="775"/>
      <c r="BQ26" s="775"/>
      <c r="BR26" s="775"/>
      <c r="BS26" s="775"/>
      <c r="BT26" s="19"/>
      <c r="BU26" s="19"/>
      <c r="BV26" s="19"/>
      <c r="BW26" s="19"/>
      <c r="BX26" s="19"/>
      <c r="BY26" s="19"/>
      <c r="BZ26" s="19"/>
      <c r="CA26" s="19"/>
      <c r="CB26" s="775"/>
      <c r="CC26" s="775"/>
      <c r="CD26" s="775"/>
      <c r="CE26" s="775"/>
      <c r="DD26" s="668" t="s">
        <v>406</v>
      </c>
      <c r="DK26" s="1237"/>
      <c r="DL26" s="1234"/>
      <c r="DM26" s="1234"/>
      <c r="DN26" s="1234"/>
      <c r="DO26" s="1234"/>
      <c r="DP26" s="1234"/>
      <c r="DQ26" s="1237"/>
      <c r="DR26" s="1237"/>
      <c r="DS26" s="1237"/>
      <c r="DT26" s="1237"/>
      <c r="DU26" s="1237"/>
      <c r="DV26" s="1237"/>
      <c r="DW26" s="1237"/>
      <c r="DX26" s="1237"/>
      <c r="DY26" s="1237"/>
      <c r="DZ26" s="1237"/>
      <c r="EA26" s="1237"/>
      <c r="EB26" s="1237"/>
    </row>
    <row r="27" spans="1:132" ht="16.5" customHeight="1">
      <c r="N27" s="784"/>
      <c r="O27" s="771" t="s">
        <v>163</v>
      </c>
      <c r="P27" s="668" t="s">
        <v>179</v>
      </c>
      <c r="DD27" s="668" t="s">
        <v>407</v>
      </c>
      <c r="DK27" s="1237"/>
      <c r="DL27" s="1234"/>
      <c r="DM27" s="1234"/>
      <c r="DN27" s="1234"/>
      <c r="DO27" s="1234"/>
      <c r="DP27" s="1234"/>
      <c r="DQ27" s="1237"/>
      <c r="DR27" s="1237"/>
      <c r="DS27" s="1237"/>
      <c r="DT27" s="1237"/>
      <c r="DU27" s="1237"/>
      <c r="DV27" s="1237"/>
      <c r="DW27" s="1237"/>
      <c r="DX27" s="1237"/>
      <c r="DY27" s="1237"/>
      <c r="DZ27" s="1237"/>
      <c r="EA27" s="1237"/>
      <c r="EB27" s="1237"/>
    </row>
    <row r="28" spans="1:132" ht="16.5" customHeight="1">
      <c r="N28" s="784"/>
      <c r="O28" s="771"/>
      <c r="DD28" s="668" t="s">
        <v>408</v>
      </c>
      <c r="DK28" s="1237"/>
      <c r="DL28" s="1234"/>
      <c r="DM28" s="1234"/>
      <c r="DN28" s="1234"/>
      <c r="DO28" s="1234"/>
      <c r="DP28" s="1234"/>
      <c r="DQ28" s="1091"/>
      <c r="DR28" s="1091"/>
      <c r="DS28" s="1091"/>
      <c r="DT28" s="1091"/>
      <c r="DU28" s="1091"/>
      <c r="DV28" s="1091"/>
    </row>
    <row r="29" spans="1:132" ht="16.5" customHeight="1">
      <c r="A29" s="11"/>
      <c r="B29" s="775"/>
      <c r="C29" s="775"/>
      <c r="D29" s="775"/>
      <c r="E29" s="775"/>
      <c r="F29" s="775"/>
      <c r="G29" s="775"/>
      <c r="H29" s="775"/>
      <c r="I29" s="775"/>
      <c r="J29" s="1192" t="s">
        <v>245</v>
      </c>
      <c r="K29" s="1192"/>
      <c r="L29" s="1192"/>
      <c r="M29" s="775" t="s">
        <v>171</v>
      </c>
      <c r="N29" s="775"/>
      <c r="O29" s="775"/>
      <c r="P29" s="775"/>
      <c r="Q29" s="775"/>
      <c r="R29" s="775"/>
      <c r="S29" s="775"/>
      <c r="T29" s="775"/>
      <c r="U29" s="775"/>
      <c r="V29" s="775"/>
      <c r="W29" s="775"/>
      <c r="X29" s="775"/>
      <c r="Y29" s="775"/>
      <c r="Z29" s="775"/>
      <c r="AA29" s="775"/>
      <c r="AB29" s="775"/>
      <c r="AC29" s="775"/>
      <c r="AD29" s="775"/>
      <c r="AE29" s="775"/>
      <c r="AF29" s="775"/>
      <c r="AG29" s="775"/>
      <c r="AH29" s="19"/>
      <c r="AI29" s="19"/>
      <c r="AJ29" s="19"/>
      <c r="AK29" s="19"/>
      <c r="AL29" s="19"/>
      <c r="AM29" s="19"/>
      <c r="AN29" s="19"/>
      <c r="AO29" s="775"/>
      <c r="AP29" s="775"/>
      <c r="AQ29" s="775"/>
      <c r="AR29" s="775"/>
      <c r="AS29" s="775"/>
      <c r="AT29" s="775"/>
      <c r="AU29" s="775"/>
      <c r="AV29" s="775"/>
      <c r="AW29" s="19"/>
      <c r="AX29" s="19"/>
      <c r="AY29" s="19"/>
      <c r="AZ29" s="19"/>
      <c r="BA29" s="19"/>
      <c r="BB29" s="19"/>
      <c r="BC29" s="19"/>
      <c r="BD29" s="19"/>
      <c r="BE29" s="19"/>
      <c r="BF29" s="19"/>
      <c r="BG29" s="19"/>
      <c r="BH29" s="19"/>
      <c r="BI29" s="775"/>
      <c r="BJ29" s="775"/>
      <c r="BK29" s="775"/>
      <c r="BL29" s="775"/>
      <c r="BM29" s="775"/>
      <c r="BN29" s="775"/>
      <c r="BO29" s="775"/>
      <c r="BP29" s="775"/>
      <c r="BQ29" s="775"/>
      <c r="BR29" s="775"/>
      <c r="BS29" s="775"/>
      <c r="BT29" s="19"/>
      <c r="BU29" s="19"/>
      <c r="BV29" s="19"/>
      <c r="BW29" s="19"/>
      <c r="BX29" s="19"/>
      <c r="BY29" s="19"/>
      <c r="BZ29" s="19"/>
      <c r="CA29" s="19"/>
      <c r="CB29" s="775"/>
      <c r="CC29" s="775"/>
      <c r="CD29" s="775"/>
      <c r="CE29" s="775"/>
      <c r="DD29" s="668" t="s">
        <v>409</v>
      </c>
      <c r="DK29" s="1237"/>
      <c r="DL29" s="1234"/>
      <c r="DM29" s="1234"/>
      <c r="DN29" s="1234"/>
      <c r="DO29" s="1234"/>
      <c r="DP29" s="1234"/>
      <c r="DQ29" s="1091"/>
      <c r="DR29" s="1091"/>
      <c r="DS29" s="1091"/>
      <c r="DT29" s="1091"/>
      <c r="DU29" s="1091"/>
      <c r="DV29" s="1091"/>
    </row>
    <row r="30" spans="1:132" ht="16.5" customHeight="1">
      <c r="A30" s="11"/>
      <c r="B30" s="775"/>
      <c r="C30" s="775"/>
      <c r="D30" s="775"/>
      <c r="E30" s="775"/>
      <c r="F30" s="775"/>
      <c r="G30" s="775"/>
      <c r="H30" s="775"/>
      <c r="I30" s="775"/>
      <c r="J30" s="775"/>
      <c r="K30" s="775"/>
      <c r="L30" s="775"/>
      <c r="M30" s="969" t="s">
        <v>164</v>
      </c>
      <c r="N30" s="969"/>
      <c r="O30" s="668" t="s">
        <v>172</v>
      </c>
      <c r="P30" s="775"/>
      <c r="Q30" s="775"/>
      <c r="R30" s="775"/>
      <c r="S30" s="775"/>
      <c r="T30" s="775"/>
      <c r="U30" s="775"/>
      <c r="V30" s="775"/>
      <c r="W30" s="775"/>
      <c r="X30" s="775"/>
      <c r="Y30" s="775"/>
      <c r="Z30" s="775"/>
      <c r="AA30" s="775"/>
      <c r="AB30" s="775"/>
      <c r="AC30" s="775"/>
      <c r="AD30" s="775"/>
      <c r="AE30" s="775"/>
      <c r="AF30" s="775"/>
      <c r="AG30" s="775"/>
      <c r="AH30" s="791"/>
      <c r="AI30" s="775"/>
      <c r="AJ30" s="775"/>
      <c r="AK30" s="775"/>
      <c r="AL30" s="775"/>
      <c r="AM30" s="775"/>
      <c r="AN30" s="775"/>
      <c r="AO30" s="775"/>
      <c r="AP30" s="775"/>
      <c r="AQ30" s="775"/>
      <c r="AR30" s="775"/>
      <c r="AS30" s="775"/>
      <c r="AT30" s="775"/>
      <c r="AU30" s="775"/>
      <c r="AV30" s="775"/>
      <c r="AW30" s="791"/>
      <c r="AX30" s="775"/>
      <c r="AY30" s="775"/>
      <c r="AZ30" s="775"/>
      <c r="BA30" s="775"/>
      <c r="BB30" s="775"/>
      <c r="BC30" s="775"/>
      <c r="BD30" s="775"/>
      <c r="BE30" s="775"/>
      <c r="BF30" s="775"/>
      <c r="BG30" s="775"/>
      <c r="BH30" s="775"/>
      <c r="BI30" s="775"/>
      <c r="BJ30" s="775"/>
      <c r="BK30" s="775"/>
      <c r="BL30" s="775"/>
      <c r="BM30" s="775"/>
      <c r="BN30" s="775"/>
      <c r="BO30" s="775"/>
      <c r="BP30" s="775"/>
      <c r="BQ30" s="775"/>
      <c r="BR30" s="775"/>
      <c r="BS30" s="775"/>
      <c r="BT30" s="19"/>
      <c r="BU30" s="19"/>
      <c r="BV30" s="19"/>
      <c r="BW30" s="19"/>
      <c r="BX30" s="19"/>
      <c r="BY30" s="19"/>
      <c r="BZ30" s="19"/>
      <c r="CA30" s="19"/>
      <c r="CB30" s="775"/>
      <c r="CC30" s="775"/>
      <c r="CD30" s="775"/>
      <c r="CE30" s="775"/>
      <c r="DK30" s="1233"/>
      <c r="DL30" s="1234"/>
      <c r="DM30" s="1234"/>
      <c r="DN30" s="1234"/>
      <c r="DO30" s="1234"/>
      <c r="DP30" s="1234"/>
      <c r="DQ30" s="1233"/>
      <c r="DR30" s="1091"/>
      <c r="DS30" s="1091"/>
      <c r="DT30" s="1091"/>
      <c r="DU30" s="1091"/>
      <c r="DV30" s="1091"/>
    </row>
    <row r="31" spans="1:132" ht="16.5" customHeight="1">
      <c r="A31" s="11"/>
      <c r="B31" s="775"/>
      <c r="C31" s="775"/>
      <c r="D31" s="775"/>
      <c r="E31" s="775"/>
      <c r="F31" s="775"/>
      <c r="G31" s="775"/>
      <c r="H31" s="775"/>
      <c r="I31" s="775"/>
      <c r="J31" s="775"/>
      <c r="K31" s="775"/>
      <c r="L31" s="775"/>
      <c r="M31" s="777"/>
      <c r="N31" s="777"/>
      <c r="P31" s="775"/>
      <c r="Q31" s="775"/>
      <c r="R31" s="775"/>
      <c r="S31" s="775"/>
      <c r="T31" s="775"/>
      <c r="U31" s="775"/>
      <c r="V31" s="775"/>
      <c r="W31" s="775"/>
      <c r="X31" s="775"/>
      <c r="Y31" s="775"/>
      <c r="Z31" s="775"/>
      <c r="AA31" s="775"/>
      <c r="AB31" s="775"/>
      <c r="AC31" s="775"/>
      <c r="AD31" s="775"/>
      <c r="AE31" s="775"/>
      <c r="AF31" s="775"/>
      <c r="AG31" s="775"/>
      <c r="AH31" s="791"/>
      <c r="AI31" s="775"/>
      <c r="AJ31" s="775"/>
      <c r="AK31" s="775"/>
      <c r="AL31" s="775"/>
      <c r="AM31" s="775"/>
      <c r="AN31" s="775"/>
      <c r="AO31" s="775"/>
      <c r="AP31" s="775"/>
      <c r="AQ31" s="775"/>
      <c r="AR31" s="775"/>
      <c r="AS31" s="775"/>
      <c r="AT31" s="775"/>
      <c r="AU31" s="775"/>
      <c r="AV31" s="775"/>
      <c r="AW31" s="791"/>
      <c r="AX31" s="775"/>
      <c r="AY31" s="775"/>
      <c r="AZ31" s="775"/>
      <c r="BA31" s="775"/>
      <c r="BB31" s="775"/>
      <c r="BC31" s="775"/>
      <c r="BD31" s="775"/>
      <c r="BE31" s="775"/>
      <c r="BF31" s="775"/>
      <c r="BG31" s="775"/>
      <c r="BH31" s="775"/>
      <c r="BI31" s="775"/>
      <c r="BJ31" s="775"/>
      <c r="BK31" s="775"/>
      <c r="BL31" s="775"/>
      <c r="BM31" s="775"/>
      <c r="BN31" s="775"/>
      <c r="BO31" s="775"/>
      <c r="BP31" s="775"/>
      <c r="BQ31" s="775"/>
      <c r="BR31" s="775"/>
      <c r="BS31" s="775"/>
      <c r="BT31" s="19"/>
      <c r="BU31" s="19"/>
      <c r="BV31" s="19"/>
      <c r="BW31" s="19"/>
      <c r="BX31" s="19"/>
      <c r="BY31" s="19"/>
      <c r="BZ31" s="19"/>
      <c r="CA31" s="19"/>
      <c r="CB31" s="775"/>
      <c r="CC31" s="775"/>
      <c r="CD31" s="775"/>
      <c r="CE31" s="775"/>
      <c r="DK31" s="796"/>
      <c r="DL31" s="794"/>
      <c r="DM31" s="794"/>
      <c r="DN31" s="794"/>
      <c r="DO31" s="794"/>
      <c r="DP31" s="794"/>
      <c r="DQ31" s="796"/>
      <c r="DR31" s="779"/>
      <c r="DS31" s="779"/>
      <c r="DT31" s="779"/>
      <c r="DU31" s="779"/>
      <c r="DV31" s="779"/>
    </row>
    <row r="32" spans="1:132" ht="16.5" customHeight="1">
      <c r="DK32" s="796"/>
      <c r="DL32" s="779"/>
      <c r="DM32" s="779"/>
      <c r="DN32" s="779"/>
      <c r="DO32" s="779"/>
      <c r="DP32" s="779"/>
      <c r="DQ32" s="1235"/>
      <c r="DR32" s="1235"/>
      <c r="DS32" s="1235"/>
      <c r="DT32" s="1235"/>
      <c r="DU32" s="1235"/>
      <c r="DV32" s="1235"/>
    </row>
    <row r="33" spans="9:126" ht="16.5" customHeight="1">
      <c r="DK33" s="796"/>
      <c r="DL33" s="779"/>
      <c r="DM33" s="779"/>
      <c r="DN33" s="779"/>
      <c r="DO33" s="779"/>
      <c r="DP33" s="779"/>
      <c r="DQ33" s="795"/>
      <c r="DR33" s="795"/>
      <c r="DS33" s="795"/>
      <c r="DT33" s="795"/>
      <c r="DU33" s="795"/>
      <c r="DV33" s="795"/>
    </row>
    <row r="34" spans="9:126" ht="16.5" customHeight="1">
      <c r="I34" s="1192" t="s">
        <v>390</v>
      </c>
      <c r="J34" s="969"/>
      <c r="K34" s="775" t="s">
        <v>465</v>
      </c>
      <c r="L34" s="775"/>
      <c r="M34" s="775"/>
      <c r="N34" s="775"/>
      <c r="O34" s="775"/>
      <c r="P34" s="775"/>
      <c r="Q34" s="775"/>
      <c r="R34" s="775"/>
      <c r="S34" s="775"/>
      <c r="T34" s="775"/>
      <c r="U34" s="775"/>
      <c r="V34" s="775"/>
      <c r="W34" s="775"/>
      <c r="X34" s="775"/>
      <c r="Y34" s="775"/>
      <c r="Z34" s="775"/>
      <c r="AA34" s="775"/>
      <c r="AB34" s="775"/>
      <c r="AC34" s="775"/>
      <c r="AD34" s="775"/>
      <c r="AE34" s="775"/>
      <c r="AF34" s="775"/>
      <c r="AG34" s="775"/>
      <c r="AH34" s="775"/>
      <c r="AI34" s="775"/>
      <c r="AJ34" s="775"/>
      <c r="AK34" s="775"/>
      <c r="AL34" s="775"/>
      <c r="AM34" s="775"/>
      <c r="AN34" s="775"/>
      <c r="AO34" s="775"/>
      <c r="AP34" s="775"/>
      <c r="AQ34" s="775"/>
      <c r="AR34" s="775"/>
      <c r="AS34" s="775"/>
      <c r="AT34" s="775"/>
      <c r="AU34" s="775"/>
      <c r="AV34" s="775"/>
      <c r="AW34" s="775"/>
      <c r="AX34" s="775"/>
      <c r="AY34" s="775"/>
      <c r="AZ34" s="775"/>
      <c r="BA34" s="775"/>
      <c r="BB34" s="775"/>
      <c r="BC34" s="775"/>
      <c r="BD34" s="775"/>
      <c r="BE34" s="19"/>
      <c r="BF34" s="19"/>
      <c r="BG34" s="19"/>
      <c r="BH34" s="19"/>
      <c r="BI34" s="21"/>
      <c r="BJ34" s="21"/>
      <c r="BK34" s="21"/>
      <c r="BL34" s="21"/>
      <c r="BM34" s="21"/>
      <c r="BN34" s="21"/>
      <c r="BO34" s="21"/>
      <c r="BP34" s="21"/>
      <c r="BQ34" s="21"/>
      <c r="BR34" s="775"/>
      <c r="BS34" s="775"/>
      <c r="BT34" s="19"/>
      <c r="BU34" s="19"/>
      <c r="BV34" s="19"/>
      <c r="BW34" s="19"/>
      <c r="BX34" s="19"/>
      <c r="BY34" s="19"/>
      <c r="BZ34" s="19"/>
      <c r="CA34" s="19"/>
      <c r="CB34" s="775"/>
      <c r="CC34" s="775"/>
      <c r="CD34" s="775"/>
      <c r="CE34" s="775"/>
    </row>
    <row r="35" spans="9:126" ht="16.5" customHeight="1">
      <c r="J35" s="1192" t="s">
        <v>80</v>
      </c>
      <c r="K35" s="1192"/>
      <c r="L35" s="1192"/>
      <c r="M35" s="775" t="s">
        <v>647</v>
      </c>
      <c r="CH35" s="1236" t="s">
        <v>159</v>
      </c>
      <c r="CI35" s="1236"/>
      <c r="CJ35" s="1236"/>
      <c r="CK35" s="1236"/>
      <c r="CL35" s="1236"/>
      <c r="CM35" s="1236"/>
      <c r="CN35" s="1236"/>
      <c r="CO35" s="1236" t="s">
        <v>664</v>
      </c>
      <c r="CP35" s="1236"/>
      <c r="CQ35" s="1236"/>
      <c r="CR35" s="1236"/>
      <c r="CS35" s="1236"/>
      <c r="CT35" s="1236"/>
      <c r="CU35" s="1236"/>
      <c r="CV35" s="1236" t="s">
        <v>665</v>
      </c>
      <c r="CW35" s="1236"/>
      <c r="CX35" s="1236"/>
      <c r="CY35" s="1236"/>
      <c r="CZ35" s="1236"/>
      <c r="DA35" s="1236"/>
      <c r="DB35" s="1236"/>
      <c r="DC35" s="798"/>
      <c r="DD35" s="798"/>
      <c r="DE35" s="798"/>
      <c r="DF35" s="798"/>
      <c r="DG35" s="798"/>
      <c r="DH35" s="798"/>
      <c r="DI35" s="798"/>
      <c r="DJ35" s="801"/>
    </row>
    <row r="36" spans="9:126" ht="13.5" customHeight="1">
      <c r="L36" s="668" t="s">
        <v>648</v>
      </c>
      <c r="M36" s="775"/>
      <c r="N36" s="775"/>
      <c r="O36" s="775"/>
      <c r="CH36" s="1236">
        <v>100219674</v>
      </c>
      <c r="CI36" s="1236"/>
      <c r="CJ36" s="1236"/>
      <c r="CK36" s="1236"/>
      <c r="CL36" s="1236"/>
      <c r="CM36" s="1236"/>
      <c r="CN36" s="1236"/>
      <c r="CO36" s="1236">
        <v>61029669</v>
      </c>
      <c r="CP36" s="1236"/>
      <c r="CQ36" s="1236"/>
      <c r="CR36" s="1236"/>
      <c r="CS36" s="1236"/>
      <c r="CT36" s="1236"/>
      <c r="CU36" s="1236"/>
      <c r="CV36" s="1236">
        <f>CH36-CO36</f>
        <v>39190005</v>
      </c>
      <c r="CW36" s="1236"/>
      <c r="CX36" s="1236"/>
      <c r="CY36" s="1236"/>
      <c r="CZ36" s="1236"/>
      <c r="DA36" s="1236"/>
      <c r="DB36" s="1236"/>
      <c r="DC36" s="798"/>
      <c r="DD36" s="798"/>
      <c r="DE36" s="798"/>
      <c r="DF36" s="798"/>
      <c r="DG36" s="798"/>
      <c r="DH36" s="798"/>
      <c r="DI36" s="798"/>
      <c r="DJ36" s="801"/>
    </row>
    <row r="37" spans="9:126" ht="13.5" customHeight="1">
      <c r="L37" s="668" t="s">
        <v>649</v>
      </c>
      <c r="M37" s="777"/>
      <c r="N37" s="777"/>
      <c r="O37" s="775"/>
      <c r="CH37" s="1236" t="s">
        <v>666</v>
      </c>
      <c r="CI37" s="1236"/>
      <c r="CJ37" s="1236"/>
      <c r="CK37" s="1236"/>
      <c r="CL37" s="1236"/>
      <c r="CM37" s="1236"/>
      <c r="CN37" s="1236"/>
      <c r="CO37" s="1236" t="s">
        <v>667</v>
      </c>
      <c r="CP37" s="1236"/>
      <c r="CQ37" s="1236"/>
      <c r="CR37" s="1236"/>
      <c r="CS37" s="1236"/>
      <c r="CT37" s="1236"/>
      <c r="CU37" s="1236"/>
      <c r="CV37" s="834" t="s">
        <v>668</v>
      </c>
      <c r="CW37" s="834"/>
      <c r="CX37" s="834"/>
      <c r="CY37" s="834"/>
      <c r="CZ37" s="834"/>
      <c r="DA37" s="834"/>
      <c r="DB37" s="834"/>
      <c r="DC37" s="798"/>
      <c r="DD37" s="798"/>
      <c r="DE37" s="798"/>
      <c r="DF37" s="798"/>
      <c r="DG37" s="798"/>
      <c r="DH37" s="798"/>
      <c r="DI37" s="798"/>
      <c r="DJ37" s="801"/>
    </row>
    <row r="38" spans="9:126" ht="13.5" customHeight="1">
      <c r="M38" s="777"/>
      <c r="N38" s="777"/>
      <c r="O38" s="775"/>
    </row>
    <row r="39" spans="9:126" ht="13.5" customHeight="1">
      <c r="M39" s="777"/>
      <c r="N39" s="777"/>
      <c r="O39" s="775"/>
    </row>
    <row r="40" spans="9:126" ht="16.5" customHeight="1">
      <c r="I40" s="1192" t="s">
        <v>394</v>
      </c>
      <c r="J40" s="969"/>
      <c r="K40" s="775" t="s">
        <v>542</v>
      </c>
      <c r="L40" s="775"/>
      <c r="M40" s="775"/>
      <c r="N40" s="775"/>
      <c r="O40" s="775"/>
      <c r="P40" s="775"/>
      <c r="Q40" s="775"/>
      <c r="R40" s="775"/>
      <c r="S40" s="775"/>
      <c r="T40" s="775"/>
      <c r="U40" s="775"/>
      <c r="V40" s="775"/>
      <c r="W40" s="775"/>
      <c r="X40" s="775"/>
      <c r="Y40" s="775"/>
    </row>
    <row r="41" spans="9:126" ht="16.5" customHeight="1">
      <c r="I41" s="775"/>
      <c r="J41" s="1192" t="s">
        <v>80</v>
      </c>
      <c r="K41" s="1192"/>
      <c r="L41" s="1192"/>
      <c r="M41" s="668" t="s">
        <v>543</v>
      </c>
      <c r="P41" s="775"/>
      <c r="Q41" s="775"/>
      <c r="R41" s="775"/>
      <c r="S41" s="775"/>
      <c r="T41" s="775"/>
      <c r="U41" s="775"/>
      <c r="V41" s="775"/>
      <c r="W41" s="775"/>
      <c r="X41" s="775"/>
      <c r="Y41" s="775"/>
    </row>
    <row r="42" spans="9:126" ht="16.5" customHeight="1">
      <c r="M42" s="969" t="s">
        <v>164</v>
      </c>
      <c r="N42" s="969"/>
      <c r="O42" s="775" t="s">
        <v>602</v>
      </c>
    </row>
    <row r="43" spans="9:126" ht="16.5" customHeight="1">
      <c r="M43" s="777"/>
      <c r="N43" s="777"/>
      <c r="O43" s="775" t="s">
        <v>675</v>
      </c>
    </row>
    <row r="44" spans="9:126" ht="16.5" customHeight="1">
      <c r="M44" s="828"/>
      <c r="N44" s="828"/>
      <c r="O44" s="829"/>
      <c r="BV44" s="827"/>
    </row>
    <row r="45" spans="9:126" ht="16.5" customHeight="1">
      <c r="I45" s="1192" t="s">
        <v>397</v>
      </c>
      <c r="J45" s="969"/>
      <c r="K45" s="775" t="s">
        <v>411</v>
      </c>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5"/>
      <c r="AN45" s="775"/>
      <c r="AO45" s="775"/>
      <c r="AP45" s="775"/>
      <c r="AQ45" s="775"/>
      <c r="AR45" s="775"/>
      <c r="AS45" s="775"/>
      <c r="AT45" s="775"/>
      <c r="AU45" s="775"/>
      <c r="AV45" s="775"/>
      <c r="AW45" s="775"/>
      <c r="AX45" s="775"/>
      <c r="AY45" s="775"/>
      <c r="AZ45" s="775"/>
      <c r="BA45" s="775"/>
      <c r="BB45" s="775"/>
      <c r="BC45" s="775"/>
      <c r="BD45" s="775"/>
      <c r="BE45" s="19"/>
      <c r="BF45" s="19"/>
      <c r="BG45" s="19"/>
      <c r="BH45" s="19"/>
      <c r="BI45" s="21"/>
      <c r="BJ45" s="21"/>
      <c r="BK45" s="21"/>
      <c r="BL45" s="21"/>
      <c r="BM45" s="21"/>
      <c r="BN45" s="21"/>
      <c r="BO45" s="21"/>
      <c r="BP45" s="21"/>
      <c r="BQ45" s="21"/>
      <c r="BR45" s="775"/>
      <c r="BS45" s="775"/>
      <c r="BT45" s="19"/>
      <c r="BU45" s="19"/>
      <c r="BV45" s="19"/>
      <c r="BW45" s="19"/>
      <c r="BX45" s="19"/>
      <c r="BY45" s="19"/>
      <c r="BZ45" s="19"/>
      <c r="CA45" s="19"/>
      <c r="CB45" s="775"/>
      <c r="CC45" s="775"/>
      <c r="CD45" s="775"/>
      <c r="CE45" s="775"/>
    </row>
    <row r="46" spans="9:126" ht="16.5" customHeight="1">
      <c r="I46" s="783"/>
      <c r="J46" s="1192" t="s">
        <v>80</v>
      </c>
      <c r="K46" s="1192"/>
      <c r="L46" s="1192"/>
      <c r="M46" s="668" t="s">
        <v>544</v>
      </c>
      <c r="O46" s="775"/>
      <c r="P46" s="775"/>
      <c r="Q46" s="775"/>
      <c r="R46" s="775"/>
      <c r="S46" s="775"/>
      <c r="T46" s="775"/>
      <c r="U46" s="775"/>
      <c r="V46" s="775"/>
      <c r="W46" s="775"/>
      <c r="X46" s="775"/>
      <c r="Y46" s="775"/>
      <c r="Z46" s="775"/>
      <c r="AA46" s="775"/>
      <c r="AB46" s="775"/>
      <c r="AC46" s="775"/>
      <c r="AD46" s="775"/>
      <c r="AE46" s="775"/>
      <c r="AF46" s="775"/>
      <c r="AG46" s="775"/>
      <c r="AH46" s="775"/>
      <c r="AI46" s="775"/>
      <c r="AJ46" s="775"/>
      <c r="AK46" s="775"/>
      <c r="AL46" s="775"/>
      <c r="AM46" s="775"/>
      <c r="AN46" s="775"/>
      <c r="AO46" s="775"/>
      <c r="AP46" s="775"/>
      <c r="AQ46" s="775"/>
      <c r="AR46" s="775"/>
      <c r="AS46" s="775"/>
      <c r="AT46" s="775"/>
      <c r="AU46" s="775"/>
      <c r="AV46" s="775"/>
      <c r="AW46" s="775"/>
      <c r="AX46" s="775"/>
      <c r="AY46" s="775"/>
      <c r="AZ46" s="775"/>
      <c r="BA46" s="775"/>
      <c r="BB46" s="775"/>
      <c r="BC46" s="775"/>
      <c r="BD46" s="775"/>
      <c r="BE46" s="19"/>
      <c r="BF46" s="19"/>
      <c r="BG46" s="19"/>
      <c r="BH46" s="19"/>
      <c r="BI46" s="21"/>
      <c r="BJ46" s="21"/>
      <c r="BK46" s="21"/>
      <c r="BL46" s="21"/>
      <c r="BM46" s="21"/>
      <c r="BN46" s="21"/>
      <c r="BO46" s="21"/>
      <c r="BP46" s="21"/>
      <c r="BQ46" s="21"/>
      <c r="BR46" s="775"/>
      <c r="BS46" s="775"/>
      <c r="BT46" s="19"/>
      <c r="BU46" s="19"/>
      <c r="BV46" s="19"/>
      <c r="BW46" s="19"/>
      <c r="BX46" s="19"/>
      <c r="BY46" s="19"/>
      <c r="BZ46" s="19"/>
      <c r="CA46" s="19"/>
      <c r="CB46" s="775"/>
      <c r="CC46" s="775"/>
      <c r="CD46" s="775"/>
      <c r="CE46" s="775"/>
    </row>
    <row r="47" spans="9:126" ht="16.5" customHeight="1">
      <c r="I47" s="783"/>
      <c r="J47" s="777"/>
      <c r="K47" s="775"/>
      <c r="L47" s="775"/>
      <c r="M47" s="969" t="s">
        <v>164</v>
      </c>
      <c r="N47" s="969"/>
      <c r="O47" s="775" t="s">
        <v>545</v>
      </c>
      <c r="P47" s="775"/>
      <c r="Q47" s="775"/>
      <c r="R47" s="775"/>
      <c r="S47" s="775"/>
      <c r="T47" s="775"/>
      <c r="U47" s="775"/>
      <c r="V47" s="775"/>
      <c r="W47" s="775"/>
      <c r="X47" s="775"/>
      <c r="Y47" s="775"/>
      <c r="Z47" s="775"/>
      <c r="AA47" s="775"/>
      <c r="AB47" s="775"/>
      <c r="AC47" s="775"/>
      <c r="AD47" s="775"/>
      <c r="AE47" s="775"/>
      <c r="AF47" s="775"/>
      <c r="AG47" s="775"/>
      <c r="AH47" s="775"/>
      <c r="AI47" s="775"/>
      <c r="AJ47" s="775"/>
      <c r="AK47" s="775"/>
      <c r="AL47" s="775"/>
      <c r="AM47" s="775"/>
      <c r="AN47" s="775"/>
      <c r="AO47" s="775"/>
      <c r="AP47" s="775"/>
      <c r="AQ47" s="775"/>
      <c r="AR47" s="775"/>
      <c r="AS47" s="775"/>
      <c r="AT47" s="775"/>
      <c r="AU47" s="775"/>
      <c r="AV47" s="775"/>
      <c r="AW47" s="775"/>
      <c r="AX47" s="775"/>
      <c r="AY47" s="775"/>
      <c r="AZ47" s="775"/>
      <c r="BA47" s="775"/>
      <c r="BB47" s="775"/>
      <c r="BC47" s="775"/>
      <c r="BD47" s="775"/>
      <c r="BE47" s="19"/>
      <c r="BF47" s="19"/>
      <c r="BG47" s="19"/>
      <c r="BH47" s="19"/>
      <c r="BI47" s="21"/>
      <c r="BJ47" s="21"/>
      <c r="BK47" s="21"/>
      <c r="BL47" s="21"/>
      <c r="BM47" s="21"/>
      <c r="BN47" s="21"/>
      <c r="BO47" s="21"/>
      <c r="BP47" s="21"/>
      <c r="BQ47" s="21"/>
      <c r="BR47" s="775"/>
      <c r="BS47" s="775"/>
      <c r="BT47" s="19"/>
      <c r="BU47" s="19"/>
      <c r="BV47" s="19"/>
      <c r="BW47" s="19"/>
      <c r="BX47" s="19"/>
      <c r="BY47" s="19"/>
      <c r="BZ47" s="19"/>
      <c r="CA47" s="19"/>
      <c r="CB47" s="775"/>
      <c r="CC47" s="775"/>
      <c r="CD47" s="775"/>
      <c r="CE47" s="775"/>
    </row>
    <row r="48" spans="9:126" ht="16.5" customHeight="1">
      <c r="I48" s="783"/>
      <c r="J48" s="777"/>
      <c r="K48" s="775"/>
      <c r="L48" s="775"/>
      <c r="M48" s="777"/>
      <c r="N48" s="777"/>
      <c r="O48" s="775" t="s">
        <v>546</v>
      </c>
      <c r="P48" s="775"/>
      <c r="Q48" s="775"/>
      <c r="R48" s="775"/>
      <c r="S48" s="775"/>
      <c r="T48" s="775"/>
      <c r="U48" s="775"/>
      <c r="V48" s="775"/>
      <c r="W48" s="775"/>
      <c r="X48" s="775"/>
      <c r="Y48" s="775"/>
      <c r="Z48" s="775"/>
      <c r="AA48" s="775"/>
      <c r="AB48" s="775"/>
      <c r="AC48" s="775"/>
      <c r="AD48" s="775"/>
      <c r="AE48" s="775"/>
      <c r="AF48" s="775"/>
      <c r="AG48" s="775"/>
      <c r="AH48" s="775"/>
      <c r="AI48" s="775"/>
      <c r="AJ48" s="775"/>
      <c r="AK48" s="775"/>
      <c r="AL48" s="775"/>
      <c r="AM48" s="775"/>
      <c r="AN48" s="775"/>
      <c r="AO48" s="775"/>
      <c r="AP48" s="775"/>
      <c r="AQ48" s="775"/>
      <c r="AR48" s="775"/>
      <c r="AS48" s="775"/>
      <c r="AT48" s="775"/>
      <c r="AU48" s="775"/>
      <c r="AV48" s="775"/>
      <c r="AW48" s="775"/>
      <c r="AX48" s="775"/>
      <c r="AY48" s="775"/>
      <c r="AZ48" s="775"/>
      <c r="BA48" s="775"/>
      <c r="BB48" s="775"/>
      <c r="BC48" s="775"/>
      <c r="BD48" s="775"/>
      <c r="BE48" s="19"/>
      <c r="BF48" s="19"/>
      <c r="BG48" s="19"/>
      <c r="BH48" s="19"/>
      <c r="BI48" s="21"/>
      <c r="BJ48" s="21"/>
      <c r="BK48" s="21"/>
      <c r="BL48" s="21"/>
      <c r="BM48" s="21"/>
      <c r="BN48" s="21"/>
      <c r="BO48" s="21"/>
      <c r="BP48" s="21"/>
      <c r="BQ48" s="21"/>
      <c r="BR48" s="775"/>
      <c r="BS48" s="775"/>
      <c r="BT48" s="19"/>
      <c r="BU48" s="19"/>
      <c r="BV48" s="19"/>
      <c r="BW48" s="19"/>
      <c r="BX48" s="19"/>
      <c r="BY48" s="19"/>
      <c r="BZ48" s="19"/>
      <c r="CA48" s="19"/>
      <c r="CB48" s="775"/>
      <c r="CC48" s="775"/>
      <c r="CD48" s="775"/>
      <c r="CE48" s="775"/>
    </row>
    <row r="49" spans="9:131" ht="16.5" customHeight="1">
      <c r="I49" s="783"/>
      <c r="J49" s="777"/>
      <c r="K49" s="775"/>
      <c r="L49" s="775"/>
      <c r="M49" s="775"/>
      <c r="N49" s="775"/>
      <c r="O49" s="775" t="s">
        <v>663</v>
      </c>
      <c r="P49" s="775"/>
      <c r="Q49" s="775"/>
      <c r="R49" s="775"/>
      <c r="S49" s="775"/>
      <c r="T49" s="775"/>
      <c r="U49" s="775"/>
      <c r="V49" s="775"/>
      <c r="W49" s="775"/>
      <c r="X49" s="775"/>
      <c r="Y49" s="775"/>
      <c r="Z49" s="775"/>
      <c r="AA49" s="775"/>
      <c r="AB49" s="775"/>
      <c r="AC49" s="775"/>
      <c r="AD49" s="775"/>
      <c r="AE49" s="775"/>
      <c r="AF49" s="775"/>
      <c r="AG49" s="775"/>
      <c r="AH49" s="775"/>
      <c r="AI49" s="775"/>
      <c r="AJ49" s="775"/>
      <c r="AK49" s="775"/>
      <c r="AL49" s="775"/>
      <c r="AM49" s="775"/>
      <c r="AN49" s="775"/>
      <c r="AO49" s="775"/>
      <c r="AP49" s="775"/>
      <c r="AQ49" s="775"/>
      <c r="AR49" s="775"/>
      <c r="AS49" s="775"/>
      <c r="AT49" s="775"/>
      <c r="AU49" s="775"/>
      <c r="AV49" s="775"/>
      <c r="AW49" s="775"/>
      <c r="AX49" s="775"/>
      <c r="AY49" s="775"/>
      <c r="AZ49" s="775"/>
      <c r="BA49" s="775"/>
      <c r="BB49" s="775"/>
      <c r="BC49" s="775"/>
      <c r="BD49" s="775"/>
      <c r="BE49" s="19"/>
      <c r="BF49" s="19"/>
      <c r="BG49" s="19"/>
      <c r="BH49" s="19"/>
      <c r="BI49" s="21"/>
      <c r="BJ49" s="21"/>
      <c r="BK49" s="21"/>
      <c r="BL49" s="21"/>
      <c r="BM49" s="21"/>
      <c r="BN49" s="21"/>
      <c r="BO49" s="21"/>
      <c r="BP49" s="21"/>
      <c r="BQ49" s="21"/>
      <c r="BR49" s="775"/>
      <c r="BS49" s="775"/>
      <c r="BT49" s="19"/>
      <c r="BU49" s="19"/>
      <c r="BV49" s="19"/>
      <c r="BW49" s="19"/>
      <c r="BX49" s="19"/>
      <c r="BY49" s="19"/>
      <c r="BZ49" s="19"/>
      <c r="CA49" s="19"/>
      <c r="CB49" s="775"/>
      <c r="CC49" s="775"/>
      <c r="CD49" s="775"/>
      <c r="CE49" s="775"/>
    </row>
    <row r="50" spans="9:131" ht="16.5" customHeight="1">
      <c r="I50" s="783"/>
      <c r="J50" s="777"/>
      <c r="K50" s="775"/>
      <c r="L50" s="775"/>
      <c r="M50" s="1224" t="s">
        <v>547</v>
      </c>
      <c r="N50" s="1225"/>
      <c r="O50" s="1225"/>
      <c r="P50" s="1225"/>
      <c r="Q50" s="1225"/>
      <c r="R50" s="1225"/>
      <c r="S50" s="1225"/>
      <c r="T50" s="1225"/>
      <c r="U50" s="1225"/>
      <c r="V50" s="1225"/>
      <c r="W50" s="1225"/>
      <c r="X50" s="1225"/>
      <c r="Y50" s="1225"/>
      <c r="Z50" s="1225"/>
      <c r="AA50" s="1225"/>
      <c r="AB50" s="1226"/>
      <c r="AC50" s="1224" t="s">
        <v>548</v>
      </c>
      <c r="AD50" s="1225"/>
      <c r="AE50" s="1225"/>
      <c r="AF50" s="1225"/>
      <c r="AG50" s="1225"/>
      <c r="AH50" s="1225"/>
      <c r="AI50" s="1225"/>
      <c r="AJ50" s="1225"/>
      <c r="AK50" s="1225"/>
      <c r="AL50" s="1225"/>
      <c r="AM50" s="1225"/>
      <c r="AN50" s="1225"/>
      <c r="AO50" s="1225"/>
      <c r="AP50" s="1225"/>
      <c r="AQ50" s="1225"/>
      <c r="AR50" s="1225"/>
      <c r="AS50" s="1225"/>
      <c r="AT50" s="1225"/>
      <c r="AU50" s="1225"/>
      <c r="AV50" s="1225"/>
      <c r="AW50" s="1225"/>
      <c r="AX50" s="1225"/>
      <c r="AY50" s="1225"/>
      <c r="AZ50" s="1225"/>
      <c r="BA50" s="1225"/>
      <c r="BB50" s="1225"/>
      <c r="BC50" s="1225"/>
      <c r="BD50" s="1225"/>
      <c r="BE50" s="1225"/>
      <c r="BF50" s="1225"/>
      <c r="BG50" s="1225"/>
      <c r="BH50" s="1225"/>
      <c r="BI50" s="1225"/>
      <c r="BJ50" s="1225"/>
      <c r="BK50" s="1225"/>
      <c r="BL50" s="1225"/>
      <c r="BM50" s="1225"/>
      <c r="BN50" s="1225"/>
      <c r="BO50" s="1225"/>
      <c r="BP50" s="1225"/>
      <c r="BQ50" s="1225"/>
      <c r="BR50" s="1225"/>
      <c r="BS50" s="1225"/>
      <c r="BT50" s="1225"/>
      <c r="BU50" s="1226"/>
      <c r="BV50" s="19"/>
      <c r="BW50" s="19"/>
      <c r="BX50" s="19"/>
      <c r="BY50" s="19"/>
      <c r="BZ50" s="19"/>
      <c r="CA50" s="19"/>
      <c r="CB50" s="775"/>
      <c r="CC50" s="775"/>
      <c r="CD50" s="775"/>
      <c r="CE50" s="775"/>
    </row>
    <row r="51" spans="9:131" ht="16.5" customHeight="1">
      <c r="I51" s="783"/>
      <c r="J51" s="777"/>
      <c r="K51" s="775"/>
      <c r="L51" s="775"/>
      <c r="M51" s="1227" t="s">
        <v>549</v>
      </c>
      <c r="N51" s="1228"/>
      <c r="O51" s="1228"/>
      <c r="P51" s="1228"/>
      <c r="Q51" s="1228"/>
      <c r="R51" s="1228"/>
      <c r="S51" s="1228"/>
      <c r="T51" s="1228"/>
      <c r="U51" s="1228"/>
      <c r="V51" s="1228"/>
      <c r="W51" s="1228"/>
      <c r="X51" s="1228"/>
      <c r="Y51" s="1228"/>
      <c r="Z51" s="1228"/>
      <c r="AA51" s="1228"/>
      <c r="AB51" s="1229"/>
      <c r="AC51" s="1227" t="s">
        <v>583</v>
      </c>
      <c r="AD51" s="1228"/>
      <c r="AE51" s="1228"/>
      <c r="AF51" s="1228"/>
      <c r="AG51" s="1228"/>
      <c r="AH51" s="1228"/>
      <c r="AI51" s="1228"/>
      <c r="AJ51" s="1228"/>
      <c r="AK51" s="1228"/>
      <c r="AL51" s="1228"/>
      <c r="AM51" s="1228"/>
      <c r="AN51" s="1228"/>
      <c r="AO51" s="1228"/>
      <c r="AP51" s="1228"/>
      <c r="AQ51" s="1228"/>
      <c r="AR51" s="1228"/>
      <c r="AS51" s="1228"/>
      <c r="AT51" s="1228"/>
      <c r="AU51" s="1228"/>
      <c r="AV51" s="1228"/>
      <c r="AW51" s="1228"/>
      <c r="AX51" s="1228"/>
      <c r="AY51" s="1228"/>
      <c r="AZ51" s="1228"/>
      <c r="BA51" s="1228"/>
      <c r="BB51" s="1228"/>
      <c r="BC51" s="1228"/>
      <c r="BD51" s="1228"/>
      <c r="BE51" s="1228"/>
      <c r="BF51" s="1228"/>
      <c r="BG51" s="1228"/>
      <c r="BH51" s="1228"/>
      <c r="BI51" s="1228"/>
      <c r="BJ51" s="1228"/>
      <c r="BK51" s="1228"/>
      <c r="BL51" s="1228"/>
      <c r="BM51" s="1228"/>
      <c r="BN51" s="1228"/>
      <c r="BO51" s="1228"/>
      <c r="BP51" s="1228"/>
      <c r="BQ51" s="1228"/>
      <c r="BR51" s="1228"/>
      <c r="BS51" s="1228"/>
      <c r="BT51" s="1228"/>
      <c r="BU51" s="1229"/>
      <c r="BV51" s="19"/>
      <c r="BW51" s="19"/>
      <c r="BX51" s="19"/>
      <c r="BY51" s="19"/>
      <c r="BZ51" s="19"/>
      <c r="CA51" s="19"/>
      <c r="CB51" s="775"/>
      <c r="CC51" s="775"/>
      <c r="CD51" s="775"/>
      <c r="CE51" s="775"/>
    </row>
    <row r="52" spans="9:131" ht="16.5" customHeight="1">
      <c r="I52" s="783"/>
      <c r="J52" s="777"/>
      <c r="K52" s="775"/>
      <c r="L52" s="775"/>
      <c r="M52" s="1230"/>
      <c r="N52" s="1231"/>
      <c r="O52" s="1231"/>
      <c r="P52" s="1231"/>
      <c r="Q52" s="1231"/>
      <c r="R52" s="1231"/>
      <c r="S52" s="1231"/>
      <c r="T52" s="1231"/>
      <c r="U52" s="1231"/>
      <c r="V52" s="1231"/>
      <c r="W52" s="1231"/>
      <c r="X52" s="1231"/>
      <c r="Y52" s="1231"/>
      <c r="Z52" s="1231"/>
      <c r="AA52" s="1231"/>
      <c r="AB52" s="1232"/>
      <c r="AC52" s="1230"/>
      <c r="AD52" s="1231"/>
      <c r="AE52" s="1231"/>
      <c r="AF52" s="1231"/>
      <c r="AG52" s="1231"/>
      <c r="AH52" s="1231"/>
      <c r="AI52" s="1231"/>
      <c r="AJ52" s="1231"/>
      <c r="AK52" s="1231"/>
      <c r="AL52" s="1231"/>
      <c r="AM52" s="1231"/>
      <c r="AN52" s="1231"/>
      <c r="AO52" s="1231"/>
      <c r="AP52" s="1231"/>
      <c r="AQ52" s="1231"/>
      <c r="AR52" s="1231"/>
      <c r="AS52" s="1231"/>
      <c r="AT52" s="1231"/>
      <c r="AU52" s="1231"/>
      <c r="AV52" s="1231"/>
      <c r="AW52" s="1231"/>
      <c r="AX52" s="1231"/>
      <c r="AY52" s="1231"/>
      <c r="AZ52" s="1231"/>
      <c r="BA52" s="1231"/>
      <c r="BB52" s="1231"/>
      <c r="BC52" s="1231"/>
      <c r="BD52" s="1231"/>
      <c r="BE52" s="1231"/>
      <c r="BF52" s="1231"/>
      <c r="BG52" s="1231"/>
      <c r="BH52" s="1231"/>
      <c r="BI52" s="1231"/>
      <c r="BJ52" s="1231"/>
      <c r="BK52" s="1231"/>
      <c r="BL52" s="1231"/>
      <c r="BM52" s="1231"/>
      <c r="BN52" s="1231"/>
      <c r="BO52" s="1231"/>
      <c r="BP52" s="1231"/>
      <c r="BQ52" s="1231"/>
      <c r="BR52" s="1231"/>
      <c r="BS52" s="1231"/>
      <c r="BT52" s="1231"/>
      <c r="BU52" s="1232"/>
      <c r="BV52" s="19"/>
      <c r="BW52" s="19"/>
      <c r="BX52" s="19"/>
      <c r="BY52" s="19"/>
      <c r="BZ52" s="19"/>
      <c r="CA52" s="19"/>
      <c r="CB52" s="775"/>
      <c r="CC52" s="775"/>
      <c r="CD52" s="775"/>
      <c r="CE52" s="775"/>
    </row>
    <row r="53" spans="9:131" ht="16.5" customHeight="1">
      <c r="I53" s="783"/>
      <c r="J53" s="777"/>
      <c r="K53" s="775"/>
      <c r="L53" s="775"/>
      <c r="M53" s="1227" t="s">
        <v>550</v>
      </c>
      <c r="N53" s="1228"/>
      <c r="O53" s="1228"/>
      <c r="P53" s="1228"/>
      <c r="Q53" s="1228"/>
      <c r="R53" s="1228"/>
      <c r="S53" s="1228"/>
      <c r="T53" s="1228"/>
      <c r="U53" s="1228"/>
      <c r="V53" s="1228"/>
      <c r="W53" s="1228"/>
      <c r="X53" s="1228"/>
      <c r="Y53" s="1228"/>
      <c r="Z53" s="1228"/>
      <c r="AA53" s="1228"/>
      <c r="AB53" s="1229"/>
      <c r="AC53" s="1227" t="s">
        <v>551</v>
      </c>
      <c r="AD53" s="1228"/>
      <c r="AE53" s="1228"/>
      <c r="AF53" s="1228"/>
      <c r="AG53" s="1228"/>
      <c r="AH53" s="1228"/>
      <c r="AI53" s="1228"/>
      <c r="AJ53" s="1228"/>
      <c r="AK53" s="1228"/>
      <c r="AL53" s="1228"/>
      <c r="AM53" s="1228"/>
      <c r="AN53" s="1228"/>
      <c r="AO53" s="1228"/>
      <c r="AP53" s="1228"/>
      <c r="AQ53" s="1228"/>
      <c r="AR53" s="1228"/>
      <c r="AS53" s="1228"/>
      <c r="AT53" s="1228"/>
      <c r="AU53" s="1228"/>
      <c r="AV53" s="1228"/>
      <c r="AW53" s="1228"/>
      <c r="AX53" s="1228"/>
      <c r="AY53" s="1228"/>
      <c r="AZ53" s="1228"/>
      <c r="BA53" s="1228"/>
      <c r="BB53" s="1228"/>
      <c r="BC53" s="1228"/>
      <c r="BD53" s="1228"/>
      <c r="BE53" s="1228"/>
      <c r="BF53" s="1228"/>
      <c r="BG53" s="1228"/>
      <c r="BH53" s="1228"/>
      <c r="BI53" s="1228"/>
      <c r="BJ53" s="1228"/>
      <c r="BK53" s="1228"/>
      <c r="BL53" s="1228"/>
      <c r="BM53" s="1228"/>
      <c r="BN53" s="1228"/>
      <c r="BO53" s="1228"/>
      <c r="BP53" s="1228"/>
      <c r="BQ53" s="1228"/>
      <c r="BR53" s="1228"/>
      <c r="BS53" s="1228"/>
      <c r="BT53" s="1228"/>
      <c r="BU53" s="1229"/>
      <c r="BV53" s="19"/>
      <c r="BW53" s="19"/>
      <c r="BX53" s="19"/>
      <c r="BY53" s="19"/>
      <c r="BZ53" s="19"/>
      <c r="CA53" s="19"/>
      <c r="CB53" s="775"/>
      <c r="CC53" s="775"/>
      <c r="CD53" s="775"/>
      <c r="CE53" s="775"/>
    </row>
    <row r="54" spans="9:131" ht="16.5" customHeight="1">
      <c r="I54" s="783"/>
      <c r="J54" s="777"/>
      <c r="K54" s="775"/>
      <c r="L54" s="775"/>
      <c r="M54" s="1230"/>
      <c r="N54" s="1231"/>
      <c r="O54" s="1231"/>
      <c r="P54" s="1231"/>
      <c r="Q54" s="1231"/>
      <c r="R54" s="1231"/>
      <c r="S54" s="1231"/>
      <c r="T54" s="1231"/>
      <c r="U54" s="1231"/>
      <c r="V54" s="1231"/>
      <c r="W54" s="1231"/>
      <c r="X54" s="1231"/>
      <c r="Y54" s="1231"/>
      <c r="Z54" s="1231"/>
      <c r="AA54" s="1231"/>
      <c r="AB54" s="1232"/>
      <c r="AC54" s="1230"/>
      <c r="AD54" s="1231"/>
      <c r="AE54" s="1231"/>
      <c r="AF54" s="1231"/>
      <c r="AG54" s="1231"/>
      <c r="AH54" s="1231"/>
      <c r="AI54" s="1231"/>
      <c r="AJ54" s="1231"/>
      <c r="AK54" s="1231"/>
      <c r="AL54" s="1231"/>
      <c r="AM54" s="1231"/>
      <c r="AN54" s="1231"/>
      <c r="AO54" s="1231"/>
      <c r="AP54" s="1231"/>
      <c r="AQ54" s="1231"/>
      <c r="AR54" s="1231"/>
      <c r="AS54" s="1231"/>
      <c r="AT54" s="1231"/>
      <c r="AU54" s="1231"/>
      <c r="AV54" s="1231"/>
      <c r="AW54" s="1231"/>
      <c r="AX54" s="1231"/>
      <c r="AY54" s="1231"/>
      <c r="AZ54" s="1231"/>
      <c r="BA54" s="1231"/>
      <c r="BB54" s="1231"/>
      <c r="BC54" s="1231"/>
      <c r="BD54" s="1231"/>
      <c r="BE54" s="1231"/>
      <c r="BF54" s="1231"/>
      <c r="BG54" s="1231"/>
      <c r="BH54" s="1231"/>
      <c r="BI54" s="1231"/>
      <c r="BJ54" s="1231"/>
      <c r="BK54" s="1231"/>
      <c r="BL54" s="1231"/>
      <c r="BM54" s="1231"/>
      <c r="BN54" s="1231"/>
      <c r="BO54" s="1231"/>
      <c r="BP54" s="1231"/>
      <c r="BQ54" s="1231"/>
      <c r="BR54" s="1231"/>
      <c r="BS54" s="1231"/>
      <c r="BT54" s="1231"/>
      <c r="BU54" s="1232"/>
      <c r="BV54" s="19"/>
      <c r="BW54" s="19"/>
      <c r="BX54" s="19"/>
      <c r="BY54" s="19"/>
      <c r="BZ54" s="19"/>
      <c r="CA54" s="19"/>
      <c r="CB54" s="775"/>
      <c r="CC54" s="775"/>
      <c r="CD54" s="775"/>
      <c r="CE54" s="775"/>
    </row>
    <row r="55" spans="9:131" ht="16.5" customHeight="1">
      <c r="I55" s="833"/>
      <c r="J55" s="828"/>
      <c r="K55" s="829"/>
      <c r="L55" s="829"/>
      <c r="M55" s="829"/>
      <c r="N55" s="829"/>
      <c r="O55" s="829"/>
      <c r="P55" s="829"/>
      <c r="Q55" s="829"/>
      <c r="R55" s="829"/>
      <c r="S55" s="829"/>
      <c r="T55" s="829"/>
      <c r="U55" s="829"/>
      <c r="V55" s="829"/>
      <c r="W55" s="829"/>
      <c r="X55" s="829"/>
      <c r="Y55" s="829"/>
      <c r="Z55" s="829"/>
      <c r="AA55" s="829"/>
      <c r="AB55" s="829"/>
      <c r="AC55" s="829"/>
      <c r="AD55" s="829"/>
      <c r="AE55" s="829"/>
      <c r="AF55" s="829"/>
      <c r="AG55" s="829"/>
      <c r="AH55" s="829"/>
      <c r="AI55" s="829"/>
      <c r="AJ55" s="829"/>
      <c r="AK55" s="829"/>
      <c r="AL55" s="829"/>
      <c r="AM55" s="829"/>
      <c r="AN55" s="829"/>
      <c r="AO55" s="829"/>
      <c r="AP55" s="829"/>
      <c r="AQ55" s="829"/>
      <c r="AR55" s="829"/>
      <c r="AS55" s="829"/>
      <c r="AT55" s="829"/>
      <c r="AU55" s="829"/>
      <c r="AV55" s="829"/>
      <c r="AW55" s="829"/>
      <c r="AX55" s="829"/>
      <c r="AY55" s="829"/>
      <c r="AZ55" s="829"/>
      <c r="BA55" s="829"/>
      <c r="BB55" s="829"/>
      <c r="BC55" s="829"/>
      <c r="BD55" s="829"/>
      <c r="BE55" s="19"/>
      <c r="BF55" s="19"/>
      <c r="BG55" s="19"/>
      <c r="BH55" s="19"/>
      <c r="BI55" s="21"/>
      <c r="BJ55" s="21"/>
      <c r="BK55" s="21"/>
      <c r="BL55" s="21"/>
      <c r="BM55" s="21"/>
      <c r="BN55" s="21"/>
      <c r="BO55" s="21"/>
      <c r="BP55" s="21"/>
      <c r="BQ55" s="21"/>
      <c r="BR55" s="829"/>
      <c r="BS55" s="829"/>
      <c r="BT55" s="19"/>
      <c r="BU55" s="19"/>
      <c r="BV55" s="19"/>
      <c r="BW55" s="19"/>
      <c r="BX55" s="19"/>
      <c r="BY55" s="19"/>
      <c r="BZ55" s="19"/>
      <c r="CA55" s="19"/>
      <c r="CB55" s="829"/>
      <c r="CC55" s="829"/>
      <c r="CD55" s="829"/>
      <c r="CE55" s="829"/>
    </row>
    <row r="56" spans="9:131" ht="16.5" customHeight="1">
      <c r="I56" s="783"/>
      <c r="J56" s="1192" t="s">
        <v>138</v>
      </c>
      <c r="K56" s="1192"/>
      <c r="L56" s="1192"/>
      <c r="M56" s="668" t="s">
        <v>552</v>
      </c>
      <c r="O56" s="775"/>
      <c r="P56" s="775"/>
      <c r="Q56" s="775"/>
      <c r="R56" s="775"/>
      <c r="S56" s="775"/>
      <c r="T56" s="775"/>
      <c r="U56" s="775"/>
      <c r="V56" s="775"/>
      <c r="W56" s="775"/>
      <c r="X56" s="775"/>
      <c r="Y56" s="775"/>
      <c r="Z56" s="775"/>
      <c r="AA56" s="775"/>
      <c r="AB56" s="775"/>
      <c r="AC56" s="775"/>
      <c r="AD56" s="775"/>
      <c r="AE56" s="775"/>
      <c r="AF56" s="775"/>
      <c r="AG56" s="775"/>
      <c r="AH56" s="775"/>
      <c r="AI56" s="775"/>
      <c r="AJ56" s="775"/>
      <c r="AK56" s="775"/>
      <c r="AL56" s="775"/>
      <c r="AM56" s="775"/>
      <c r="AN56" s="775"/>
      <c r="AO56" s="775"/>
      <c r="AP56" s="775"/>
      <c r="AQ56" s="775"/>
      <c r="AR56" s="775"/>
      <c r="AS56" s="775"/>
      <c r="AT56" s="775"/>
      <c r="AU56" s="775"/>
      <c r="AV56" s="775"/>
      <c r="AW56" s="775"/>
      <c r="AX56" s="775"/>
      <c r="AY56" s="775"/>
      <c r="AZ56" s="775"/>
      <c r="BA56" s="775"/>
      <c r="BB56" s="775"/>
      <c r="BC56" s="775"/>
      <c r="BD56" s="775"/>
      <c r="BE56" s="19"/>
      <c r="BF56" s="19"/>
      <c r="BG56" s="19"/>
      <c r="BH56" s="19"/>
      <c r="BI56" s="21"/>
      <c r="BJ56" s="21"/>
      <c r="BK56" s="21"/>
      <c r="BL56" s="21"/>
      <c r="BM56" s="21"/>
      <c r="BN56" s="21"/>
      <c r="BO56" s="21"/>
      <c r="BP56" s="21"/>
      <c r="BQ56" s="21"/>
      <c r="BR56" s="775"/>
      <c r="BS56" s="775"/>
      <c r="BT56" s="19"/>
      <c r="BU56" s="19"/>
      <c r="BV56" s="19"/>
      <c r="BW56" s="19"/>
      <c r="BX56" s="19"/>
      <c r="BY56" s="19"/>
      <c r="BZ56" s="19"/>
      <c r="CA56" s="19"/>
      <c r="CB56" s="775"/>
      <c r="CC56" s="775"/>
      <c r="CD56" s="775"/>
      <c r="CE56" s="775"/>
    </row>
    <row r="57" spans="9:131" ht="16.5" customHeight="1">
      <c r="I57" s="783"/>
      <c r="J57" s="777"/>
      <c r="K57" s="775"/>
      <c r="L57" s="775"/>
      <c r="M57" s="775" t="s">
        <v>553</v>
      </c>
      <c r="N57" s="775"/>
      <c r="O57" s="775"/>
      <c r="P57" s="775"/>
      <c r="Q57" s="775"/>
      <c r="R57" s="775"/>
      <c r="S57" s="775"/>
      <c r="T57" s="775"/>
      <c r="U57" s="775"/>
      <c r="V57" s="775"/>
      <c r="W57" s="775"/>
      <c r="X57" s="775"/>
      <c r="Y57" s="775"/>
      <c r="Z57" s="775"/>
      <c r="AA57" s="775"/>
      <c r="AB57" s="775"/>
      <c r="AC57" s="775"/>
      <c r="AD57" s="775"/>
      <c r="AE57" s="775"/>
      <c r="AF57" s="775"/>
      <c r="AG57" s="775"/>
      <c r="AH57" s="775"/>
      <c r="AI57" s="775"/>
      <c r="AJ57" s="775"/>
      <c r="AK57" s="775"/>
      <c r="AL57" s="775"/>
      <c r="AM57" s="775"/>
      <c r="AN57" s="775"/>
      <c r="AO57" s="775"/>
      <c r="AP57" s="775"/>
      <c r="AQ57" s="775"/>
      <c r="AR57" s="775"/>
      <c r="AS57" s="775"/>
      <c r="AT57" s="775"/>
      <c r="AU57" s="775"/>
      <c r="AV57" s="775"/>
      <c r="AW57" s="775"/>
      <c r="AX57" s="775"/>
      <c r="AY57" s="775"/>
      <c r="AZ57" s="775"/>
      <c r="BA57" s="775"/>
      <c r="BB57" s="775"/>
      <c r="BC57" s="775"/>
      <c r="BD57" s="775"/>
      <c r="BE57" s="19"/>
      <c r="BF57" s="19"/>
      <c r="BG57" s="19"/>
      <c r="BH57" s="19"/>
      <c r="BI57" s="21"/>
      <c r="BJ57" s="21"/>
      <c r="BK57" s="21"/>
      <c r="BL57" s="21"/>
      <c r="BM57" s="21"/>
      <c r="BN57" s="21"/>
      <c r="BO57" s="21"/>
      <c r="BP57" s="21"/>
      <c r="BQ57" s="21"/>
      <c r="BR57" s="775"/>
      <c r="BS57" s="775"/>
      <c r="BT57" s="19"/>
      <c r="BU57" s="19"/>
      <c r="BV57" s="19"/>
      <c r="BW57" s="19"/>
      <c r="BX57" s="19"/>
      <c r="BY57" s="19"/>
      <c r="BZ57" s="19"/>
      <c r="CA57" s="19"/>
      <c r="CB57" s="775"/>
      <c r="CC57" s="775"/>
      <c r="CD57" s="775"/>
      <c r="CE57" s="775"/>
    </row>
    <row r="58" spans="9:131" ht="16.5" customHeight="1">
      <c r="I58" s="783"/>
      <c r="J58" s="777"/>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5"/>
      <c r="AT58" s="775"/>
      <c r="AU58" s="775"/>
      <c r="AV58" s="775"/>
      <c r="AW58" s="775"/>
      <c r="AX58" s="775"/>
      <c r="AY58" s="775"/>
      <c r="AZ58" s="775"/>
      <c r="BA58" s="775"/>
      <c r="BB58" s="775"/>
      <c r="BC58" s="775"/>
      <c r="BD58" s="775"/>
      <c r="BE58" s="19"/>
      <c r="BF58" s="19"/>
      <c r="BG58" s="19"/>
      <c r="BH58" s="19"/>
      <c r="BI58" s="21"/>
      <c r="BJ58" s="21"/>
      <c r="BK58" s="21"/>
      <c r="BL58" s="21"/>
      <c r="BM58" s="21"/>
      <c r="BN58" s="21"/>
      <c r="BO58" s="21"/>
      <c r="BP58" s="21"/>
      <c r="BQ58" s="21"/>
      <c r="BR58" s="775"/>
      <c r="BS58" s="775"/>
      <c r="BT58" s="19"/>
      <c r="BU58" s="128" t="s">
        <v>556</v>
      </c>
      <c r="BV58" s="19"/>
      <c r="BW58" s="19"/>
      <c r="BX58" s="19"/>
      <c r="BY58" s="19"/>
      <c r="BZ58" s="19"/>
      <c r="CA58" s="19"/>
      <c r="CB58" s="775"/>
      <c r="CC58" s="775"/>
      <c r="CD58" s="775"/>
      <c r="CE58" s="775"/>
    </row>
    <row r="59" spans="9:131" ht="16.5" customHeight="1">
      <c r="I59" s="783"/>
      <c r="J59" s="777"/>
      <c r="K59" s="775"/>
      <c r="L59" s="775"/>
      <c r="M59" s="864"/>
      <c r="N59" s="864"/>
      <c r="O59" s="864"/>
      <c r="P59" s="864"/>
      <c r="Q59" s="864"/>
      <c r="R59" s="864"/>
      <c r="S59" s="864"/>
      <c r="T59" s="864"/>
      <c r="U59" s="864"/>
      <c r="V59" s="864"/>
      <c r="W59" s="864"/>
      <c r="X59" s="864"/>
      <c r="Y59" s="864"/>
      <c r="Z59" s="864"/>
      <c r="AA59" s="864"/>
      <c r="AB59" s="864"/>
      <c r="AC59" s="1224" t="s">
        <v>554</v>
      </c>
      <c r="AD59" s="1225"/>
      <c r="AE59" s="1225"/>
      <c r="AF59" s="1225"/>
      <c r="AG59" s="1225"/>
      <c r="AH59" s="1225"/>
      <c r="AI59" s="1225"/>
      <c r="AJ59" s="1225"/>
      <c r="AK59" s="1225"/>
      <c r="AL59" s="1225"/>
      <c r="AM59" s="1225"/>
      <c r="AN59" s="1225"/>
      <c r="AO59" s="1225"/>
      <c r="AP59" s="1225"/>
      <c r="AQ59" s="1226"/>
      <c r="AR59" s="1225" t="s">
        <v>550</v>
      </c>
      <c r="AS59" s="1225"/>
      <c r="AT59" s="1225"/>
      <c r="AU59" s="1225"/>
      <c r="AV59" s="1225"/>
      <c r="AW59" s="1225"/>
      <c r="AX59" s="1225"/>
      <c r="AY59" s="1225"/>
      <c r="AZ59" s="1225"/>
      <c r="BA59" s="1225"/>
      <c r="BB59" s="1225"/>
      <c r="BC59" s="1225"/>
      <c r="BD59" s="1225"/>
      <c r="BE59" s="1225"/>
      <c r="BF59" s="1226"/>
      <c r="BG59" s="1224" t="s">
        <v>555</v>
      </c>
      <c r="BH59" s="1225"/>
      <c r="BI59" s="1225"/>
      <c r="BJ59" s="1225"/>
      <c r="BK59" s="1225"/>
      <c r="BL59" s="1225"/>
      <c r="BM59" s="1225"/>
      <c r="BN59" s="1225"/>
      <c r="BO59" s="1225"/>
      <c r="BP59" s="1225"/>
      <c r="BQ59" s="1225"/>
      <c r="BR59" s="1225"/>
      <c r="BS59" s="1225"/>
      <c r="BT59" s="1225"/>
      <c r="BU59" s="1226"/>
      <c r="BV59" s="19"/>
      <c r="BW59" s="19"/>
      <c r="BX59" s="19"/>
      <c r="BY59" s="19"/>
      <c r="BZ59" s="19"/>
      <c r="CA59" s="19"/>
      <c r="CB59" s="775"/>
      <c r="CC59" s="775"/>
      <c r="CD59" s="775"/>
      <c r="CE59" s="775"/>
      <c r="DE59" s="193"/>
      <c r="DF59" s="193"/>
      <c r="DG59" s="193"/>
      <c r="DH59" s="193"/>
      <c r="DI59" s="193"/>
      <c r="DJ59" s="193"/>
      <c r="DK59" s="193"/>
      <c r="DL59" s="193"/>
      <c r="DM59" s="193"/>
      <c r="DN59" s="193"/>
      <c r="DO59" s="193"/>
      <c r="DP59" s="193"/>
      <c r="DQ59" s="193"/>
      <c r="DR59" s="193"/>
      <c r="DS59" s="193"/>
      <c r="DT59" s="193"/>
      <c r="DU59" s="193"/>
      <c r="DV59" s="193"/>
      <c r="DW59" s="193"/>
      <c r="DX59" s="193"/>
      <c r="DY59" s="193"/>
      <c r="DZ59" s="193"/>
      <c r="EA59" s="193"/>
    </row>
    <row r="60" spans="9:131" ht="16.5" customHeight="1">
      <c r="I60" s="783"/>
      <c r="J60" s="777"/>
      <c r="K60" s="775"/>
      <c r="L60" s="775"/>
      <c r="M60" s="310" t="s">
        <v>557</v>
      </c>
      <c r="N60" s="316"/>
      <c r="O60" s="316"/>
      <c r="P60" s="316"/>
      <c r="Q60" s="316"/>
      <c r="R60" s="316"/>
      <c r="S60" s="316"/>
      <c r="T60" s="316"/>
      <c r="U60" s="316"/>
      <c r="V60" s="316"/>
      <c r="W60" s="316"/>
      <c r="X60" s="316"/>
      <c r="Y60" s="316"/>
      <c r="Z60" s="316"/>
      <c r="AA60" s="316"/>
      <c r="AB60" s="311"/>
      <c r="AC60" s="1218">
        <v>147478</v>
      </c>
      <c r="AD60" s="1219"/>
      <c r="AE60" s="1219"/>
      <c r="AF60" s="1219"/>
      <c r="AG60" s="1219"/>
      <c r="AH60" s="1219"/>
      <c r="AI60" s="1219"/>
      <c r="AJ60" s="1219"/>
      <c r="AK60" s="1219"/>
      <c r="AL60" s="1219"/>
      <c r="AM60" s="1219"/>
      <c r="AN60" s="1219"/>
      <c r="AO60" s="1219"/>
      <c r="AP60" s="1219"/>
      <c r="AQ60" s="1220"/>
      <c r="AR60" s="1218">
        <v>189170</v>
      </c>
      <c r="AS60" s="1219"/>
      <c r="AT60" s="1219"/>
      <c r="AU60" s="1219"/>
      <c r="AV60" s="1219"/>
      <c r="AW60" s="1219"/>
      <c r="AX60" s="1219"/>
      <c r="AY60" s="1219"/>
      <c r="AZ60" s="1219"/>
      <c r="BA60" s="1219"/>
      <c r="BB60" s="1219"/>
      <c r="BC60" s="1219"/>
      <c r="BD60" s="1219"/>
      <c r="BE60" s="1219"/>
      <c r="BF60" s="1220"/>
      <c r="BG60" s="1214">
        <f>SUM(AC60:BF60)</f>
        <v>336648</v>
      </c>
      <c r="BH60" s="1215"/>
      <c r="BI60" s="1215"/>
      <c r="BJ60" s="1215"/>
      <c r="BK60" s="1215"/>
      <c r="BL60" s="1215"/>
      <c r="BM60" s="1215"/>
      <c r="BN60" s="1215"/>
      <c r="BO60" s="1215"/>
      <c r="BP60" s="1215"/>
      <c r="BQ60" s="1215"/>
      <c r="BR60" s="1215"/>
      <c r="BS60" s="1215"/>
      <c r="BT60" s="1215"/>
      <c r="BU60" s="1216"/>
      <c r="BV60" s="19"/>
      <c r="BW60" s="19"/>
      <c r="BX60" s="19"/>
      <c r="BY60" s="19"/>
      <c r="BZ60" s="19"/>
      <c r="CA60" s="19"/>
      <c r="CB60" s="775"/>
      <c r="CC60" s="775"/>
      <c r="CD60" s="775"/>
      <c r="CE60" s="775"/>
      <c r="DE60" s="1195"/>
      <c r="DF60" s="1195"/>
      <c r="DG60" s="1195"/>
      <c r="DH60" s="1195"/>
      <c r="DI60" s="1195"/>
      <c r="DJ60" s="1195"/>
      <c r="DK60" s="1195"/>
      <c r="DL60" s="1195"/>
      <c r="DM60" s="1195"/>
      <c r="DN60" s="1195"/>
      <c r="DO60" s="1195"/>
      <c r="DP60" s="1195"/>
      <c r="DQ60" s="1195"/>
      <c r="DR60" s="1195"/>
      <c r="DS60" s="1195"/>
      <c r="DT60" s="193"/>
      <c r="DU60" s="193"/>
      <c r="DV60" s="193"/>
      <c r="DW60" s="193"/>
      <c r="DX60" s="193"/>
      <c r="DY60" s="193"/>
      <c r="DZ60" s="193"/>
      <c r="EA60" s="193"/>
    </row>
    <row r="61" spans="9:131" ht="16.5" customHeight="1">
      <c r="I61" s="783"/>
      <c r="J61" s="777"/>
      <c r="K61" s="775"/>
      <c r="L61" s="775"/>
      <c r="M61" s="5" t="s">
        <v>558</v>
      </c>
      <c r="N61" s="385"/>
      <c r="O61" s="385"/>
      <c r="P61" s="385"/>
      <c r="Q61" s="385"/>
      <c r="R61" s="385"/>
      <c r="S61" s="385"/>
      <c r="T61" s="385"/>
      <c r="U61" s="385"/>
      <c r="V61" s="385"/>
      <c r="W61" s="385"/>
      <c r="X61" s="385"/>
      <c r="Y61" s="385"/>
      <c r="Z61" s="385"/>
      <c r="AA61" s="385"/>
      <c r="AB61" s="842"/>
      <c r="AC61" s="1203">
        <v>207533</v>
      </c>
      <c r="AD61" s="1204"/>
      <c r="AE61" s="1204"/>
      <c r="AF61" s="1204"/>
      <c r="AG61" s="1204"/>
      <c r="AH61" s="1204"/>
      <c r="AI61" s="1204"/>
      <c r="AJ61" s="1204"/>
      <c r="AK61" s="1204"/>
      <c r="AL61" s="1204"/>
      <c r="AM61" s="1204"/>
      <c r="AN61" s="1204"/>
      <c r="AO61" s="1204"/>
      <c r="AP61" s="1204"/>
      <c r="AQ61" s="1205"/>
      <c r="AR61" s="1203">
        <v>316926</v>
      </c>
      <c r="AS61" s="1204"/>
      <c r="AT61" s="1204"/>
      <c r="AU61" s="1204"/>
      <c r="AV61" s="1204"/>
      <c r="AW61" s="1204"/>
      <c r="AX61" s="1204"/>
      <c r="AY61" s="1204"/>
      <c r="AZ61" s="1204"/>
      <c r="BA61" s="1204"/>
      <c r="BB61" s="1204"/>
      <c r="BC61" s="1204"/>
      <c r="BD61" s="1204"/>
      <c r="BE61" s="1204"/>
      <c r="BF61" s="1205"/>
      <c r="BG61" s="1197">
        <f>SUM(AC61:BF61)</f>
        <v>524459</v>
      </c>
      <c r="BH61" s="1198"/>
      <c r="BI61" s="1198"/>
      <c r="BJ61" s="1198"/>
      <c r="BK61" s="1198"/>
      <c r="BL61" s="1198"/>
      <c r="BM61" s="1198"/>
      <c r="BN61" s="1198"/>
      <c r="BO61" s="1198"/>
      <c r="BP61" s="1198"/>
      <c r="BQ61" s="1198"/>
      <c r="BR61" s="1198"/>
      <c r="BS61" s="1198"/>
      <c r="BT61" s="1198"/>
      <c r="BU61" s="1199"/>
      <c r="BV61" s="19"/>
      <c r="BW61" s="19"/>
      <c r="BX61" s="19"/>
      <c r="BY61" s="19"/>
      <c r="BZ61" s="19"/>
      <c r="CA61" s="19"/>
      <c r="CB61" s="775"/>
      <c r="CC61" s="775"/>
      <c r="CD61" s="775"/>
      <c r="CE61" s="775"/>
      <c r="DE61" s="1196"/>
      <c r="DF61" s="1196"/>
      <c r="DG61" s="1196"/>
      <c r="DH61" s="1196"/>
      <c r="DI61" s="1196"/>
      <c r="DJ61" s="1196"/>
      <c r="DK61" s="1196"/>
      <c r="DL61" s="1196"/>
      <c r="DM61" s="1196"/>
      <c r="DN61" s="1196"/>
      <c r="DO61" s="1196"/>
      <c r="DP61" s="1196"/>
      <c r="DQ61" s="1196"/>
      <c r="DR61" s="1196"/>
      <c r="DS61" s="1196"/>
      <c r="DT61" s="193"/>
      <c r="DU61" s="193"/>
      <c r="DV61" s="193"/>
      <c r="DW61" s="193"/>
      <c r="DX61" s="193"/>
      <c r="DY61" s="193"/>
      <c r="DZ61" s="193"/>
      <c r="EA61" s="193"/>
    </row>
    <row r="62" spans="9:131" ht="16.5" customHeight="1">
      <c r="I62" s="783"/>
      <c r="J62" s="777"/>
      <c r="K62" s="775"/>
      <c r="L62" s="775"/>
      <c r="M62" s="310" t="s">
        <v>559</v>
      </c>
      <c r="N62" s="316"/>
      <c r="O62" s="316"/>
      <c r="P62" s="316"/>
      <c r="Q62" s="316"/>
      <c r="R62" s="316"/>
      <c r="S62" s="316"/>
      <c r="T62" s="316"/>
      <c r="U62" s="316"/>
      <c r="V62" s="316"/>
      <c r="W62" s="316"/>
      <c r="X62" s="316"/>
      <c r="Y62" s="316"/>
      <c r="Z62" s="316"/>
      <c r="AA62" s="316"/>
      <c r="AB62" s="311"/>
      <c r="AC62" s="1218">
        <f>AC60-AC61</f>
        <v>-60055</v>
      </c>
      <c r="AD62" s="1219"/>
      <c r="AE62" s="1219"/>
      <c r="AF62" s="1219"/>
      <c r="AG62" s="1219"/>
      <c r="AH62" s="1219"/>
      <c r="AI62" s="1219"/>
      <c r="AJ62" s="1219"/>
      <c r="AK62" s="1219"/>
      <c r="AL62" s="1219"/>
      <c r="AM62" s="1219"/>
      <c r="AN62" s="1219"/>
      <c r="AO62" s="1219"/>
      <c r="AP62" s="1219"/>
      <c r="AQ62" s="1220"/>
      <c r="AR62" s="1218">
        <f>AR60-AR61</f>
        <v>-127756</v>
      </c>
      <c r="AS62" s="1219"/>
      <c r="AT62" s="1219"/>
      <c r="AU62" s="1219"/>
      <c r="AV62" s="1219"/>
      <c r="AW62" s="1219"/>
      <c r="AX62" s="1219"/>
      <c r="AY62" s="1219"/>
      <c r="AZ62" s="1219"/>
      <c r="BA62" s="1219"/>
      <c r="BB62" s="1219"/>
      <c r="BC62" s="1219"/>
      <c r="BD62" s="1219"/>
      <c r="BE62" s="1219"/>
      <c r="BF62" s="1220"/>
      <c r="BG62" s="1214">
        <f t="shared" ref="BG62" si="0">BG60-BG61</f>
        <v>-187811</v>
      </c>
      <c r="BH62" s="1215"/>
      <c r="BI62" s="1215"/>
      <c r="BJ62" s="1215"/>
      <c r="BK62" s="1215"/>
      <c r="BL62" s="1215"/>
      <c r="BM62" s="1215"/>
      <c r="BN62" s="1215"/>
      <c r="BO62" s="1215"/>
      <c r="BP62" s="1215"/>
      <c r="BQ62" s="1215"/>
      <c r="BR62" s="1215"/>
      <c r="BS62" s="1215"/>
      <c r="BT62" s="1215"/>
      <c r="BU62" s="1216"/>
      <c r="BV62" s="19"/>
      <c r="BW62" s="19"/>
      <c r="BX62" s="19"/>
      <c r="BY62" s="19"/>
      <c r="BZ62" s="19"/>
      <c r="CA62" s="19"/>
      <c r="CB62" s="775"/>
      <c r="CC62" s="775"/>
      <c r="CD62" s="775"/>
      <c r="CE62" s="775"/>
      <c r="CH62" s="312" t="s">
        <v>590</v>
      </c>
      <c r="CI62" s="312"/>
      <c r="CJ62" s="312"/>
      <c r="CK62" s="312"/>
      <c r="CL62" s="312"/>
      <c r="CM62" s="312"/>
      <c r="CN62" s="312"/>
      <c r="CO62" s="312"/>
      <c r="CP62" s="312"/>
      <c r="CQ62" s="312"/>
      <c r="CR62" s="312"/>
      <c r="CS62" s="312"/>
      <c r="CT62" s="312"/>
      <c r="CU62" s="312"/>
      <c r="CV62" s="312"/>
      <c r="CW62" s="312"/>
      <c r="CX62" s="312"/>
      <c r="CY62" s="312"/>
      <c r="CZ62" s="312"/>
      <c r="DA62" s="312"/>
      <c r="DB62" s="312"/>
      <c r="DE62" s="1196"/>
      <c r="DF62" s="1196"/>
      <c r="DG62" s="1196"/>
      <c r="DH62" s="1196"/>
      <c r="DI62" s="1196"/>
      <c r="DJ62" s="1196"/>
      <c r="DK62" s="1196"/>
      <c r="DL62" s="1196"/>
      <c r="DM62" s="1196"/>
      <c r="DN62" s="1196"/>
      <c r="DO62" s="1196"/>
      <c r="DP62" s="1196"/>
      <c r="DQ62" s="1196"/>
      <c r="DR62" s="1196"/>
      <c r="DS62" s="1196"/>
      <c r="DT62" s="193"/>
      <c r="DU62" s="193"/>
      <c r="DV62" s="193"/>
      <c r="DW62" s="193"/>
      <c r="DX62" s="193"/>
      <c r="DY62" s="193"/>
      <c r="DZ62" s="193"/>
      <c r="EA62" s="193"/>
    </row>
    <row r="63" spans="9:131" ht="16.5" customHeight="1">
      <c r="I63" s="783"/>
      <c r="J63" s="777"/>
      <c r="K63" s="775"/>
      <c r="L63" s="775"/>
      <c r="M63" s="5" t="s">
        <v>560</v>
      </c>
      <c r="N63" s="385"/>
      <c r="O63" s="385"/>
      <c r="P63" s="385"/>
      <c r="Q63" s="385"/>
      <c r="R63" s="385"/>
      <c r="S63" s="385"/>
      <c r="T63" s="385"/>
      <c r="U63" s="385"/>
      <c r="V63" s="385"/>
      <c r="W63" s="385"/>
      <c r="X63" s="385"/>
      <c r="Y63" s="385"/>
      <c r="Z63" s="385"/>
      <c r="AA63" s="385"/>
      <c r="AB63" s="842"/>
      <c r="AC63" s="1221">
        <v>9276</v>
      </c>
      <c r="AD63" s="1222"/>
      <c r="AE63" s="1222"/>
      <c r="AF63" s="1222"/>
      <c r="AG63" s="1222"/>
      <c r="AH63" s="1222"/>
      <c r="AI63" s="1222"/>
      <c r="AJ63" s="1222"/>
      <c r="AK63" s="1222"/>
      <c r="AL63" s="1222"/>
      <c r="AM63" s="1222"/>
      <c r="AN63" s="1222"/>
      <c r="AO63" s="1222"/>
      <c r="AP63" s="1222"/>
      <c r="AQ63" s="1223"/>
      <c r="AR63" s="1221">
        <v>12689</v>
      </c>
      <c r="AS63" s="1222"/>
      <c r="AT63" s="1222"/>
      <c r="AU63" s="1222"/>
      <c r="AV63" s="1222"/>
      <c r="AW63" s="1222"/>
      <c r="AX63" s="1222"/>
      <c r="AY63" s="1222"/>
      <c r="AZ63" s="1222"/>
      <c r="BA63" s="1222"/>
      <c r="BB63" s="1222"/>
      <c r="BC63" s="1222"/>
      <c r="BD63" s="1222"/>
      <c r="BE63" s="1222"/>
      <c r="BF63" s="1223"/>
      <c r="BG63" s="1197">
        <f>SUM(AC63:BF63)</f>
        <v>21965</v>
      </c>
      <c r="BH63" s="1198"/>
      <c r="BI63" s="1198"/>
      <c r="BJ63" s="1198"/>
      <c r="BK63" s="1198"/>
      <c r="BL63" s="1198"/>
      <c r="BM63" s="1198"/>
      <c r="BN63" s="1198"/>
      <c r="BO63" s="1198"/>
      <c r="BP63" s="1198"/>
      <c r="BQ63" s="1198"/>
      <c r="BR63" s="1198"/>
      <c r="BS63" s="1198"/>
      <c r="BT63" s="1198"/>
      <c r="BU63" s="1199"/>
      <c r="BV63" s="19"/>
      <c r="BW63" s="19"/>
      <c r="BX63" s="19"/>
      <c r="BY63" s="19"/>
      <c r="BZ63" s="19"/>
      <c r="CA63" s="19"/>
      <c r="CB63" s="775"/>
      <c r="CC63" s="775"/>
      <c r="CD63" s="775"/>
      <c r="CE63" s="775"/>
      <c r="CH63" s="1217" t="s">
        <v>488</v>
      </c>
      <c r="CI63" s="1217"/>
      <c r="CJ63" s="1217"/>
      <c r="CK63" s="1217"/>
      <c r="CL63" s="1217"/>
      <c r="CM63" s="1217"/>
      <c r="CN63" s="1217"/>
      <c r="CO63" s="1217" t="s">
        <v>489</v>
      </c>
      <c r="CP63" s="1217"/>
      <c r="CQ63" s="1217"/>
      <c r="CR63" s="1217"/>
      <c r="CS63" s="1217"/>
      <c r="CT63" s="1217"/>
      <c r="CU63" s="1217"/>
      <c r="CV63" s="1217" t="s">
        <v>42</v>
      </c>
      <c r="CW63" s="1217"/>
      <c r="CX63" s="1217"/>
      <c r="CY63" s="1217"/>
      <c r="CZ63" s="1217"/>
      <c r="DA63" s="1217"/>
      <c r="DB63" s="1217"/>
      <c r="DE63" s="1196"/>
      <c r="DF63" s="1196"/>
      <c r="DG63" s="1196"/>
      <c r="DH63" s="1196"/>
      <c r="DI63" s="1196"/>
      <c r="DJ63" s="1196"/>
      <c r="DK63" s="1196"/>
      <c r="DL63" s="1196"/>
      <c r="DM63" s="1196"/>
      <c r="DN63" s="1196"/>
      <c r="DO63" s="1196"/>
      <c r="DP63" s="1196"/>
      <c r="DQ63" s="1196"/>
      <c r="DR63" s="1196"/>
      <c r="DS63" s="1196"/>
      <c r="DT63" s="193"/>
      <c r="DU63" s="193"/>
      <c r="DV63" s="193"/>
      <c r="DW63" s="193"/>
      <c r="DX63" s="193"/>
      <c r="DY63" s="193"/>
      <c r="DZ63" s="193"/>
      <c r="EA63" s="193"/>
    </row>
    <row r="64" spans="9:131" ht="16.5" customHeight="1">
      <c r="I64" s="783"/>
      <c r="J64" s="777"/>
      <c r="K64" s="775"/>
      <c r="L64" s="775"/>
      <c r="M64" s="5" t="s">
        <v>561</v>
      </c>
      <c r="N64" s="385"/>
      <c r="O64" s="385"/>
      <c r="P64" s="385"/>
      <c r="Q64" s="385"/>
      <c r="R64" s="385"/>
      <c r="S64" s="385"/>
      <c r="T64" s="385"/>
      <c r="U64" s="385"/>
      <c r="V64" s="385"/>
      <c r="W64" s="385"/>
      <c r="X64" s="385"/>
      <c r="Y64" s="385"/>
      <c r="Z64" s="385"/>
      <c r="AA64" s="385"/>
      <c r="AB64" s="842"/>
      <c r="AC64" s="1218">
        <v>2523113</v>
      </c>
      <c r="AD64" s="1219"/>
      <c r="AE64" s="1219"/>
      <c r="AF64" s="1219"/>
      <c r="AG64" s="1219"/>
      <c r="AH64" s="1219"/>
      <c r="AI64" s="1219"/>
      <c r="AJ64" s="1219"/>
      <c r="AK64" s="1219"/>
      <c r="AL64" s="1219"/>
      <c r="AM64" s="1219"/>
      <c r="AN64" s="1219"/>
      <c r="AO64" s="1219"/>
      <c r="AP64" s="1219"/>
      <c r="AQ64" s="1220"/>
      <c r="AR64" s="1218">
        <v>2151327</v>
      </c>
      <c r="AS64" s="1219"/>
      <c r="AT64" s="1219"/>
      <c r="AU64" s="1219"/>
      <c r="AV64" s="1219"/>
      <c r="AW64" s="1219"/>
      <c r="AX64" s="1219"/>
      <c r="AY64" s="1219"/>
      <c r="AZ64" s="1219"/>
      <c r="BA64" s="1219"/>
      <c r="BB64" s="1219"/>
      <c r="BC64" s="1219"/>
      <c r="BD64" s="1219"/>
      <c r="BE64" s="1219"/>
      <c r="BF64" s="1220"/>
      <c r="BG64" s="1211">
        <f>SUM(AC64:BF64)</f>
        <v>4674440</v>
      </c>
      <c r="BH64" s="1212"/>
      <c r="BI64" s="1212"/>
      <c r="BJ64" s="1212"/>
      <c r="BK64" s="1212"/>
      <c r="BL64" s="1212"/>
      <c r="BM64" s="1212"/>
      <c r="BN64" s="1212"/>
      <c r="BO64" s="1212"/>
      <c r="BP64" s="1212"/>
      <c r="BQ64" s="1212"/>
      <c r="BR64" s="1212"/>
      <c r="BS64" s="1212"/>
      <c r="BT64" s="1212"/>
      <c r="BU64" s="1213"/>
      <c r="BV64" s="19"/>
      <c r="BW64" s="19"/>
      <c r="BX64" s="19"/>
      <c r="BY64" s="19"/>
      <c r="BZ64" s="19"/>
      <c r="CA64" s="19"/>
      <c r="CB64" s="775"/>
      <c r="CC64" s="775"/>
      <c r="CD64" s="775"/>
      <c r="CE64" s="775"/>
      <c r="CH64" s="1206">
        <f>AC64-AC65</f>
        <v>545485</v>
      </c>
      <c r="CI64" s="1207"/>
      <c r="CJ64" s="1207"/>
      <c r="CK64" s="1207"/>
      <c r="CL64" s="1207"/>
      <c r="CM64" s="1207"/>
      <c r="CN64" s="1207"/>
      <c r="CO64" s="1206">
        <f>AR64-AR65</f>
        <v>-61574</v>
      </c>
      <c r="CP64" s="1207"/>
      <c r="CQ64" s="1207"/>
      <c r="CR64" s="1207"/>
      <c r="CS64" s="1207"/>
      <c r="CT64" s="1207"/>
      <c r="CU64" s="1207"/>
      <c r="CV64" s="1206">
        <f>SUM(CH64:CU64)</f>
        <v>483911</v>
      </c>
      <c r="CW64" s="1207"/>
      <c r="CX64" s="1207"/>
      <c r="CY64" s="1207"/>
      <c r="CZ64" s="1207"/>
      <c r="DA64" s="1207"/>
      <c r="DB64" s="1207"/>
      <c r="DE64" s="1196"/>
      <c r="DF64" s="1196"/>
      <c r="DG64" s="1196"/>
      <c r="DH64" s="1196"/>
      <c r="DI64" s="1196"/>
      <c r="DJ64" s="1196"/>
      <c r="DK64" s="1196"/>
      <c r="DL64" s="1196"/>
      <c r="DM64" s="1196"/>
      <c r="DN64" s="1196"/>
      <c r="DO64" s="1196"/>
      <c r="DP64" s="1196"/>
      <c r="DQ64" s="1196"/>
      <c r="DR64" s="1196"/>
      <c r="DS64" s="1196"/>
      <c r="DT64" s="193"/>
      <c r="DU64" s="193"/>
      <c r="DV64" s="193"/>
      <c r="DW64" s="193"/>
      <c r="DX64" s="193"/>
      <c r="DY64" s="193"/>
      <c r="DZ64" s="193"/>
      <c r="EA64" s="193"/>
    </row>
    <row r="65" spans="1:133" ht="16.5" customHeight="1">
      <c r="I65" s="783"/>
      <c r="J65" s="777"/>
      <c r="K65" s="775"/>
      <c r="L65" s="775"/>
      <c r="M65" s="5" t="s">
        <v>562</v>
      </c>
      <c r="N65" s="385"/>
      <c r="O65" s="385"/>
      <c r="P65" s="385"/>
      <c r="Q65" s="385"/>
      <c r="R65" s="385"/>
      <c r="S65" s="385"/>
      <c r="T65" s="385"/>
      <c r="U65" s="385"/>
      <c r="V65" s="385"/>
      <c r="W65" s="385"/>
      <c r="X65" s="385"/>
      <c r="Y65" s="385"/>
      <c r="Z65" s="385"/>
      <c r="AA65" s="385"/>
      <c r="AB65" s="842"/>
      <c r="AC65" s="1208">
        <v>1977628</v>
      </c>
      <c r="AD65" s="1209"/>
      <c r="AE65" s="1209"/>
      <c r="AF65" s="1209"/>
      <c r="AG65" s="1209"/>
      <c r="AH65" s="1209"/>
      <c r="AI65" s="1209"/>
      <c r="AJ65" s="1209"/>
      <c r="AK65" s="1209"/>
      <c r="AL65" s="1209"/>
      <c r="AM65" s="1209"/>
      <c r="AN65" s="1209"/>
      <c r="AO65" s="1209"/>
      <c r="AP65" s="1209"/>
      <c r="AQ65" s="1210"/>
      <c r="AR65" s="1208">
        <v>2212901</v>
      </c>
      <c r="AS65" s="1209"/>
      <c r="AT65" s="1209"/>
      <c r="AU65" s="1209"/>
      <c r="AV65" s="1209"/>
      <c r="AW65" s="1209"/>
      <c r="AX65" s="1209"/>
      <c r="AY65" s="1209"/>
      <c r="AZ65" s="1209"/>
      <c r="BA65" s="1209"/>
      <c r="BB65" s="1209"/>
      <c r="BC65" s="1209"/>
      <c r="BD65" s="1209"/>
      <c r="BE65" s="1209"/>
      <c r="BF65" s="1210"/>
      <c r="BG65" s="1211">
        <f>SUM(AC65:BF65)</f>
        <v>4190529</v>
      </c>
      <c r="BH65" s="1212"/>
      <c r="BI65" s="1212"/>
      <c r="BJ65" s="1212"/>
      <c r="BK65" s="1212"/>
      <c r="BL65" s="1212"/>
      <c r="BM65" s="1212"/>
      <c r="BN65" s="1212"/>
      <c r="BO65" s="1212"/>
      <c r="BP65" s="1212"/>
      <c r="BQ65" s="1212"/>
      <c r="BR65" s="1212"/>
      <c r="BS65" s="1212"/>
      <c r="BT65" s="1212"/>
      <c r="BU65" s="1213"/>
      <c r="BV65" s="19"/>
      <c r="BW65" s="19"/>
      <c r="BX65" s="19"/>
      <c r="BY65" s="19"/>
      <c r="BZ65" s="19"/>
      <c r="CA65" s="19"/>
      <c r="CB65" s="775"/>
      <c r="CC65" s="775"/>
      <c r="CD65" s="775"/>
      <c r="CE65" s="775"/>
      <c r="DE65" s="1196"/>
      <c r="DF65" s="1196"/>
      <c r="DG65" s="1196"/>
      <c r="DH65" s="1196"/>
      <c r="DI65" s="1196"/>
      <c r="DJ65" s="1196"/>
      <c r="DK65" s="1196"/>
      <c r="DL65" s="1196"/>
      <c r="DM65" s="1196"/>
      <c r="DN65" s="1196"/>
      <c r="DO65" s="1196"/>
      <c r="DP65" s="1196"/>
      <c r="DQ65" s="1196"/>
      <c r="DR65" s="1196"/>
      <c r="DS65" s="1196"/>
      <c r="DT65" s="193"/>
      <c r="DU65" s="193"/>
      <c r="DV65" s="193"/>
      <c r="DW65" s="193"/>
      <c r="DX65" s="193"/>
      <c r="DY65" s="193"/>
      <c r="DZ65" s="193"/>
      <c r="EA65" s="193"/>
    </row>
    <row r="66" spans="1:133" ht="16.5" customHeight="1">
      <c r="A66" s="15"/>
      <c r="B66" s="15"/>
      <c r="C66" s="15"/>
      <c r="D66" s="15"/>
      <c r="E66" s="15"/>
      <c r="F66" s="15"/>
      <c r="G66" s="15"/>
      <c r="H66" s="15"/>
      <c r="I66" s="838"/>
      <c r="J66" s="837"/>
      <c r="K66" s="836"/>
      <c r="L66" s="836"/>
      <c r="M66" s="836"/>
      <c r="N66" s="836"/>
      <c r="O66" s="836"/>
      <c r="P66" s="836"/>
      <c r="Q66" s="836"/>
      <c r="R66" s="836"/>
      <c r="S66" s="836"/>
      <c r="T66" s="836"/>
      <c r="U66" s="836"/>
      <c r="V66" s="836"/>
      <c r="W66" s="836"/>
      <c r="X66" s="836"/>
      <c r="Y66" s="836"/>
      <c r="Z66" s="836"/>
      <c r="AA66" s="836"/>
      <c r="AB66" s="836"/>
      <c r="AC66" s="841"/>
      <c r="AD66" s="841"/>
      <c r="AE66" s="841"/>
      <c r="AF66" s="841"/>
      <c r="AG66" s="841"/>
      <c r="AH66" s="841"/>
      <c r="AI66" s="841"/>
      <c r="AJ66" s="841"/>
      <c r="AK66" s="841"/>
      <c r="AL66" s="841"/>
      <c r="AM66" s="841"/>
      <c r="AN66" s="841"/>
      <c r="AO66" s="841"/>
      <c r="AP66" s="841"/>
      <c r="AQ66" s="841"/>
      <c r="AR66" s="841"/>
      <c r="AS66" s="841"/>
      <c r="AT66" s="841"/>
      <c r="AU66" s="841"/>
      <c r="AV66" s="841"/>
      <c r="AW66" s="841"/>
      <c r="AX66" s="841"/>
      <c r="AY66" s="841"/>
      <c r="AZ66" s="841"/>
      <c r="BA66" s="841"/>
      <c r="BB66" s="841"/>
      <c r="BC66" s="841"/>
      <c r="BD66" s="841"/>
      <c r="BE66" s="841"/>
      <c r="BF66" s="841"/>
      <c r="BG66" s="840"/>
      <c r="BH66" s="840"/>
      <c r="BI66" s="840"/>
      <c r="BJ66" s="840"/>
      <c r="BK66" s="840"/>
      <c r="BL66" s="840"/>
      <c r="BM66" s="840"/>
      <c r="BN66" s="840"/>
      <c r="BO66" s="840"/>
      <c r="BP66" s="840"/>
      <c r="BQ66" s="840"/>
      <c r="BR66" s="840"/>
      <c r="BS66" s="840"/>
      <c r="BT66" s="840"/>
      <c r="BU66" s="840"/>
      <c r="BV66" s="19"/>
      <c r="BW66" s="19"/>
      <c r="BX66" s="19"/>
      <c r="BY66" s="19"/>
      <c r="BZ66" s="19"/>
      <c r="CA66" s="19"/>
      <c r="CB66" s="836"/>
      <c r="CC66" s="836"/>
      <c r="CD66" s="836"/>
      <c r="CE66" s="836"/>
      <c r="DE66" s="839"/>
      <c r="DF66" s="839"/>
      <c r="DG66" s="839"/>
      <c r="DH66" s="839"/>
      <c r="DI66" s="839"/>
      <c r="DJ66" s="839"/>
      <c r="DK66" s="839"/>
      <c r="DL66" s="839"/>
      <c r="DM66" s="839"/>
      <c r="DN66" s="839"/>
      <c r="DO66" s="839"/>
      <c r="DP66" s="839"/>
      <c r="DQ66" s="839"/>
      <c r="DR66" s="839"/>
      <c r="DS66" s="839"/>
      <c r="DT66" s="193"/>
      <c r="DU66" s="193"/>
      <c r="DV66" s="193"/>
      <c r="DW66" s="193"/>
      <c r="DX66" s="193"/>
      <c r="DY66" s="193"/>
      <c r="DZ66" s="193"/>
      <c r="EA66" s="193"/>
    </row>
    <row r="67" spans="1:133" s="15" customFormat="1" ht="16.5" customHeight="1">
      <c r="I67" s="783"/>
      <c r="J67" s="777"/>
      <c r="K67" s="775"/>
      <c r="L67" s="775"/>
      <c r="M67" s="310" t="s">
        <v>563</v>
      </c>
      <c r="N67" s="316"/>
      <c r="O67" s="316"/>
      <c r="P67" s="316"/>
      <c r="Q67" s="316"/>
      <c r="R67" s="316"/>
      <c r="S67" s="316"/>
      <c r="T67" s="316"/>
      <c r="U67" s="316"/>
      <c r="V67" s="316"/>
      <c r="W67" s="316"/>
      <c r="X67" s="316"/>
      <c r="Y67" s="316"/>
      <c r="Z67" s="316"/>
      <c r="AA67" s="316"/>
      <c r="AB67" s="311"/>
      <c r="AC67" s="1214"/>
      <c r="AD67" s="1215"/>
      <c r="AE67" s="1215"/>
      <c r="AF67" s="1215"/>
      <c r="AG67" s="1215"/>
      <c r="AH67" s="1215"/>
      <c r="AI67" s="1215"/>
      <c r="AJ67" s="1215"/>
      <c r="AK67" s="1215"/>
      <c r="AL67" s="1215"/>
      <c r="AM67" s="1215"/>
      <c r="AN67" s="1215"/>
      <c r="AO67" s="1215"/>
      <c r="AP67" s="1215"/>
      <c r="AQ67" s="1216"/>
      <c r="AR67" s="1214"/>
      <c r="AS67" s="1215"/>
      <c r="AT67" s="1215"/>
      <c r="AU67" s="1215"/>
      <c r="AV67" s="1215"/>
      <c r="AW67" s="1215"/>
      <c r="AX67" s="1215"/>
      <c r="AY67" s="1215"/>
      <c r="AZ67" s="1215"/>
      <c r="BA67" s="1215"/>
      <c r="BB67" s="1215"/>
      <c r="BC67" s="1215"/>
      <c r="BD67" s="1215"/>
      <c r="BE67" s="1215"/>
      <c r="BF67" s="1216"/>
      <c r="BG67" s="1214"/>
      <c r="BH67" s="1215"/>
      <c r="BI67" s="1215"/>
      <c r="BJ67" s="1215"/>
      <c r="BK67" s="1215"/>
      <c r="BL67" s="1215"/>
      <c r="BM67" s="1215"/>
      <c r="BN67" s="1215"/>
      <c r="BO67" s="1215"/>
      <c r="BP67" s="1215"/>
      <c r="BQ67" s="1215"/>
      <c r="BR67" s="1215"/>
      <c r="BS67" s="1215"/>
      <c r="BT67" s="1215"/>
      <c r="BU67" s="1216"/>
      <c r="BV67" s="19"/>
      <c r="BW67" s="19"/>
      <c r="BX67" s="19"/>
      <c r="BY67" s="19"/>
      <c r="BZ67" s="19"/>
      <c r="CA67" s="19"/>
      <c r="CB67" s="775"/>
      <c r="CC67" s="775"/>
      <c r="CD67" s="775"/>
      <c r="CE67" s="775"/>
      <c r="CH67" s="386" t="s">
        <v>564</v>
      </c>
      <c r="CI67" s="381"/>
      <c r="CJ67" s="381"/>
      <c r="CK67" s="381"/>
      <c r="CL67" s="381"/>
      <c r="CM67" s="381"/>
      <c r="CN67" s="381"/>
      <c r="CO67" s="380"/>
      <c r="CP67" s="381"/>
      <c r="CQ67" s="381"/>
      <c r="CR67" s="381"/>
      <c r="CS67" s="381"/>
      <c r="CT67" s="381"/>
      <c r="CU67" s="381"/>
      <c r="CV67" s="380"/>
      <c r="CW67" s="381"/>
      <c r="CX67" s="381"/>
      <c r="CY67" s="381"/>
      <c r="CZ67" s="381"/>
      <c r="DA67" s="381"/>
      <c r="DB67" s="381"/>
      <c r="DE67" s="797"/>
      <c r="DF67" s="797"/>
      <c r="DG67" s="797"/>
      <c r="DH67" s="797"/>
      <c r="DI67" s="797"/>
      <c r="DJ67" s="797"/>
      <c r="DK67" s="797"/>
      <c r="DL67" s="797"/>
      <c r="DM67" s="797"/>
      <c r="DN67" s="797"/>
      <c r="DO67" s="797"/>
      <c r="DP67" s="797"/>
      <c r="DQ67" s="797"/>
      <c r="DR67" s="797"/>
      <c r="DS67" s="797"/>
      <c r="DT67" s="193"/>
      <c r="DU67" s="193"/>
      <c r="DV67" s="193"/>
      <c r="DW67" s="193"/>
      <c r="DX67" s="193"/>
      <c r="DY67" s="193"/>
      <c r="DZ67" s="193"/>
      <c r="EA67" s="193"/>
    </row>
    <row r="68" spans="1:133" ht="16.5" customHeight="1">
      <c r="I68" s="783"/>
      <c r="J68" s="777"/>
      <c r="K68" s="775"/>
      <c r="L68" s="775"/>
      <c r="M68" s="314"/>
      <c r="N68" s="836" t="s">
        <v>564</v>
      </c>
      <c r="O68" s="836"/>
      <c r="P68" s="836"/>
      <c r="Q68" s="836"/>
      <c r="R68" s="836"/>
      <c r="S68" s="836"/>
      <c r="T68" s="836"/>
      <c r="U68" s="836"/>
      <c r="V68" s="836"/>
      <c r="W68" s="836"/>
      <c r="X68" s="836"/>
      <c r="Y68" s="836"/>
      <c r="Z68" s="836"/>
      <c r="AA68" s="836"/>
      <c r="AB68" s="315"/>
      <c r="AC68" s="1197">
        <v>154604</v>
      </c>
      <c r="AD68" s="1198"/>
      <c r="AE68" s="1198"/>
      <c r="AF68" s="1198"/>
      <c r="AG68" s="1198"/>
      <c r="AH68" s="1198"/>
      <c r="AI68" s="1198"/>
      <c r="AJ68" s="1198"/>
      <c r="AK68" s="1198"/>
      <c r="AL68" s="1198"/>
      <c r="AM68" s="1198"/>
      <c r="AN68" s="1198"/>
      <c r="AO68" s="1198"/>
      <c r="AP68" s="1198"/>
      <c r="AQ68" s="1199"/>
      <c r="AR68" s="1197">
        <v>171691</v>
      </c>
      <c r="AS68" s="1198"/>
      <c r="AT68" s="1198"/>
      <c r="AU68" s="1198"/>
      <c r="AV68" s="1198"/>
      <c r="AW68" s="1198"/>
      <c r="AX68" s="1198"/>
      <c r="AY68" s="1198"/>
      <c r="AZ68" s="1198"/>
      <c r="BA68" s="1198"/>
      <c r="BB68" s="1198"/>
      <c r="BC68" s="1198"/>
      <c r="BD68" s="1198"/>
      <c r="BE68" s="1198"/>
      <c r="BF68" s="1199"/>
      <c r="BG68" s="1197">
        <f>SUM(AC68:BF68)</f>
        <v>326295</v>
      </c>
      <c r="BH68" s="1198"/>
      <c r="BI68" s="1198"/>
      <c r="BJ68" s="1198"/>
      <c r="BK68" s="1198"/>
      <c r="BL68" s="1198"/>
      <c r="BM68" s="1198"/>
      <c r="BN68" s="1198"/>
      <c r="BO68" s="1198"/>
      <c r="BP68" s="1198"/>
      <c r="BQ68" s="1198"/>
      <c r="BR68" s="1198"/>
      <c r="BS68" s="1198"/>
      <c r="BT68" s="1198"/>
      <c r="BU68" s="1199"/>
      <c r="BV68" s="19"/>
      <c r="BW68" s="19"/>
      <c r="BX68" s="19"/>
      <c r="BY68" s="19"/>
      <c r="BZ68" s="19"/>
      <c r="CA68" s="19"/>
      <c r="CB68" s="775"/>
      <c r="CC68" s="775"/>
      <c r="CD68" s="775"/>
      <c r="CE68" s="775"/>
      <c r="CH68" s="1217" t="s">
        <v>488</v>
      </c>
      <c r="CI68" s="1217"/>
      <c r="CJ68" s="1217"/>
      <c r="CK68" s="1217"/>
      <c r="CL68" s="1217"/>
      <c r="CM68" s="1217"/>
      <c r="CN68" s="1217"/>
      <c r="CO68" s="1217" t="s">
        <v>489</v>
      </c>
      <c r="CP68" s="1217"/>
      <c r="CQ68" s="1217"/>
      <c r="CR68" s="1217"/>
      <c r="CS68" s="1217"/>
      <c r="CT68" s="1217"/>
      <c r="CU68" s="1217"/>
      <c r="CV68" s="1217" t="s">
        <v>42</v>
      </c>
      <c r="CW68" s="1217"/>
      <c r="CX68" s="1217"/>
      <c r="CY68" s="1217"/>
      <c r="CZ68" s="1217"/>
      <c r="DA68" s="1217"/>
      <c r="DB68" s="1217"/>
      <c r="DE68" s="1196"/>
      <c r="DF68" s="1196"/>
      <c r="DG68" s="1196"/>
      <c r="DH68" s="1196"/>
      <c r="DI68" s="1196"/>
      <c r="DJ68" s="1196"/>
      <c r="DK68" s="1196"/>
      <c r="DL68" s="1196"/>
      <c r="DM68" s="1196"/>
      <c r="DN68" s="1196"/>
      <c r="DO68" s="1196"/>
      <c r="DP68" s="1196"/>
      <c r="DQ68" s="1196"/>
      <c r="DR68" s="1196"/>
      <c r="DS68" s="1196"/>
      <c r="DT68" s="193"/>
      <c r="DU68" s="193"/>
      <c r="DV68" s="193"/>
      <c r="DW68" s="193"/>
      <c r="DX68" s="193"/>
      <c r="DY68" s="193"/>
      <c r="DZ68" s="193"/>
      <c r="EA68" s="193"/>
    </row>
    <row r="69" spans="1:133" ht="16.5" customHeight="1">
      <c r="I69" s="783"/>
      <c r="J69" s="777"/>
      <c r="K69" s="775"/>
      <c r="L69" s="775"/>
      <c r="M69" s="314"/>
      <c r="N69" s="836" t="s">
        <v>565</v>
      </c>
      <c r="O69" s="836"/>
      <c r="P69" s="836"/>
      <c r="Q69" s="836"/>
      <c r="R69" s="836"/>
      <c r="S69" s="836"/>
      <c r="T69" s="836"/>
      <c r="U69" s="836"/>
      <c r="V69" s="836"/>
      <c r="W69" s="836"/>
      <c r="X69" s="836"/>
      <c r="Y69" s="836"/>
      <c r="Z69" s="836"/>
      <c r="AA69" s="836"/>
      <c r="AB69" s="315"/>
      <c r="AC69" s="1203">
        <v>78471</v>
      </c>
      <c r="AD69" s="1204"/>
      <c r="AE69" s="1204"/>
      <c r="AF69" s="1204"/>
      <c r="AG69" s="1204"/>
      <c r="AH69" s="1204"/>
      <c r="AI69" s="1204"/>
      <c r="AJ69" s="1204"/>
      <c r="AK69" s="1204"/>
      <c r="AL69" s="1204"/>
      <c r="AM69" s="1204"/>
      <c r="AN69" s="1204"/>
      <c r="AO69" s="1204"/>
      <c r="AP69" s="1204"/>
      <c r="AQ69" s="1205"/>
      <c r="AR69" s="1203">
        <v>161388</v>
      </c>
      <c r="AS69" s="1204"/>
      <c r="AT69" s="1204"/>
      <c r="AU69" s="1204"/>
      <c r="AV69" s="1204"/>
      <c r="AW69" s="1204"/>
      <c r="AX69" s="1204"/>
      <c r="AY69" s="1204"/>
      <c r="AZ69" s="1204"/>
      <c r="BA69" s="1204"/>
      <c r="BB69" s="1204"/>
      <c r="BC69" s="1204"/>
      <c r="BD69" s="1204"/>
      <c r="BE69" s="1204"/>
      <c r="BF69" s="1205"/>
      <c r="BG69" s="1197">
        <f>SUM(AC69:BF69)</f>
        <v>239859</v>
      </c>
      <c r="BH69" s="1198"/>
      <c r="BI69" s="1198"/>
      <c r="BJ69" s="1198"/>
      <c r="BK69" s="1198"/>
      <c r="BL69" s="1198"/>
      <c r="BM69" s="1198"/>
      <c r="BN69" s="1198"/>
      <c r="BO69" s="1198"/>
      <c r="BP69" s="1198"/>
      <c r="BQ69" s="1198"/>
      <c r="BR69" s="1198"/>
      <c r="BS69" s="1198"/>
      <c r="BT69" s="1198"/>
      <c r="BU69" s="1199"/>
      <c r="BV69" s="19"/>
      <c r="BW69" s="19"/>
      <c r="BX69" s="19"/>
      <c r="BY69" s="19"/>
      <c r="BZ69" s="19"/>
      <c r="CA69" s="19"/>
      <c r="CB69" s="775"/>
      <c r="CC69" s="775"/>
      <c r="CD69" s="775"/>
      <c r="CE69" s="775"/>
      <c r="CH69" s="1206">
        <v>148152</v>
      </c>
      <c r="CI69" s="1207"/>
      <c r="CJ69" s="1207"/>
      <c r="CK69" s="1207"/>
      <c r="CL69" s="1207"/>
      <c r="CM69" s="1207"/>
      <c r="CN69" s="1207"/>
      <c r="CO69" s="1206">
        <v>155257</v>
      </c>
      <c r="CP69" s="1207"/>
      <c r="CQ69" s="1207"/>
      <c r="CR69" s="1207"/>
      <c r="CS69" s="1207"/>
      <c r="CT69" s="1207"/>
      <c r="CU69" s="1207"/>
      <c r="CV69" s="1206">
        <f>SUM(CH69:CU69)</f>
        <v>303409</v>
      </c>
      <c r="CW69" s="1207"/>
      <c r="CX69" s="1207"/>
      <c r="CY69" s="1207"/>
      <c r="CZ69" s="1207"/>
      <c r="DA69" s="1207"/>
      <c r="DB69" s="1207"/>
      <c r="DE69" s="193"/>
      <c r="DF69" s="193"/>
      <c r="DG69" s="193"/>
      <c r="DH69" s="193"/>
      <c r="DI69" s="193"/>
      <c r="DJ69" s="193"/>
      <c r="DK69" s="193"/>
      <c r="DL69" s="193"/>
      <c r="DM69" s="193"/>
      <c r="DN69" s="193"/>
      <c r="DO69" s="193"/>
      <c r="DP69" s="193"/>
      <c r="DQ69" s="193"/>
      <c r="DR69" s="193"/>
      <c r="DS69" s="193"/>
      <c r="DT69" s="193"/>
      <c r="DU69" s="193"/>
      <c r="DV69" s="193"/>
      <c r="DW69" s="193"/>
      <c r="DX69" s="193"/>
      <c r="DY69" s="193"/>
      <c r="DZ69" s="193"/>
      <c r="EA69" s="193"/>
    </row>
    <row r="70" spans="1:133" ht="13.5" customHeight="1">
      <c r="I70" s="783"/>
      <c r="J70" s="777"/>
      <c r="K70" s="775"/>
      <c r="L70" s="775"/>
      <c r="M70" s="314"/>
      <c r="N70" s="836" t="s">
        <v>566</v>
      </c>
      <c r="O70" s="836"/>
      <c r="P70" s="836"/>
      <c r="Q70" s="836"/>
      <c r="R70" s="836"/>
      <c r="S70" s="836"/>
      <c r="T70" s="836"/>
      <c r="U70" s="836"/>
      <c r="V70" s="836"/>
      <c r="W70" s="836"/>
      <c r="X70" s="836"/>
      <c r="Y70" s="836"/>
      <c r="Z70" s="836"/>
      <c r="AA70" s="836"/>
      <c r="AB70" s="315"/>
      <c r="AC70" s="1197">
        <v>0</v>
      </c>
      <c r="AD70" s="1198"/>
      <c r="AE70" s="1198"/>
      <c r="AF70" s="1198"/>
      <c r="AG70" s="1198"/>
      <c r="AH70" s="1198"/>
      <c r="AI70" s="1198"/>
      <c r="AJ70" s="1198"/>
      <c r="AK70" s="1198"/>
      <c r="AL70" s="1198"/>
      <c r="AM70" s="1198"/>
      <c r="AN70" s="1198"/>
      <c r="AO70" s="1198"/>
      <c r="AP70" s="1198"/>
      <c r="AQ70" s="1199"/>
      <c r="AR70" s="1197">
        <v>10780</v>
      </c>
      <c r="AS70" s="1198"/>
      <c r="AT70" s="1198"/>
      <c r="AU70" s="1198"/>
      <c r="AV70" s="1198"/>
      <c r="AW70" s="1198"/>
      <c r="AX70" s="1198"/>
      <c r="AY70" s="1198"/>
      <c r="AZ70" s="1198"/>
      <c r="BA70" s="1198"/>
      <c r="BB70" s="1198"/>
      <c r="BC70" s="1198"/>
      <c r="BD70" s="1198"/>
      <c r="BE70" s="1198"/>
      <c r="BF70" s="1199"/>
      <c r="BG70" s="1197">
        <f>SUM(AC70:BF70)</f>
        <v>10780</v>
      </c>
      <c r="BH70" s="1198"/>
      <c r="BI70" s="1198"/>
      <c r="BJ70" s="1198"/>
      <c r="BK70" s="1198"/>
      <c r="BL70" s="1198"/>
      <c r="BM70" s="1198"/>
      <c r="BN70" s="1198"/>
      <c r="BO70" s="1198"/>
      <c r="BP70" s="1198"/>
      <c r="BQ70" s="1198"/>
      <c r="BR70" s="1198"/>
      <c r="BS70" s="1198"/>
      <c r="BT70" s="1198"/>
      <c r="BU70" s="1199"/>
      <c r="BV70" s="19"/>
      <c r="BW70" s="19"/>
      <c r="BX70" s="19"/>
      <c r="BY70" s="19"/>
      <c r="BZ70" s="19"/>
      <c r="CA70" s="19"/>
      <c r="CB70" s="775"/>
      <c r="CC70" s="775"/>
      <c r="CD70" s="775"/>
      <c r="CE70" s="775"/>
      <c r="CH70" s="312"/>
      <c r="CI70" s="312"/>
      <c r="CJ70" s="312"/>
      <c r="CK70" s="312"/>
      <c r="CL70" s="312"/>
      <c r="CM70" s="312"/>
      <c r="CN70" s="312"/>
      <c r="CO70" s="312"/>
      <c r="CP70" s="312"/>
      <c r="CQ70" s="312"/>
      <c r="CR70" s="312"/>
      <c r="CS70" s="312"/>
      <c r="CT70" s="312"/>
      <c r="CU70" s="312"/>
      <c r="CV70" s="312"/>
      <c r="CW70" s="312"/>
      <c r="CX70" s="312"/>
      <c r="CY70" s="312"/>
      <c r="CZ70" s="312"/>
      <c r="DA70" s="312"/>
      <c r="DB70" s="312"/>
      <c r="DE70" s="193"/>
      <c r="DF70" s="193"/>
      <c r="DG70" s="193"/>
      <c r="DH70" s="193"/>
      <c r="DI70" s="193"/>
      <c r="DJ70" s="193"/>
      <c r="DK70" s="193"/>
      <c r="DL70" s="193"/>
      <c r="DM70" s="193"/>
      <c r="DN70" s="193"/>
      <c r="DO70" s="193"/>
      <c r="DP70" s="193"/>
      <c r="DQ70" s="193"/>
      <c r="DR70" s="193"/>
      <c r="DS70" s="193"/>
      <c r="DT70" s="193"/>
      <c r="DU70" s="193"/>
      <c r="DV70" s="193"/>
      <c r="DW70" s="193"/>
      <c r="DX70" s="193"/>
      <c r="DY70" s="193"/>
      <c r="DZ70" s="193"/>
      <c r="EA70" s="193"/>
    </row>
    <row r="71" spans="1:133" ht="13.5" customHeight="1">
      <c r="I71" s="783"/>
      <c r="J71" s="777"/>
      <c r="K71" s="775"/>
      <c r="L71" s="775"/>
      <c r="M71" s="382"/>
      <c r="N71" s="15" t="s">
        <v>567</v>
      </c>
      <c r="O71" s="15"/>
      <c r="P71" s="836"/>
      <c r="Q71" s="836"/>
      <c r="R71" s="836"/>
      <c r="S71" s="836"/>
      <c r="T71" s="836"/>
      <c r="U71" s="836"/>
      <c r="V71" s="836"/>
      <c r="W71" s="836"/>
      <c r="X71" s="836"/>
      <c r="Y71" s="836"/>
      <c r="Z71" s="836"/>
      <c r="AA71" s="836"/>
      <c r="AB71" s="315"/>
      <c r="AC71" s="1197">
        <v>22593</v>
      </c>
      <c r="AD71" s="1198"/>
      <c r="AE71" s="1198"/>
      <c r="AF71" s="1198"/>
      <c r="AG71" s="1198"/>
      <c r="AH71" s="1198"/>
      <c r="AI71" s="1198"/>
      <c r="AJ71" s="1198"/>
      <c r="AK71" s="1198"/>
      <c r="AL71" s="1198"/>
      <c r="AM71" s="1198"/>
      <c r="AN71" s="1198"/>
      <c r="AO71" s="1198"/>
      <c r="AP71" s="1198"/>
      <c r="AQ71" s="1199"/>
      <c r="AR71" s="1197">
        <v>44191</v>
      </c>
      <c r="AS71" s="1198"/>
      <c r="AT71" s="1198"/>
      <c r="AU71" s="1198"/>
      <c r="AV71" s="1198"/>
      <c r="AW71" s="1198"/>
      <c r="AX71" s="1198"/>
      <c r="AY71" s="1198"/>
      <c r="AZ71" s="1198"/>
      <c r="BA71" s="1198"/>
      <c r="BB71" s="1198"/>
      <c r="BC71" s="1198"/>
      <c r="BD71" s="1198"/>
      <c r="BE71" s="1198"/>
      <c r="BF71" s="1199"/>
      <c r="BG71" s="1197">
        <f>SUM(AC71:BF71)</f>
        <v>66784</v>
      </c>
      <c r="BH71" s="1198"/>
      <c r="BI71" s="1198"/>
      <c r="BJ71" s="1198"/>
      <c r="BK71" s="1198"/>
      <c r="BL71" s="1198"/>
      <c r="BM71" s="1198"/>
      <c r="BN71" s="1198"/>
      <c r="BO71" s="1198"/>
      <c r="BP71" s="1198"/>
      <c r="BQ71" s="1198"/>
      <c r="BR71" s="1198"/>
      <c r="BS71" s="1198"/>
      <c r="BT71" s="1198"/>
      <c r="BU71" s="1199"/>
      <c r="BV71" s="19"/>
      <c r="BW71" s="19"/>
      <c r="BX71" s="19"/>
      <c r="BY71" s="19"/>
      <c r="BZ71" s="19"/>
      <c r="CA71" s="19"/>
      <c r="CB71" s="775"/>
      <c r="CC71" s="775"/>
      <c r="CD71" s="775"/>
      <c r="CE71" s="775"/>
      <c r="DE71" s="1195"/>
      <c r="DF71" s="1195"/>
      <c r="DG71" s="1195"/>
      <c r="DH71" s="1195"/>
      <c r="DI71" s="1195"/>
      <c r="DJ71" s="1196"/>
      <c r="DK71" s="1196"/>
      <c r="DL71" s="1196"/>
      <c r="DM71" s="1196"/>
      <c r="DN71" s="1196"/>
      <c r="DO71" s="1196"/>
      <c r="DP71" s="1196"/>
      <c r="DQ71" s="1196"/>
      <c r="DR71" s="1196"/>
      <c r="DS71" s="1196"/>
      <c r="DT71" s="1196"/>
      <c r="DU71" s="1196"/>
      <c r="DV71" s="1196"/>
      <c r="DW71" s="1196"/>
      <c r="DX71" s="1196"/>
      <c r="DY71" s="193"/>
      <c r="DZ71" s="193"/>
      <c r="EA71" s="193"/>
    </row>
    <row r="72" spans="1:133" ht="13.5" customHeight="1">
      <c r="I72" s="775"/>
      <c r="J72" s="781"/>
      <c r="K72" s="781"/>
      <c r="L72" s="781"/>
      <c r="M72" s="383"/>
      <c r="N72" s="384" t="s">
        <v>568</v>
      </c>
      <c r="O72" s="384"/>
      <c r="P72" s="385"/>
      <c r="Q72" s="385"/>
      <c r="R72" s="385"/>
      <c r="S72" s="385"/>
      <c r="T72" s="385"/>
      <c r="U72" s="385"/>
      <c r="V72" s="385"/>
      <c r="W72" s="385"/>
      <c r="X72" s="385"/>
      <c r="Y72" s="385"/>
      <c r="Z72" s="385"/>
      <c r="AA72" s="385"/>
      <c r="AB72" s="842"/>
      <c r="AC72" s="1200"/>
      <c r="AD72" s="1201"/>
      <c r="AE72" s="1201"/>
      <c r="AF72" s="1201"/>
      <c r="AG72" s="1201"/>
      <c r="AH72" s="1201"/>
      <c r="AI72" s="1201"/>
      <c r="AJ72" s="1201"/>
      <c r="AK72" s="1201"/>
      <c r="AL72" s="1201"/>
      <c r="AM72" s="1201"/>
      <c r="AN72" s="1201"/>
      <c r="AO72" s="1201"/>
      <c r="AP72" s="1201"/>
      <c r="AQ72" s="1202"/>
      <c r="AR72" s="1200"/>
      <c r="AS72" s="1201"/>
      <c r="AT72" s="1201"/>
      <c r="AU72" s="1201"/>
      <c r="AV72" s="1201"/>
      <c r="AW72" s="1201"/>
      <c r="AX72" s="1201"/>
      <c r="AY72" s="1201"/>
      <c r="AZ72" s="1201"/>
      <c r="BA72" s="1201"/>
      <c r="BB72" s="1201"/>
      <c r="BC72" s="1201"/>
      <c r="BD72" s="1201"/>
      <c r="BE72" s="1201"/>
      <c r="BF72" s="1202"/>
      <c r="BG72" s="1200"/>
      <c r="BH72" s="1201"/>
      <c r="BI72" s="1201"/>
      <c r="BJ72" s="1201"/>
      <c r="BK72" s="1201"/>
      <c r="BL72" s="1201"/>
      <c r="BM72" s="1201"/>
      <c r="BN72" s="1201"/>
      <c r="BO72" s="1201"/>
      <c r="BP72" s="1201"/>
      <c r="BQ72" s="1201"/>
      <c r="BR72" s="1201"/>
      <c r="BS72" s="1201"/>
      <c r="BT72" s="1201"/>
      <c r="BU72" s="1202"/>
      <c r="BV72" s="19"/>
      <c r="BW72" s="19"/>
      <c r="BX72" s="19"/>
      <c r="BY72" s="19"/>
      <c r="BZ72" s="19"/>
      <c r="CA72" s="19"/>
      <c r="CB72" s="775"/>
      <c r="CC72" s="775"/>
      <c r="CD72" s="775"/>
      <c r="CE72" s="775"/>
      <c r="DE72" s="1195"/>
      <c r="DF72" s="1195"/>
      <c r="DG72" s="1195"/>
      <c r="DH72" s="1195"/>
      <c r="DI72" s="1195"/>
      <c r="DJ72" s="1196"/>
      <c r="DK72" s="1196"/>
      <c r="DL72" s="1196"/>
      <c r="DM72" s="1196"/>
      <c r="DN72" s="1196"/>
      <c r="DO72" s="1196"/>
      <c r="DP72" s="1196"/>
      <c r="DQ72" s="1196"/>
      <c r="DR72" s="1196"/>
      <c r="DS72" s="1196"/>
      <c r="DT72" s="1196"/>
      <c r="DU72" s="1196"/>
      <c r="DV72" s="1196"/>
      <c r="DW72" s="1196"/>
      <c r="DX72" s="1196"/>
      <c r="DY72" s="193"/>
      <c r="DZ72" s="193"/>
      <c r="EA72" s="193"/>
    </row>
    <row r="73" spans="1:133" ht="13.5" customHeight="1">
      <c r="I73" s="775"/>
      <c r="J73" s="781"/>
      <c r="K73" s="781"/>
      <c r="L73" s="781"/>
      <c r="BV73" s="19"/>
      <c r="BW73" s="19"/>
      <c r="BX73" s="19"/>
      <c r="BY73" s="19"/>
      <c r="BZ73" s="19"/>
      <c r="CA73" s="19"/>
      <c r="CB73" s="775"/>
      <c r="CC73" s="775"/>
      <c r="CD73" s="775"/>
      <c r="CE73" s="775"/>
      <c r="DE73" s="1195"/>
      <c r="DF73" s="1195"/>
      <c r="DG73" s="1195"/>
      <c r="DH73" s="1195"/>
      <c r="DI73" s="1195"/>
      <c r="DJ73" s="1196"/>
      <c r="DK73" s="1196"/>
      <c r="DL73" s="1196"/>
      <c r="DM73" s="1196"/>
      <c r="DN73" s="1196"/>
      <c r="DO73" s="1196"/>
      <c r="DP73" s="1196"/>
      <c r="DQ73" s="1196"/>
      <c r="DR73" s="1196"/>
      <c r="DS73" s="1196"/>
      <c r="DT73" s="1196"/>
      <c r="DU73" s="1196"/>
      <c r="DV73" s="1196"/>
      <c r="DW73" s="1196"/>
      <c r="DX73" s="1196"/>
    </row>
    <row r="74" spans="1:133" ht="13.5" customHeight="1"/>
    <row r="75" spans="1:133" ht="13.5" customHeight="1">
      <c r="M75" s="775"/>
      <c r="N75" s="775"/>
      <c r="O75" s="775"/>
      <c r="P75" s="775"/>
      <c r="Q75" s="775"/>
      <c r="R75" s="775"/>
      <c r="S75" s="775"/>
      <c r="T75" s="775"/>
      <c r="U75" s="775"/>
      <c r="V75" s="775"/>
      <c r="W75" s="775"/>
      <c r="X75" s="775"/>
      <c r="Y75" s="775"/>
      <c r="Z75" s="775"/>
      <c r="AA75" s="775"/>
      <c r="AB75" s="775"/>
      <c r="AC75" s="775"/>
      <c r="AD75" s="775"/>
      <c r="AE75" s="775"/>
      <c r="AF75" s="775"/>
      <c r="AG75" s="775"/>
      <c r="AH75" s="775"/>
      <c r="AI75" s="775"/>
      <c r="AJ75" s="775"/>
      <c r="AK75" s="775"/>
      <c r="AL75" s="775"/>
      <c r="AM75" s="775"/>
      <c r="AN75" s="775"/>
      <c r="AO75" s="775"/>
      <c r="AP75" s="775"/>
      <c r="AQ75" s="775"/>
      <c r="AR75" s="775"/>
      <c r="AS75" s="775"/>
      <c r="AT75" s="775"/>
      <c r="AU75" s="775"/>
      <c r="AV75" s="775"/>
      <c r="AW75" s="775"/>
      <c r="AX75" s="775"/>
      <c r="AY75" s="775"/>
      <c r="AZ75" s="775"/>
      <c r="BA75" s="775"/>
      <c r="BB75" s="775"/>
      <c r="BC75" s="775"/>
      <c r="BD75" s="775"/>
      <c r="BE75" s="19"/>
      <c r="BF75" s="19"/>
      <c r="BG75" s="19"/>
      <c r="BH75" s="19"/>
      <c r="BI75" s="21"/>
      <c r="BJ75" s="21"/>
      <c r="BK75" s="21"/>
      <c r="BL75" s="21"/>
      <c r="BM75" s="21"/>
      <c r="BN75" s="21"/>
      <c r="BO75" s="21"/>
      <c r="BP75" s="21"/>
      <c r="BQ75" s="21"/>
      <c r="BR75" s="775"/>
      <c r="BS75" s="775"/>
      <c r="BT75" s="19"/>
      <c r="BU75" s="19"/>
    </row>
    <row r="76" spans="1:133" ht="13.5" customHeight="1">
      <c r="A76" s="11"/>
      <c r="B76" s="775"/>
      <c r="C76" s="775"/>
      <c r="D76" s="775"/>
      <c r="E76" s="775"/>
      <c r="F76" s="775"/>
      <c r="G76" s="775"/>
      <c r="H76" s="775"/>
      <c r="I76" s="1192"/>
      <c r="J76" s="969"/>
      <c r="K76" s="775"/>
      <c r="L76" s="775"/>
      <c r="M76" s="770"/>
      <c r="N76" s="770"/>
      <c r="O76" s="770"/>
      <c r="P76" s="775"/>
      <c r="Q76" s="775"/>
      <c r="R76" s="775"/>
      <c r="S76" s="775"/>
      <c r="T76" s="775"/>
      <c r="U76" s="775"/>
      <c r="V76" s="775"/>
      <c r="W76" s="775"/>
      <c r="X76" s="775"/>
      <c r="Y76" s="775"/>
      <c r="Z76" s="775"/>
      <c r="AA76" s="775"/>
      <c r="AB76" s="775"/>
      <c r="AC76" s="775"/>
      <c r="AD76" s="775"/>
      <c r="AE76" s="775"/>
      <c r="AF76" s="775"/>
      <c r="AG76" s="775"/>
      <c r="AH76" s="19"/>
      <c r="AI76" s="19"/>
      <c r="AJ76" s="19"/>
      <c r="AK76" s="19"/>
      <c r="AL76" s="19"/>
      <c r="AM76" s="19"/>
      <c r="AN76" s="19"/>
      <c r="AO76" s="775"/>
      <c r="AP76" s="775"/>
      <c r="AQ76" s="775"/>
      <c r="AR76" s="775"/>
      <c r="AS76" s="775"/>
      <c r="AT76" s="775"/>
      <c r="AU76" s="775"/>
      <c r="AV76" s="775"/>
      <c r="AW76" s="775"/>
      <c r="AX76" s="775"/>
      <c r="AY76" s="775"/>
      <c r="AZ76" s="775"/>
      <c r="BA76" s="775"/>
      <c r="BB76" s="775"/>
      <c r="BC76" s="775"/>
      <c r="BD76" s="775"/>
      <c r="BE76" s="19"/>
      <c r="BF76" s="19"/>
      <c r="BG76" s="19"/>
      <c r="BH76" s="19"/>
      <c r="BI76" s="21"/>
      <c r="BJ76" s="21"/>
      <c r="BK76" s="21"/>
      <c r="BL76" s="21"/>
      <c r="BM76" s="21"/>
      <c r="BN76" s="21"/>
      <c r="BO76" s="21"/>
      <c r="BP76" s="21"/>
      <c r="BQ76" s="21"/>
      <c r="BR76" s="775"/>
      <c r="BS76" s="775"/>
      <c r="BT76" s="19"/>
      <c r="BU76" s="19"/>
      <c r="BV76" s="19"/>
      <c r="BW76" s="19"/>
      <c r="BX76" s="19"/>
      <c r="BY76" s="19"/>
      <c r="BZ76" s="19"/>
      <c r="CA76" s="19"/>
      <c r="CB76" s="775"/>
      <c r="CC76" s="775"/>
      <c r="CD76" s="775"/>
      <c r="CE76" s="775"/>
    </row>
    <row r="77" spans="1:133" s="770" customFormat="1" ht="13.5" customHeight="1">
      <c r="A77" s="11"/>
      <c r="B77" s="775"/>
      <c r="C77" s="775"/>
      <c r="D77" s="775"/>
      <c r="E77" s="775"/>
      <c r="F77" s="775"/>
      <c r="G77" s="775"/>
      <c r="H77" s="775"/>
      <c r="I77" s="783"/>
      <c r="J77" s="1192"/>
      <c r="K77" s="1192"/>
      <c r="L77" s="1192"/>
      <c r="M77" s="969"/>
      <c r="N77" s="969"/>
      <c r="O77" s="775"/>
      <c r="P77" s="775"/>
      <c r="Q77" s="775"/>
      <c r="R77" s="775"/>
      <c r="S77" s="775"/>
      <c r="T77" s="775"/>
      <c r="U77" s="775"/>
      <c r="V77" s="775"/>
      <c r="W77" s="775"/>
      <c r="X77" s="775"/>
      <c r="Y77" s="775"/>
      <c r="Z77" s="775"/>
      <c r="AA77" s="775"/>
      <c r="AB77" s="775"/>
      <c r="AC77" s="775"/>
      <c r="AD77" s="775"/>
      <c r="AE77" s="775"/>
      <c r="AF77" s="775"/>
      <c r="AG77" s="775"/>
      <c r="AH77" s="775"/>
      <c r="AI77" s="775"/>
      <c r="AJ77" s="775"/>
      <c r="AK77" s="775"/>
      <c r="AL77" s="775"/>
      <c r="AM77" s="775"/>
      <c r="AN77" s="775"/>
      <c r="AO77" s="775"/>
      <c r="AP77" s="775"/>
      <c r="AQ77" s="775"/>
      <c r="AR77" s="775"/>
      <c r="AS77" s="775"/>
      <c r="AT77" s="775"/>
      <c r="AU77" s="775"/>
      <c r="AV77" s="775"/>
      <c r="AW77" s="775"/>
      <c r="AX77" s="775"/>
      <c r="AY77" s="775"/>
      <c r="AZ77" s="775"/>
      <c r="BA77" s="775"/>
      <c r="BB77" s="775"/>
      <c r="BC77" s="775"/>
      <c r="BD77" s="775"/>
      <c r="BE77" s="19"/>
      <c r="BF77" s="19"/>
      <c r="BG77" s="19"/>
      <c r="BH77" s="19"/>
      <c r="BI77" s="21"/>
      <c r="BJ77" s="21"/>
      <c r="BK77" s="21"/>
      <c r="BL77" s="21"/>
      <c r="BM77" s="21"/>
      <c r="BN77" s="21"/>
      <c r="BO77" s="21"/>
      <c r="BP77" s="21"/>
      <c r="BQ77" s="21"/>
      <c r="BR77" s="775"/>
      <c r="BS77" s="775"/>
      <c r="BT77" s="19"/>
      <c r="BU77" s="19"/>
      <c r="BV77" s="19"/>
      <c r="BW77" s="19"/>
      <c r="BX77" s="19"/>
      <c r="BY77" s="19"/>
      <c r="BZ77" s="19"/>
      <c r="CA77" s="19"/>
      <c r="CB77" s="775"/>
      <c r="CC77" s="775"/>
      <c r="CD77" s="775"/>
      <c r="CE77" s="775"/>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row>
    <row r="78" spans="1:133" s="770" customFormat="1" ht="13.5" customHeight="1">
      <c r="A78" s="11"/>
      <c r="B78" s="775"/>
      <c r="C78" s="775"/>
      <c r="D78" s="775"/>
      <c r="E78" s="775"/>
      <c r="F78" s="775"/>
      <c r="G78" s="775"/>
      <c r="H78" s="775"/>
      <c r="I78" s="783"/>
      <c r="J78" s="777"/>
      <c r="K78" s="775"/>
      <c r="L78" s="775"/>
      <c r="M78" s="969"/>
      <c r="N78" s="969"/>
      <c r="O78" s="775"/>
      <c r="P78" s="775"/>
      <c r="Q78" s="775"/>
      <c r="R78" s="775"/>
      <c r="S78" s="775"/>
      <c r="T78" s="775"/>
      <c r="U78" s="775"/>
      <c r="V78" s="775"/>
      <c r="W78" s="775"/>
      <c r="X78" s="775"/>
      <c r="Y78" s="775"/>
      <c r="Z78" s="775"/>
      <c r="AA78" s="775"/>
      <c r="AB78" s="775"/>
      <c r="AC78" s="775"/>
      <c r="AD78" s="775"/>
      <c r="AE78" s="775"/>
      <c r="AF78" s="775"/>
      <c r="AG78" s="775"/>
      <c r="AH78" s="775"/>
      <c r="AI78" s="775"/>
      <c r="AJ78" s="775"/>
      <c r="AK78" s="775"/>
      <c r="AL78" s="775"/>
      <c r="AM78" s="775"/>
      <c r="AN78" s="775"/>
      <c r="AO78" s="775"/>
      <c r="AP78" s="775"/>
      <c r="AQ78" s="775"/>
      <c r="AR78" s="775"/>
      <c r="AS78" s="775"/>
      <c r="AT78" s="775"/>
      <c r="AU78" s="775"/>
      <c r="AV78" s="775"/>
      <c r="AW78" s="775"/>
      <c r="AX78" s="775"/>
      <c r="AY78" s="775"/>
      <c r="AZ78" s="775"/>
      <c r="BA78" s="775"/>
      <c r="BB78" s="775"/>
      <c r="BC78" s="775"/>
      <c r="BD78" s="775"/>
      <c r="BE78" s="19"/>
      <c r="BF78" s="19"/>
      <c r="BG78" s="19"/>
      <c r="BH78" s="19"/>
      <c r="BI78" s="21"/>
      <c r="BJ78" s="21"/>
      <c r="BK78" s="21"/>
      <c r="BL78" s="21"/>
      <c r="BM78" s="21"/>
      <c r="BN78" s="21"/>
      <c r="BO78" s="21"/>
      <c r="BP78" s="21"/>
      <c r="BQ78" s="21"/>
      <c r="BR78" s="775"/>
      <c r="BS78" s="775"/>
      <c r="BT78" s="19"/>
      <c r="BU78" s="19"/>
      <c r="BV78" s="19"/>
      <c r="BW78" s="19"/>
      <c r="BX78" s="19"/>
      <c r="BY78" s="19"/>
      <c r="BZ78" s="19"/>
      <c r="CA78" s="19"/>
      <c r="CB78" s="775"/>
      <c r="CC78" s="775"/>
      <c r="CD78" s="775"/>
      <c r="CE78" s="775"/>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row>
    <row r="79" spans="1:133" ht="13.5" customHeight="1">
      <c r="A79" s="11"/>
      <c r="B79" s="775"/>
      <c r="C79" s="775"/>
      <c r="D79" s="775"/>
      <c r="E79" s="775"/>
      <c r="F79" s="775"/>
      <c r="G79" s="775"/>
      <c r="H79" s="775"/>
      <c r="I79" s="783"/>
      <c r="J79" s="777"/>
      <c r="K79" s="775"/>
      <c r="L79" s="775"/>
      <c r="P79" s="775"/>
      <c r="Q79" s="775"/>
      <c r="R79" s="775"/>
      <c r="S79" s="775"/>
      <c r="T79" s="775"/>
      <c r="U79" s="775"/>
      <c r="V79" s="775"/>
      <c r="W79" s="775"/>
      <c r="X79" s="775"/>
      <c r="Y79" s="775"/>
      <c r="Z79" s="775"/>
      <c r="AA79" s="775"/>
      <c r="AB79" s="775"/>
      <c r="AC79" s="775"/>
      <c r="AD79" s="775"/>
      <c r="AE79" s="775"/>
      <c r="AF79" s="775"/>
      <c r="AG79" s="775"/>
      <c r="AH79" s="19"/>
      <c r="AI79" s="19"/>
      <c r="AJ79" s="19"/>
      <c r="AK79" s="19"/>
      <c r="AL79" s="19"/>
      <c r="AM79" s="19"/>
      <c r="AN79" s="19"/>
      <c r="AO79" s="775"/>
      <c r="AP79" s="775"/>
      <c r="AQ79" s="775"/>
      <c r="AR79" s="775"/>
      <c r="AS79" s="775"/>
      <c r="AT79" s="775"/>
      <c r="AU79" s="775"/>
      <c r="AV79" s="775"/>
      <c r="AW79" s="19"/>
      <c r="AX79" s="19"/>
      <c r="AY79" s="19"/>
      <c r="AZ79" s="19"/>
      <c r="BA79" s="19"/>
      <c r="BB79" s="19"/>
      <c r="BC79" s="19"/>
      <c r="BD79" s="19"/>
      <c r="BE79" s="19"/>
      <c r="BF79" s="19"/>
      <c r="BG79" s="19"/>
      <c r="BH79" s="19"/>
      <c r="BI79" s="775"/>
      <c r="BJ79" s="775"/>
      <c r="BK79" s="775"/>
      <c r="BL79" s="775"/>
      <c r="BM79" s="775"/>
      <c r="BN79" s="775"/>
      <c r="BO79" s="775"/>
      <c r="BP79" s="775"/>
      <c r="BQ79" s="775"/>
      <c r="BR79" s="775"/>
      <c r="BS79" s="775"/>
      <c r="BT79" s="19"/>
      <c r="BU79" s="19"/>
      <c r="BV79" s="19"/>
      <c r="BW79" s="19"/>
      <c r="BX79" s="19"/>
      <c r="BY79" s="19"/>
      <c r="BZ79" s="19"/>
      <c r="CA79" s="19"/>
      <c r="CB79" s="775"/>
      <c r="CC79" s="775"/>
      <c r="CD79" s="775"/>
      <c r="CE79" s="775"/>
    </row>
    <row r="80" spans="1:133" ht="13.5" customHeight="1">
      <c r="A80" s="11"/>
      <c r="B80" s="775"/>
      <c r="C80" s="775"/>
      <c r="D80" s="775"/>
      <c r="E80" s="775"/>
      <c r="F80" s="775"/>
      <c r="G80" s="775"/>
      <c r="H80" s="775"/>
      <c r="I80" s="775"/>
      <c r="J80" s="1192"/>
      <c r="K80" s="1192"/>
      <c r="L80" s="1192"/>
      <c r="O80" s="15"/>
      <c r="P80" s="775"/>
      <c r="Q80" s="15"/>
      <c r="R80" s="775"/>
      <c r="S80" s="775"/>
      <c r="T80" s="775"/>
      <c r="U80" s="775"/>
      <c r="V80" s="775"/>
      <c r="W80" s="775"/>
      <c r="X80" s="775"/>
      <c r="Y80" s="775"/>
      <c r="Z80" s="775"/>
      <c r="AA80" s="775"/>
      <c r="AB80" s="775"/>
      <c r="AC80" s="1194"/>
      <c r="AD80" s="1194"/>
      <c r="AE80" s="1194"/>
      <c r="AF80" s="1194"/>
      <c r="AG80" s="1194"/>
      <c r="AH80" s="1194"/>
      <c r="AI80" s="1194"/>
      <c r="AJ80" s="1193"/>
      <c r="AK80" s="1193"/>
      <c r="AL80" s="19"/>
      <c r="AM80" s="19"/>
      <c r="AN80" s="19"/>
      <c r="AO80" s="775"/>
      <c r="AP80" s="775"/>
      <c r="AQ80" s="775"/>
      <c r="AR80" s="775"/>
      <c r="AS80" s="775"/>
      <c r="AT80" s="775"/>
      <c r="AU80" s="775"/>
      <c r="AV80" s="775"/>
      <c r="AW80" s="19"/>
      <c r="AX80" s="19"/>
      <c r="AY80" s="19"/>
      <c r="AZ80" s="19"/>
      <c r="BA80" s="19"/>
      <c r="BB80" s="19"/>
      <c r="BC80" s="19"/>
      <c r="BD80" s="19"/>
      <c r="BE80" s="19"/>
      <c r="BF80" s="19"/>
      <c r="BG80" s="19"/>
      <c r="BH80" s="19"/>
      <c r="BI80" s="775"/>
      <c r="BJ80" s="775"/>
      <c r="BK80" s="775"/>
      <c r="BL80" s="775"/>
      <c r="BM80" s="775"/>
      <c r="BN80" s="775"/>
      <c r="BO80" s="775"/>
      <c r="BP80" s="775"/>
      <c r="BQ80" s="775"/>
      <c r="BR80" s="775"/>
      <c r="BS80" s="775"/>
      <c r="BT80" s="19"/>
      <c r="BU80" s="19"/>
      <c r="BV80" s="19"/>
      <c r="BW80" s="19"/>
      <c r="BX80" s="19"/>
      <c r="BY80" s="19"/>
      <c r="BZ80" s="19"/>
      <c r="CA80" s="19"/>
      <c r="CB80" s="775"/>
      <c r="CC80" s="775"/>
      <c r="CD80" s="775"/>
      <c r="CE80" s="775"/>
    </row>
    <row r="81" spans="1:83" ht="13.5" customHeight="1">
      <c r="A81" s="11"/>
      <c r="B81" s="775"/>
      <c r="C81" s="775"/>
      <c r="D81" s="775"/>
      <c r="E81" s="775"/>
      <c r="F81" s="775"/>
      <c r="G81" s="775"/>
      <c r="H81" s="775"/>
      <c r="I81" s="775"/>
      <c r="J81" s="783"/>
      <c r="K81" s="783"/>
      <c r="L81" s="783"/>
      <c r="O81" s="15"/>
      <c r="P81" s="775"/>
      <c r="Q81" s="15"/>
      <c r="R81" s="775"/>
      <c r="S81" s="775"/>
      <c r="T81" s="775"/>
      <c r="U81" s="775"/>
      <c r="V81" s="775"/>
      <c r="W81" s="775"/>
      <c r="X81" s="775"/>
      <c r="Y81" s="775"/>
      <c r="Z81" s="775"/>
      <c r="AA81" s="775"/>
      <c r="AB81" s="775"/>
      <c r="AC81" s="1194"/>
      <c r="AD81" s="1194"/>
      <c r="AE81" s="1194"/>
      <c r="AF81" s="1194"/>
      <c r="AG81" s="1194"/>
      <c r="AH81" s="1194"/>
      <c r="AI81" s="1194"/>
      <c r="AJ81" s="1193"/>
      <c r="AK81" s="1193"/>
      <c r="AL81" s="19"/>
      <c r="AM81" s="19"/>
      <c r="AN81" s="19"/>
      <c r="AO81" s="775"/>
      <c r="AP81" s="775"/>
      <c r="AQ81" s="775"/>
      <c r="AR81" s="775"/>
      <c r="AS81" s="775"/>
      <c r="AT81" s="775"/>
      <c r="AU81" s="775"/>
      <c r="AV81" s="775"/>
      <c r="AW81" s="19"/>
      <c r="AX81" s="19"/>
      <c r="AY81" s="19"/>
      <c r="AZ81" s="19"/>
      <c r="BA81" s="19"/>
      <c r="BB81" s="19"/>
      <c r="BC81" s="19"/>
      <c r="BD81" s="19"/>
      <c r="BE81" s="19"/>
      <c r="BF81" s="19"/>
      <c r="BG81" s="19"/>
      <c r="BH81" s="19"/>
      <c r="BI81" s="775"/>
      <c r="BJ81" s="775"/>
      <c r="BK81" s="775"/>
      <c r="BL81" s="775"/>
      <c r="BM81" s="775"/>
      <c r="BN81" s="775"/>
      <c r="BO81" s="775"/>
      <c r="BP81" s="775"/>
      <c r="BQ81" s="775"/>
      <c r="BR81" s="775"/>
      <c r="BS81" s="775"/>
      <c r="BT81" s="19"/>
      <c r="BU81" s="19"/>
      <c r="BV81" s="19"/>
      <c r="BW81" s="19"/>
      <c r="BX81" s="19"/>
      <c r="BY81" s="19"/>
      <c r="BZ81" s="19"/>
      <c r="CA81" s="19"/>
      <c r="CB81" s="775"/>
      <c r="CC81" s="775"/>
      <c r="CD81" s="775"/>
      <c r="CE81" s="775"/>
    </row>
    <row r="82" spans="1:83">
      <c r="A82" s="11"/>
      <c r="B82" s="775"/>
      <c r="C82" s="775"/>
      <c r="D82" s="775"/>
      <c r="E82" s="775"/>
      <c r="F82" s="775"/>
      <c r="G82" s="775"/>
      <c r="H82" s="775"/>
      <c r="I82" s="775"/>
      <c r="J82" s="783"/>
      <c r="K82" s="783"/>
      <c r="L82" s="783"/>
      <c r="N82" s="775"/>
      <c r="O82" s="15"/>
      <c r="P82" s="775"/>
      <c r="Q82" s="775"/>
      <c r="R82" s="775"/>
      <c r="S82" s="775"/>
      <c r="T82" s="775"/>
      <c r="U82" s="775"/>
      <c r="V82" s="775"/>
      <c r="W82" s="775"/>
      <c r="X82" s="775"/>
      <c r="Y82" s="775"/>
      <c r="Z82" s="775"/>
      <c r="AA82" s="775"/>
      <c r="AB82" s="775"/>
      <c r="AC82" s="1194"/>
      <c r="AD82" s="1194"/>
      <c r="AE82" s="1194"/>
      <c r="AF82" s="1194"/>
      <c r="AG82" s="1194"/>
      <c r="AH82" s="1194"/>
      <c r="AI82" s="1194"/>
      <c r="AJ82" s="1193"/>
      <c r="AK82" s="1193"/>
      <c r="AL82" s="19"/>
      <c r="AM82" s="19"/>
      <c r="AN82" s="19"/>
      <c r="AO82" s="775"/>
      <c r="AP82" s="775"/>
      <c r="AQ82" s="775"/>
      <c r="AR82" s="775"/>
      <c r="AS82" s="775"/>
      <c r="AT82" s="775"/>
      <c r="AU82" s="775"/>
      <c r="AV82" s="775"/>
      <c r="AW82" s="19"/>
      <c r="AX82" s="19"/>
      <c r="AY82" s="19"/>
      <c r="AZ82" s="19"/>
      <c r="BA82" s="19"/>
      <c r="BB82" s="19"/>
      <c r="BC82" s="19"/>
      <c r="BD82" s="19"/>
      <c r="BE82" s="19"/>
      <c r="BF82" s="19"/>
      <c r="BG82" s="19"/>
      <c r="BH82" s="19"/>
      <c r="BI82" s="775"/>
      <c r="BJ82" s="775"/>
      <c r="BK82" s="775"/>
      <c r="BL82" s="775"/>
      <c r="BM82" s="775"/>
      <c r="BN82" s="775"/>
      <c r="BO82" s="775"/>
      <c r="BP82" s="775"/>
      <c r="BQ82" s="775"/>
      <c r="BR82" s="775"/>
      <c r="BS82" s="775"/>
      <c r="BT82" s="19"/>
      <c r="BU82" s="19"/>
      <c r="BV82" s="19"/>
      <c r="BW82" s="19"/>
      <c r="BX82" s="19"/>
      <c r="BY82" s="19"/>
      <c r="BZ82" s="19"/>
      <c r="CA82" s="19"/>
      <c r="CB82" s="775"/>
      <c r="CC82" s="775"/>
      <c r="CD82" s="775"/>
      <c r="CE82" s="775"/>
    </row>
    <row r="83" spans="1:83">
      <c r="A83" s="11"/>
      <c r="B83" s="775"/>
      <c r="C83" s="775"/>
      <c r="D83" s="775"/>
      <c r="E83" s="775"/>
      <c r="F83" s="775"/>
      <c r="G83" s="775"/>
      <c r="H83" s="775"/>
      <c r="I83" s="775"/>
      <c r="J83" s="775"/>
      <c r="K83" s="775"/>
      <c r="L83" s="775"/>
      <c r="N83" s="775"/>
      <c r="O83" s="15"/>
      <c r="P83" s="775"/>
      <c r="Q83" s="775"/>
      <c r="R83" s="775"/>
      <c r="S83" s="775"/>
      <c r="T83" s="775"/>
      <c r="U83" s="775"/>
      <c r="V83" s="775"/>
      <c r="W83" s="775"/>
      <c r="X83" s="775"/>
      <c r="Y83" s="775"/>
      <c r="Z83" s="775"/>
      <c r="AA83" s="775"/>
      <c r="AB83" s="775"/>
      <c r="AC83" s="791"/>
      <c r="AD83" s="791"/>
      <c r="AE83" s="791"/>
      <c r="AF83" s="791"/>
      <c r="AG83" s="791"/>
      <c r="AH83" s="791"/>
      <c r="AI83" s="791"/>
      <c r="AJ83" s="792"/>
      <c r="AK83" s="792"/>
      <c r="AL83" s="19"/>
      <c r="AM83" s="19"/>
      <c r="AN83" s="19"/>
      <c r="AO83" s="775"/>
      <c r="AP83" s="775"/>
      <c r="AQ83" s="775"/>
      <c r="AR83" s="775"/>
      <c r="AS83" s="775"/>
      <c r="AT83" s="775"/>
      <c r="AU83" s="775"/>
      <c r="AV83" s="775"/>
      <c r="AW83" s="19"/>
      <c r="AX83" s="19"/>
      <c r="AY83" s="19"/>
      <c r="AZ83" s="19"/>
      <c r="BA83" s="19"/>
      <c r="BB83" s="19"/>
      <c r="BC83" s="19"/>
      <c r="BD83" s="19"/>
      <c r="BE83" s="19"/>
      <c r="BF83" s="19"/>
      <c r="BG83" s="19"/>
      <c r="BH83" s="19"/>
      <c r="BI83" s="775"/>
      <c r="BJ83" s="775"/>
      <c r="BK83" s="775"/>
      <c r="BL83" s="775"/>
      <c r="BM83" s="775"/>
      <c r="BN83" s="775"/>
      <c r="BO83" s="775"/>
      <c r="BP83" s="775"/>
      <c r="BQ83" s="775"/>
      <c r="BR83" s="775"/>
      <c r="BS83" s="775"/>
      <c r="BT83" s="19"/>
      <c r="BU83" s="19"/>
      <c r="BV83" s="19"/>
      <c r="BW83" s="19"/>
      <c r="BX83" s="19"/>
      <c r="BY83" s="19"/>
      <c r="BZ83" s="19"/>
      <c r="CA83" s="19"/>
      <c r="CB83" s="775"/>
      <c r="CC83" s="775"/>
      <c r="CD83" s="775"/>
      <c r="CE83" s="775"/>
    </row>
    <row r="84" spans="1:83">
      <c r="A84" s="11"/>
      <c r="B84" s="775"/>
      <c r="C84" s="775"/>
      <c r="D84" s="775"/>
      <c r="E84" s="775"/>
      <c r="F84" s="775"/>
      <c r="G84" s="775"/>
      <c r="H84" s="775"/>
      <c r="I84" s="775"/>
      <c r="J84" s="775"/>
      <c r="K84" s="775"/>
      <c r="L84" s="775"/>
      <c r="M84" s="775"/>
      <c r="N84" s="775"/>
      <c r="O84" s="775"/>
      <c r="P84" s="775"/>
      <c r="Q84" s="775"/>
      <c r="R84" s="775"/>
      <c r="S84" s="775"/>
      <c r="T84" s="775"/>
      <c r="U84" s="775"/>
      <c r="V84" s="775"/>
      <c r="W84" s="775"/>
      <c r="X84" s="775"/>
      <c r="Y84" s="775"/>
      <c r="Z84" s="775"/>
      <c r="AA84" s="775"/>
      <c r="AB84" s="775"/>
      <c r="AC84" s="775"/>
      <c r="AD84" s="775"/>
      <c r="AE84" s="775"/>
      <c r="AF84" s="775"/>
      <c r="AG84" s="775"/>
      <c r="AH84" s="775"/>
      <c r="AI84" s="775"/>
      <c r="AJ84" s="775"/>
      <c r="AK84" s="775"/>
      <c r="AL84" s="775"/>
      <c r="AM84" s="775"/>
      <c r="AN84" s="775"/>
      <c r="AO84" s="775"/>
      <c r="AP84" s="775"/>
      <c r="AQ84" s="775"/>
      <c r="AR84" s="775"/>
      <c r="AS84" s="775"/>
      <c r="AT84" s="775"/>
      <c r="AU84" s="775"/>
      <c r="AV84" s="775"/>
      <c r="AW84" s="775"/>
      <c r="AX84" s="775"/>
      <c r="AY84" s="775"/>
      <c r="AZ84" s="775"/>
      <c r="BA84" s="775"/>
      <c r="BB84" s="775"/>
      <c r="BC84" s="775"/>
      <c r="BD84" s="775"/>
      <c r="BE84" s="19"/>
      <c r="BF84" s="19"/>
      <c r="BG84" s="19"/>
      <c r="BH84" s="19"/>
      <c r="BI84" s="21"/>
      <c r="BJ84" s="21"/>
      <c r="BK84" s="21"/>
      <c r="BL84" s="21"/>
      <c r="BM84" s="21"/>
      <c r="BN84" s="21"/>
      <c r="BO84" s="21"/>
      <c r="BP84" s="21"/>
      <c r="BQ84" s="21"/>
      <c r="BR84" s="775"/>
      <c r="BS84" s="775"/>
      <c r="BT84" s="19"/>
      <c r="BU84" s="19"/>
      <c r="BV84" s="19"/>
      <c r="BW84" s="19"/>
      <c r="BX84" s="19"/>
      <c r="BY84" s="19"/>
      <c r="BZ84" s="19"/>
      <c r="CA84" s="19"/>
      <c r="CB84" s="775"/>
      <c r="CC84" s="775"/>
      <c r="CD84" s="775"/>
      <c r="CE84" s="775"/>
    </row>
    <row r="85" spans="1:83">
      <c r="A85" s="11"/>
      <c r="B85" s="775"/>
      <c r="C85" s="775"/>
      <c r="D85" s="775"/>
      <c r="E85" s="775"/>
      <c r="F85" s="775"/>
      <c r="G85" s="775"/>
      <c r="H85" s="775"/>
      <c r="I85" s="1192"/>
      <c r="J85" s="969"/>
      <c r="K85" s="775"/>
      <c r="L85" s="775"/>
      <c r="M85" s="775"/>
      <c r="N85" s="775"/>
      <c r="O85" s="775"/>
      <c r="P85" s="775"/>
      <c r="Q85" s="775"/>
      <c r="R85" s="775"/>
      <c r="S85" s="775"/>
      <c r="T85" s="775"/>
      <c r="U85" s="775"/>
      <c r="V85" s="775"/>
      <c r="W85" s="775"/>
      <c r="X85" s="775"/>
      <c r="Y85" s="775"/>
      <c r="Z85" s="775"/>
      <c r="AA85" s="775"/>
      <c r="AB85" s="775"/>
      <c r="AC85" s="775"/>
      <c r="AD85" s="775"/>
      <c r="AE85" s="775"/>
      <c r="AF85" s="775"/>
      <c r="AG85" s="775"/>
      <c r="AH85" s="19"/>
      <c r="AI85" s="19"/>
      <c r="AJ85" s="19"/>
      <c r="AK85" s="19"/>
      <c r="AL85" s="19"/>
      <c r="AM85" s="19"/>
      <c r="AN85" s="19"/>
      <c r="AO85" s="775"/>
      <c r="AP85" s="775"/>
      <c r="AQ85" s="775"/>
      <c r="AR85" s="775"/>
      <c r="AS85" s="775"/>
      <c r="AT85" s="775"/>
      <c r="AU85" s="775"/>
      <c r="AV85" s="775"/>
      <c r="AW85" s="19"/>
      <c r="AX85" s="19"/>
      <c r="AY85" s="19"/>
      <c r="AZ85" s="19"/>
      <c r="BA85" s="19"/>
      <c r="BB85" s="19"/>
      <c r="BC85" s="19"/>
      <c r="BD85" s="19"/>
      <c r="BE85" s="19"/>
      <c r="BF85" s="19"/>
      <c r="BG85" s="19"/>
      <c r="BH85" s="19"/>
      <c r="BI85" s="775"/>
      <c r="BJ85" s="775"/>
      <c r="BK85" s="775"/>
      <c r="BL85" s="775"/>
      <c r="BM85" s="775"/>
      <c r="BN85" s="775"/>
      <c r="BO85" s="775"/>
      <c r="BP85" s="775"/>
      <c r="BQ85" s="775"/>
      <c r="BR85" s="775"/>
      <c r="BS85" s="775"/>
      <c r="BT85" s="19"/>
      <c r="BU85" s="19"/>
      <c r="BV85" s="19"/>
      <c r="BW85" s="19"/>
      <c r="BX85" s="19"/>
      <c r="BY85" s="19"/>
      <c r="BZ85" s="19"/>
      <c r="CA85" s="19"/>
      <c r="CB85" s="775"/>
      <c r="CC85" s="775"/>
      <c r="CD85" s="775"/>
      <c r="CE85" s="775"/>
    </row>
    <row r="86" spans="1:83">
      <c r="A86" s="11"/>
      <c r="B86" s="775"/>
      <c r="C86" s="775"/>
      <c r="D86" s="775"/>
      <c r="E86" s="775"/>
      <c r="F86" s="775"/>
      <c r="G86" s="775"/>
      <c r="H86" s="775"/>
      <c r="I86" s="775"/>
      <c r="J86" s="1192"/>
      <c r="K86" s="1192"/>
      <c r="L86" s="1192"/>
      <c r="M86" s="969"/>
      <c r="N86" s="969"/>
      <c r="O86" s="775"/>
      <c r="P86" s="775"/>
      <c r="Q86" s="775"/>
      <c r="R86" s="775"/>
      <c r="S86" s="775"/>
      <c r="T86" s="775"/>
      <c r="U86" s="775"/>
      <c r="V86" s="775"/>
      <c r="W86" s="775"/>
      <c r="X86" s="775"/>
      <c r="Y86" s="775"/>
      <c r="Z86" s="775"/>
      <c r="AA86" s="775"/>
      <c r="AB86" s="775"/>
      <c r="AC86" s="775"/>
      <c r="AD86" s="775"/>
      <c r="AE86" s="775"/>
      <c r="AF86" s="775"/>
      <c r="AG86" s="775"/>
      <c r="AH86" s="19"/>
      <c r="AI86" s="19"/>
      <c r="AJ86" s="19"/>
      <c r="AK86" s="19"/>
      <c r="AL86" s="19"/>
      <c r="AM86" s="19"/>
      <c r="AN86" s="19"/>
      <c r="AO86" s="775"/>
      <c r="AP86" s="775"/>
      <c r="AQ86" s="775"/>
      <c r="AR86" s="775"/>
      <c r="AS86" s="775"/>
      <c r="AT86" s="775"/>
      <c r="AU86" s="775"/>
      <c r="AV86" s="775"/>
      <c r="AW86" s="19"/>
      <c r="AX86" s="19"/>
      <c r="AY86" s="19"/>
      <c r="AZ86" s="19"/>
      <c r="BA86" s="19"/>
      <c r="BB86" s="19"/>
      <c r="BC86" s="19"/>
      <c r="BD86" s="19"/>
      <c r="BE86" s="19"/>
      <c r="BF86" s="19"/>
      <c r="BG86" s="19"/>
      <c r="BH86" s="19"/>
      <c r="BI86" s="775"/>
      <c r="BJ86" s="775"/>
      <c r="BK86" s="775"/>
      <c r="BL86" s="775"/>
      <c r="BM86" s="775"/>
      <c r="BN86" s="775"/>
      <c r="BO86" s="775"/>
      <c r="BP86" s="775"/>
      <c r="BQ86" s="775"/>
      <c r="BR86" s="775"/>
      <c r="BS86" s="775"/>
      <c r="BT86" s="19"/>
      <c r="BU86" s="19"/>
      <c r="BV86" s="19"/>
      <c r="BW86" s="19"/>
      <c r="BX86" s="19"/>
      <c r="BY86" s="19"/>
      <c r="BZ86" s="19"/>
      <c r="CA86" s="19"/>
      <c r="CB86" s="775"/>
      <c r="CC86" s="775"/>
      <c r="CD86" s="775"/>
      <c r="CE86" s="775"/>
    </row>
    <row r="87" spans="1:83">
      <c r="A87" s="11"/>
      <c r="B87" s="775"/>
      <c r="C87" s="775"/>
      <c r="D87" s="775"/>
      <c r="E87" s="775"/>
      <c r="F87" s="775"/>
      <c r="G87" s="775"/>
      <c r="H87" s="775"/>
      <c r="I87" s="775"/>
      <c r="J87" s="775"/>
      <c r="K87" s="775"/>
      <c r="L87" s="775"/>
      <c r="M87" s="775"/>
      <c r="O87" s="777"/>
      <c r="P87" s="775"/>
      <c r="Q87" s="775"/>
      <c r="R87" s="775"/>
      <c r="S87" s="775"/>
      <c r="T87" s="775"/>
      <c r="U87" s="775"/>
      <c r="V87" s="775"/>
      <c r="W87" s="775"/>
      <c r="X87" s="775"/>
      <c r="Y87" s="775"/>
      <c r="Z87" s="775"/>
      <c r="AA87" s="775"/>
      <c r="AB87" s="775"/>
      <c r="AC87" s="775"/>
      <c r="AD87" s="775"/>
      <c r="AE87" s="775"/>
      <c r="AF87" s="775"/>
      <c r="AG87" s="775"/>
      <c r="AH87" s="19"/>
      <c r="AI87" s="19"/>
      <c r="AJ87" s="19"/>
      <c r="AK87" s="19"/>
      <c r="AL87" s="19"/>
      <c r="AM87" s="19"/>
      <c r="AN87" s="19"/>
      <c r="AO87" s="775"/>
      <c r="AP87" s="775"/>
      <c r="AQ87" s="775"/>
      <c r="AR87" s="775"/>
      <c r="AS87" s="775"/>
      <c r="AT87" s="775"/>
      <c r="AU87" s="775"/>
      <c r="AV87" s="775"/>
      <c r="AW87" s="19"/>
      <c r="AX87" s="19"/>
      <c r="AY87" s="19"/>
      <c r="AZ87" s="19"/>
      <c r="BA87" s="19"/>
      <c r="BB87" s="19"/>
      <c r="BC87" s="19"/>
      <c r="BD87" s="19"/>
      <c r="BE87" s="19"/>
      <c r="BF87" s="19"/>
      <c r="BG87" s="19"/>
      <c r="BH87" s="19"/>
      <c r="BI87" s="775"/>
      <c r="BJ87" s="775"/>
      <c r="BK87" s="775"/>
      <c r="BL87" s="775"/>
      <c r="BM87" s="775"/>
      <c r="BN87" s="775"/>
      <c r="BO87" s="775"/>
      <c r="BP87" s="775"/>
      <c r="BQ87" s="775"/>
      <c r="BR87" s="775"/>
      <c r="BS87" s="775"/>
      <c r="BT87" s="19"/>
      <c r="BU87" s="19"/>
      <c r="BV87" s="19"/>
      <c r="BW87" s="19"/>
      <c r="BX87" s="19"/>
      <c r="BY87" s="19"/>
      <c r="BZ87" s="19"/>
      <c r="CA87" s="19"/>
      <c r="CB87" s="775"/>
      <c r="CC87" s="775"/>
      <c r="CD87" s="775"/>
      <c r="CE87" s="775"/>
    </row>
    <row r="88" spans="1:83">
      <c r="A88" s="11"/>
      <c r="B88" s="775"/>
      <c r="C88" s="775"/>
      <c r="D88" s="775"/>
      <c r="E88" s="775"/>
      <c r="F88" s="775"/>
      <c r="G88" s="775"/>
      <c r="H88" s="775"/>
      <c r="I88" s="775"/>
      <c r="J88" s="775"/>
      <c r="K88" s="775"/>
      <c r="L88" s="775"/>
      <c r="BV88" s="19"/>
      <c r="BW88" s="19"/>
      <c r="BX88" s="19"/>
      <c r="BY88" s="19"/>
      <c r="BZ88" s="19"/>
      <c r="CA88" s="19"/>
      <c r="CB88" s="775"/>
      <c r="CC88" s="775"/>
      <c r="CD88" s="775"/>
      <c r="CE88" s="775"/>
    </row>
  </sheetData>
  <mergeCells count="163">
    <mergeCell ref="A3:CE3"/>
    <mergeCell ref="I5:J5"/>
    <mergeCell ref="J8:L8"/>
    <mergeCell ref="M9:N9"/>
    <mergeCell ref="AD13:AE13"/>
    <mergeCell ref="AF13:AG13"/>
    <mergeCell ref="AH13:AI13"/>
    <mergeCell ref="AJ13:AK13"/>
    <mergeCell ref="AH16:AI16"/>
    <mergeCell ref="AJ16:AK16"/>
    <mergeCell ref="AH17:AI17"/>
    <mergeCell ref="AJ17:AK17"/>
    <mergeCell ref="J19:L19"/>
    <mergeCell ref="M20:N20"/>
    <mergeCell ref="AD14:AE14"/>
    <mergeCell ref="AF14:AG14"/>
    <mergeCell ref="AH14:AI14"/>
    <mergeCell ref="AJ14:AK14"/>
    <mergeCell ref="AD15:AE15"/>
    <mergeCell ref="AF15:AG15"/>
    <mergeCell ref="AH15:AI15"/>
    <mergeCell ref="AJ15:AK15"/>
    <mergeCell ref="DK27:DP27"/>
    <mergeCell ref="DQ27:DV27"/>
    <mergeCell ref="DW27:EB27"/>
    <mergeCell ref="DK28:DP28"/>
    <mergeCell ref="DQ28:DV28"/>
    <mergeCell ref="J29:L29"/>
    <mergeCell ref="DK29:DP29"/>
    <mergeCell ref="DQ29:DV29"/>
    <mergeCell ref="M23:N23"/>
    <mergeCell ref="DK25:DP25"/>
    <mergeCell ref="DW25:EB25"/>
    <mergeCell ref="M26:N26"/>
    <mergeCell ref="DK26:DP26"/>
    <mergeCell ref="DQ26:DV26"/>
    <mergeCell ref="DW26:EB26"/>
    <mergeCell ref="I40:J40"/>
    <mergeCell ref="J41:L41"/>
    <mergeCell ref="M42:N42"/>
    <mergeCell ref="I45:J45"/>
    <mergeCell ref="J46:L46"/>
    <mergeCell ref="M47:N47"/>
    <mergeCell ref="M30:N30"/>
    <mergeCell ref="DK30:DP30"/>
    <mergeCell ref="DQ30:DV30"/>
    <mergeCell ref="DQ32:DV32"/>
    <mergeCell ref="I34:J34"/>
    <mergeCell ref="J35:L35"/>
    <mergeCell ref="CH35:CN35"/>
    <mergeCell ref="CO35:CU35"/>
    <mergeCell ref="CV35:DB35"/>
    <mergeCell ref="CH36:CN36"/>
    <mergeCell ref="CO36:CU36"/>
    <mergeCell ref="CV36:DB36"/>
    <mergeCell ref="CH37:CN37"/>
    <mergeCell ref="CO37:CU37"/>
    <mergeCell ref="J56:L56"/>
    <mergeCell ref="M59:AB59"/>
    <mergeCell ref="AC59:AQ59"/>
    <mergeCell ref="AR59:BF59"/>
    <mergeCell ref="BG59:BU59"/>
    <mergeCell ref="AC60:AQ60"/>
    <mergeCell ref="AR60:BF60"/>
    <mergeCell ref="BG60:BU60"/>
    <mergeCell ref="M50:AB50"/>
    <mergeCell ref="AC50:BU50"/>
    <mergeCell ref="M51:AB52"/>
    <mergeCell ref="AC51:BU52"/>
    <mergeCell ref="M53:AB54"/>
    <mergeCell ref="AC53:BU54"/>
    <mergeCell ref="AC62:AQ62"/>
    <mergeCell ref="AR62:BF62"/>
    <mergeCell ref="BG62:BU62"/>
    <mergeCell ref="DE62:DI62"/>
    <mergeCell ref="DJ62:DN62"/>
    <mergeCell ref="DO62:DS62"/>
    <mergeCell ref="DE60:DI60"/>
    <mergeCell ref="DJ60:DN60"/>
    <mergeCell ref="DO60:DS60"/>
    <mergeCell ref="AC61:AQ61"/>
    <mergeCell ref="AR61:BF61"/>
    <mergeCell ref="BG61:BU61"/>
    <mergeCell ref="DE61:DI61"/>
    <mergeCell ref="DJ61:DN61"/>
    <mergeCell ref="DO61:DS61"/>
    <mergeCell ref="DE63:DI63"/>
    <mergeCell ref="DJ63:DN63"/>
    <mergeCell ref="DO63:DS63"/>
    <mergeCell ref="AC64:AQ64"/>
    <mergeCell ref="AR64:BF64"/>
    <mergeCell ref="BG64:BU64"/>
    <mergeCell ref="CH64:CN64"/>
    <mergeCell ref="CO64:CU64"/>
    <mergeCell ref="CV64:DB64"/>
    <mergeCell ref="DE64:DI64"/>
    <mergeCell ref="AC63:AQ63"/>
    <mergeCell ref="AR63:BF63"/>
    <mergeCell ref="BG63:BU63"/>
    <mergeCell ref="CH63:CN63"/>
    <mergeCell ref="CO63:CU63"/>
    <mergeCell ref="CV63:DB63"/>
    <mergeCell ref="DJ64:DN64"/>
    <mergeCell ref="DO64:DS64"/>
    <mergeCell ref="CH68:CN68"/>
    <mergeCell ref="CO68:CU68"/>
    <mergeCell ref="CV68:DB68"/>
    <mergeCell ref="DE68:DI68"/>
    <mergeCell ref="DJ68:DN68"/>
    <mergeCell ref="DO68:DS68"/>
    <mergeCell ref="AC68:AQ68"/>
    <mergeCell ref="AR68:BF68"/>
    <mergeCell ref="BG68:BU68"/>
    <mergeCell ref="AC65:AQ65"/>
    <mergeCell ref="AR65:BF65"/>
    <mergeCell ref="BG65:BU65"/>
    <mergeCell ref="DE65:DI65"/>
    <mergeCell ref="DJ65:DN65"/>
    <mergeCell ref="DO65:DS65"/>
    <mergeCell ref="AC67:AQ67"/>
    <mergeCell ref="AR67:BF67"/>
    <mergeCell ref="BG67:BU67"/>
    <mergeCell ref="AC69:AQ69"/>
    <mergeCell ref="AR69:BF69"/>
    <mergeCell ref="BG69:BU69"/>
    <mergeCell ref="AC70:AQ70"/>
    <mergeCell ref="AR70:BF70"/>
    <mergeCell ref="BG70:BU70"/>
    <mergeCell ref="CH69:CN69"/>
    <mergeCell ref="CO69:CU69"/>
    <mergeCell ref="CV69:DB69"/>
    <mergeCell ref="DE73:DI73"/>
    <mergeCell ref="DJ73:DN73"/>
    <mergeCell ref="DO73:DS73"/>
    <mergeCell ref="DT73:DX73"/>
    <mergeCell ref="DE71:DI71"/>
    <mergeCell ref="DJ71:DN71"/>
    <mergeCell ref="DO71:DS71"/>
    <mergeCell ref="DT71:DX71"/>
    <mergeCell ref="AC71:AQ71"/>
    <mergeCell ref="AR71:BF71"/>
    <mergeCell ref="BG71:BU71"/>
    <mergeCell ref="DE72:DI72"/>
    <mergeCell ref="DJ72:DN72"/>
    <mergeCell ref="DO72:DS72"/>
    <mergeCell ref="DT72:DX72"/>
    <mergeCell ref="AC72:AQ72"/>
    <mergeCell ref="AR72:BF72"/>
    <mergeCell ref="BG72:BU72"/>
    <mergeCell ref="J86:L86"/>
    <mergeCell ref="M86:N86"/>
    <mergeCell ref="AJ80:AK80"/>
    <mergeCell ref="AC81:AI81"/>
    <mergeCell ref="AJ81:AK81"/>
    <mergeCell ref="AC82:AI82"/>
    <mergeCell ref="AJ82:AK82"/>
    <mergeCell ref="I85:J85"/>
    <mergeCell ref="I76:J76"/>
    <mergeCell ref="J77:L77"/>
    <mergeCell ref="M77:N77"/>
    <mergeCell ref="M78:N78"/>
    <mergeCell ref="J80:L80"/>
    <mergeCell ref="AC80:AI80"/>
  </mergeCells>
  <phoneticPr fontId="2"/>
  <printOptions horizontalCentered="1"/>
  <pageMargins left="0.55118110236220474" right="0.55118110236220474" top="0.78740157480314965" bottom="0.78740157480314965" header="0.51181102362204722" footer="0.51181102362204722"/>
  <pageSetup paperSize="9" firstPageNumber="21"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37FD-ADAF-48CB-862D-1141A77977FD}">
  <dimension ref="A1:BG84"/>
  <sheetViews>
    <sheetView showGridLines="0" view="pageBreakPreview" zoomScaleNormal="100" zoomScaleSheetLayoutView="100" workbookViewId="0"/>
  </sheetViews>
  <sheetFormatPr defaultRowHeight="13.5"/>
  <cols>
    <col min="1" max="1" width="1.625" style="323" customWidth="1"/>
    <col min="2" max="2" width="3.75" style="17" customWidth="1"/>
    <col min="3" max="4" width="2.5" style="323" customWidth="1"/>
    <col min="5" max="5" width="1.125" style="323" customWidth="1"/>
    <col min="6" max="6" width="2.75" style="323" customWidth="1"/>
    <col min="7" max="7" width="1.875" style="323" customWidth="1"/>
    <col min="8" max="9" width="4.375" style="323" customWidth="1"/>
    <col min="10" max="11" width="5" style="323" customWidth="1"/>
    <col min="12" max="12" width="4.625" style="323" customWidth="1"/>
    <col min="13" max="13" width="8.375" style="323" customWidth="1"/>
    <col min="14" max="14" width="2.5" style="323" customWidth="1"/>
    <col min="15" max="15" width="14.375" style="27" customWidth="1"/>
    <col min="16" max="16" width="5.625" style="27" customWidth="1"/>
    <col min="17" max="17" width="16.875" style="27" customWidth="1"/>
    <col min="18" max="18" width="5.625" style="27" customWidth="1"/>
    <col min="19" max="19" width="2.5" style="27" customWidth="1"/>
    <col min="20" max="20" width="14.375" style="27" customWidth="1"/>
    <col min="21" max="21" width="5.625" style="27" customWidth="1"/>
    <col min="22" max="22" width="16.875" style="27" customWidth="1"/>
    <col min="23" max="23" width="5" style="27" customWidth="1"/>
    <col min="24" max="24" width="0.875" style="323" customWidth="1"/>
    <col min="25" max="25" width="12.5" style="323" hidden="1" customWidth="1"/>
    <col min="26" max="26" width="12.75" style="323" hidden="1" customWidth="1"/>
    <col min="27" max="27" width="11.375" style="323" bestFit="1" customWidth="1"/>
    <col min="28" max="16384" width="9" style="323"/>
  </cols>
  <sheetData>
    <row r="1" spans="1:59">
      <c r="V1" s="279"/>
    </row>
    <row r="3" spans="1:59" ht="15" customHeight="1">
      <c r="A3" s="943" t="s">
        <v>632</v>
      </c>
      <c r="B3" s="943"/>
      <c r="C3" s="943"/>
      <c r="D3" s="943"/>
      <c r="E3" s="943"/>
      <c r="F3" s="943"/>
      <c r="G3" s="943"/>
      <c r="H3" s="943"/>
      <c r="I3" s="943"/>
      <c r="J3" s="943"/>
      <c r="K3" s="943"/>
      <c r="L3" s="943"/>
      <c r="M3" s="943"/>
      <c r="N3" s="943"/>
      <c r="O3" s="943"/>
      <c r="P3" s="943"/>
      <c r="Q3" s="943"/>
      <c r="R3" s="943"/>
      <c r="S3" s="943"/>
      <c r="T3" s="943"/>
      <c r="U3" s="943"/>
      <c r="V3" s="943"/>
      <c r="W3" s="943"/>
    </row>
    <row r="4" spans="1:59" ht="15" customHeight="1">
      <c r="B4" s="318"/>
      <c r="C4" s="320"/>
      <c r="D4" s="320"/>
      <c r="E4" s="320"/>
      <c r="F4" s="320"/>
      <c r="G4" s="320"/>
      <c r="H4" s="320"/>
      <c r="I4" s="320"/>
      <c r="J4" s="320"/>
      <c r="K4" s="320"/>
      <c r="L4" s="320"/>
      <c r="M4" s="320"/>
      <c r="N4" s="320"/>
      <c r="O4" s="320"/>
      <c r="P4" s="320"/>
      <c r="Q4" s="320"/>
      <c r="R4" s="320"/>
      <c r="S4" s="320"/>
      <c r="T4" s="320"/>
      <c r="U4" s="320"/>
      <c r="V4" s="320"/>
      <c r="W4" s="320"/>
    </row>
    <row r="5" spans="1:59" ht="15" customHeight="1">
      <c r="A5" s="943" t="s">
        <v>633</v>
      </c>
      <c r="B5" s="943"/>
      <c r="C5" s="943"/>
      <c r="D5" s="943"/>
      <c r="E5" s="943"/>
      <c r="F5" s="943"/>
      <c r="G5" s="943"/>
      <c r="H5" s="943"/>
      <c r="I5" s="943"/>
      <c r="J5" s="943"/>
      <c r="K5" s="943"/>
      <c r="L5" s="943"/>
      <c r="M5" s="943"/>
      <c r="N5" s="943"/>
      <c r="O5" s="943"/>
      <c r="P5" s="943"/>
      <c r="Q5" s="943"/>
      <c r="R5" s="943"/>
      <c r="S5" s="943"/>
      <c r="T5" s="943"/>
      <c r="U5" s="943"/>
      <c r="V5" s="943"/>
      <c r="W5" s="943"/>
    </row>
    <row r="6" spans="1:59" ht="15" customHeight="1">
      <c r="K6" s="320"/>
      <c r="L6" s="320"/>
      <c r="M6" s="320"/>
      <c r="N6" s="320"/>
      <c r="O6" s="320"/>
      <c r="P6" s="320"/>
      <c r="Q6" s="320"/>
      <c r="R6" s="320"/>
      <c r="S6" s="320"/>
      <c r="T6" s="320"/>
    </row>
    <row r="7" spans="1:59" ht="15" customHeight="1">
      <c r="A7" s="943" t="s">
        <v>89</v>
      </c>
      <c r="B7" s="943"/>
      <c r="C7" s="943"/>
      <c r="D7" s="943"/>
      <c r="E7" s="943"/>
      <c r="F7" s="943"/>
      <c r="G7" s="943"/>
      <c r="H7" s="943"/>
      <c r="I7" s="943"/>
      <c r="J7" s="943"/>
      <c r="K7" s="943"/>
      <c r="L7" s="943"/>
      <c r="M7" s="943"/>
      <c r="N7" s="943"/>
      <c r="O7" s="943"/>
      <c r="P7" s="943"/>
      <c r="Q7" s="943"/>
      <c r="R7" s="943"/>
      <c r="S7" s="943"/>
      <c r="T7" s="943"/>
      <c r="U7" s="943"/>
      <c r="V7" s="943"/>
      <c r="W7" s="943"/>
    </row>
    <row r="8" spans="1:59" ht="15" customHeight="1">
      <c r="V8" s="124" t="s">
        <v>381</v>
      </c>
      <c r="W8" s="139"/>
      <c r="X8" s="139"/>
    </row>
    <row r="9" spans="1:59" ht="15" customHeight="1">
      <c r="B9" s="326" t="s">
        <v>388</v>
      </c>
      <c r="C9" s="898" t="s">
        <v>90</v>
      </c>
      <c r="D9" s="898"/>
      <c r="E9" s="898"/>
      <c r="F9" s="898"/>
      <c r="G9" s="898"/>
      <c r="H9" s="898"/>
      <c r="I9" s="319"/>
      <c r="J9" s="319"/>
      <c r="O9" s="140"/>
      <c r="P9" s="140"/>
      <c r="Q9" s="140"/>
      <c r="R9" s="140"/>
      <c r="S9" s="140"/>
      <c r="T9" s="140"/>
      <c r="U9" s="140"/>
      <c r="V9" s="140"/>
      <c r="W9" s="140"/>
      <c r="BG9" s="323">
        <v>-95000</v>
      </c>
    </row>
    <row r="10" spans="1:59" ht="15" customHeight="1">
      <c r="B10" s="327"/>
      <c r="C10" s="1188" t="s">
        <v>80</v>
      </c>
      <c r="D10" s="1188"/>
      <c r="E10" s="324"/>
      <c r="F10" s="1189" t="s">
        <v>91</v>
      </c>
      <c r="G10" s="1189"/>
      <c r="H10" s="1189"/>
      <c r="I10" s="1189"/>
      <c r="J10" s="1189"/>
      <c r="K10" s="32"/>
      <c r="L10" s="32"/>
      <c r="M10" s="325"/>
      <c r="O10" s="140"/>
      <c r="P10" s="140"/>
      <c r="Q10" s="140"/>
      <c r="R10" s="140"/>
      <c r="S10" s="140"/>
      <c r="T10" s="140"/>
      <c r="U10" s="140"/>
      <c r="V10" s="140"/>
      <c r="W10" s="140"/>
      <c r="X10" s="27"/>
      <c r="Y10" s="27"/>
      <c r="BG10" s="323">
        <v>92504000</v>
      </c>
    </row>
    <row r="11" spans="1:59" ht="15" customHeight="1">
      <c r="B11" s="327"/>
      <c r="C11" s="324"/>
      <c r="D11" s="324"/>
      <c r="E11" s="1190" t="s">
        <v>388</v>
      </c>
      <c r="F11" s="1191"/>
      <c r="G11" s="324"/>
      <c r="H11" s="898" t="s">
        <v>92</v>
      </c>
      <c r="I11" s="898"/>
      <c r="J11" s="898"/>
      <c r="K11" s="898"/>
      <c r="L11" s="992"/>
      <c r="M11" s="319"/>
      <c r="N11" s="44"/>
      <c r="O11" s="141"/>
      <c r="P11" s="38"/>
      <c r="Q11" s="38">
        <v>35445368</v>
      </c>
      <c r="R11" s="38"/>
      <c r="S11" s="38"/>
      <c r="T11" s="38"/>
      <c r="U11" s="38"/>
      <c r="V11" s="38"/>
      <c r="W11" s="140"/>
      <c r="X11" s="27"/>
      <c r="Y11" s="27"/>
      <c r="BG11" s="323">
        <v>0</v>
      </c>
    </row>
    <row r="12" spans="1:59" ht="15" customHeight="1">
      <c r="B12" s="327"/>
      <c r="C12" s="324"/>
      <c r="D12" s="324"/>
      <c r="E12" s="1190" t="s">
        <v>389</v>
      </c>
      <c r="F12" s="1191"/>
      <c r="G12" s="324"/>
      <c r="H12" s="898" t="s">
        <v>93</v>
      </c>
      <c r="I12" s="898"/>
      <c r="J12" s="898"/>
      <c r="K12" s="898"/>
      <c r="L12" s="992"/>
      <c r="M12" s="319"/>
      <c r="N12" s="44"/>
      <c r="O12" s="141">
        <v>300569011</v>
      </c>
      <c r="P12" s="38"/>
      <c r="Q12" s="38"/>
      <c r="R12" s="38"/>
      <c r="S12" s="38"/>
      <c r="T12" s="38"/>
      <c r="U12" s="38"/>
      <c r="V12" s="38"/>
      <c r="W12" s="140"/>
      <c r="X12" s="27"/>
      <c r="Y12" s="27"/>
      <c r="BG12" s="323">
        <v>0</v>
      </c>
    </row>
    <row r="13" spans="1:59" ht="15" customHeight="1">
      <c r="B13" s="327"/>
      <c r="C13" s="324"/>
      <c r="D13" s="324"/>
      <c r="E13" s="327"/>
      <c r="F13" s="327"/>
      <c r="G13" s="324"/>
      <c r="H13" s="898" t="s">
        <v>94</v>
      </c>
      <c r="I13" s="898"/>
      <c r="J13" s="898"/>
      <c r="K13" s="898"/>
      <c r="L13" s="992"/>
      <c r="M13" s="319"/>
      <c r="N13" s="196" t="s">
        <v>417</v>
      </c>
      <c r="O13" s="197">
        <v>56891430</v>
      </c>
      <c r="P13" s="38"/>
      <c r="Q13" s="38">
        <f>O12-O13</f>
        <v>243677581</v>
      </c>
      <c r="R13" s="38"/>
      <c r="S13" s="38"/>
      <c r="T13" s="209"/>
      <c r="U13" s="38"/>
      <c r="V13" s="38"/>
      <c r="W13" s="140"/>
      <c r="X13" s="27"/>
      <c r="Y13" s="27"/>
      <c r="BG13" s="323">
        <v>21000</v>
      </c>
    </row>
    <row r="14" spans="1:59" ht="15" customHeight="1">
      <c r="B14" s="327"/>
      <c r="C14" s="324"/>
      <c r="D14" s="324"/>
      <c r="E14" s="1190" t="s">
        <v>394</v>
      </c>
      <c r="F14" s="1191"/>
      <c r="G14" s="324"/>
      <c r="H14" s="898" t="s">
        <v>95</v>
      </c>
      <c r="I14" s="898"/>
      <c r="J14" s="898"/>
      <c r="K14" s="898"/>
      <c r="L14" s="992"/>
      <c r="M14" s="319"/>
      <c r="N14" s="44"/>
      <c r="O14" s="141">
        <v>4768568630</v>
      </c>
      <c r="P14" s="38"/>
      <c r="Q14" s="38"/>
      <c r="R14" s="38"/>
      <c r="S14" s="38"/>
      <c r="T14" s="38"/>
      <c r="U14" s="38"/>
      <c r="V14" s="38"/>
      <c r="W14" s="140"/>
      <c r="X14" s="27"/>
      <c r="Y14" s="27"/>
      <c r="BG14" s="323">
        <v>-21738000</v>
      </c>
    </row>
    <row r="15" spans="1:59" ht="15" customHeight="1">
      <c r="B15" s="327"/>
      <c r="C15" s="324"/>
      <c r="D15" s="324"/>
      <c r="E15" s="327"/>
      <c r="F15" s="327"/>
      <c r="G15" s="324"/>
      <c r="H15" s="898" t="s">
        <v>94</v>
      </c>
      <c r="I15" s="898"/>
      <c r="J15" s="898"/>
      <c r="K15" s="898"/>
      <c r="L15" s="992"/>
      <c r="M15" s="319"/>
      <c r="N15" s="196" t="s">
        <v>417</v>
      </c>
      <c r="O15" s="197">
        <v>1572611047</v>
      </c>
      <c r="P15" s="38"/>
      <c r="Q15" s="38">
        <f>O14-O15</f>
        <v>3195957583</v>
      </c>
      <c r="R15" s="38"/>
      <c r="S15" s="38"/>
      <c r="T15" s="209"/>
      <c r="U15" s="38"/>
      <c r="V15" s="38"/>
      <c r="W15" s="140"/>
      <c r="X15" s="27"/>
      <c r="Y15" s="27"/>
      <c r="BG15" s="323">
        <v>42875000</v>
      </c>
    </row>
    <row r="16" spans="1:59" ht="15" customHeight="1">
      <c r="B16" s="327"/>
      <c r="C16" s="324"/>
      <c r="D16" s="324"/>
      <c r="E16" s="1190" t="s">
        <v>397</v>
      </c>
      <c r="F16" s="1191"/>
      <c r="G16" s="324"/>
      <c r="H16" s="898" t="s">
        <v>96</v>
      </c>
      <c r="I16" s="898"/>
      <c r="J16" s="898"/>
      <c r="K16" s="898"/>
      <c r="L16" s="992"/>
      <c r="M16" s="319"/>
      <c r="N16" s="44"/>
      <c r="O16" s="141">
        <v>2037094053</v>
      </c>
      <c r="P16" s="38"/>
      <c r="Q16" s="38"/>
      <c r="R16" s="38"/>
      <c r="S16" s="38"/>
      <c r="T16" s="38"/>
      <c r="U16" s="38"/>
      <c r="V16" s="38"/>
      <c r="W16" s="140"/>
      <c r="X16" s="27"/>
      <c r="Y16" s="27"/>
      <c r="BG16" s="323">
        <v>-447849</v>
      </c>
    </row>
    <row r="17" spans="2:59" ht="15" customHeight="1">
      <c r="B17" s="327"/>
      <c r="C17" s="324"/>
      <c r="D17" s="324"/>
      <c r="E17" s="318"/>
      <c r="F17" s="318"/>
      <c r="G17" s="324"/>
      <c r="H17" s="898" t="s">
        <v>94</v>
      </c>
      <c r="I17" s="898"/>
      <c r="J17" s="898"/>
      <c r="K17" s="898"/>
      <c r="L17" s="992"/>
      <c r="M17" s="319"/>
      <c r="N17" s="196" t="s">
        <v>417</v>
      </c>
      <c r="O17" s="197">
        <v>1194904955</v>
      </c>
      <c r="P17" s="38"/>
      <c r="Q17" s="38">
        <f>O16-O17</f>
        <v>842189098</v>
      </c>
      <c r="R17" s="38"/>
      <c r="S17" s="38"/>
      <c r="T17" s="209"/>
      <c r="U17" s="38"/>
      <c r="V17" s="38"/>
      <c r="W17" s="140"/>
      <c r="X17" s="27"/>
      <c r="Y17" s="27"/>
      <c r="BG17" s="323">
        <v>1888000</v>
      </c>
    </row>
    <row r="18" spans="2:59" ht="15" customHeight="1">
      <c r="B18" s="327"/>
      <c r="C18" s="324"/>
      <c r="D18" s="324"/>
      <c r="E18" s="1190" t="s">
        <v>398</v>
      </c>
      <c r="F18" s="1191"/>
      <c r="G18" s="324"/>
      <c r="H18" s="898" t="s">
        <v>376</v>
      </c>
      <c r="I18" s="898"/>
      <c r="J18" s="898"/>
      <c r="K18" s="898"/>
      <c r="L18" s="992"/>
      <c r="M18" s="319"/>
      <c r="N18" s="44"/>
      <c r="O18" s="141">
        <v>23348689</v>
      </c>
      <c r="P18" s="38"/>
      <c r="Q18" s="38"/>
      <c r="R18" s="38"/>
      <c r="S18" s="38"/>
      <c r="T18" s="38"/>
      <c r="U18" s="38"/>
      <c r="V18" s="38"/>
      <c r="W18" s="140"/>
      <c r="X18" s="27"/>
      <c r="Y18" s="27"/>
      <c r="BG18" s="323">
        <v>891973</v>
      </c>
    </row>
    <row r="19" spans="2:59" ht="15" customHeight="1">
      <c r="B19" s="327"/>
      <c r="C19" s="324"/>
      <c r="D19" s="324"/>
      <c r="E19" s="318"/>
      <c r="F19" s="318"/>
      <c r="G19" s="324"/>
      <c r="H19" s="898" t="s">
        <v>94</v>
      </c>
      <c r="I19" s="898"/>
      <c r="J19" s="898"/>
      <c r="K19" s="898"/>
      <c r="L19" s="992"/>
      <c r="M19" s="319"/>
      <c r="N19" s="196" t="s">
        <v>417</v>
      </c>
      <c r="O19" s="197">
        <v>11793845</v>
      </c>
      <c r="P19" s="38"/>
      <c r="Q19" s="38">
        <f>O18-O19</f>
        <v>11554844</v>
      </c>
      <c r="R19" s="38"/>
      <c r="S19" s="38"/>
      <c r="T19" s="209"/>
      <c r="U19" s="38"/>
      <c r="V19" s="38"/>
      <c r="W19" s="140"/>
      <c r="X19" s="27"/>
      <c r="Y19" s="27"/>
      <c r="BG19" s="323">
        <v>-131000</v>
      </c>
    </row>
    <row r="20" spans="2:59" ht="15" customHeight="1">
      <c r="B20" s="327"/>
      <c r="C20" s="324"/>
      <c r="D20" s="324"/>
      <c r="E20" s="1190" t="s">
        <v>399</v>
      </c>
      <c r="F20" s="1191"/>
      <c r="G20" s="324"/>
      <c r="H20" s="898" t="s">
        <v>97</v>
      </c>
      <c r="I20" s="898"/>
      <c r="J20" s="898"/>
      <c r="K20" s="898"/>
      <c r="L20" s="992"/>
      <c r="M20" s="319"/>
      <c r="N20" s="44"/>
      <c r="O20" s="141">
        <v>33932739</v>
      </c>
      <c r="P20" s="38"/>
      <c r="Q20" s="38"/>
      <c r="R20" s="38"/>
      <c r="S20" s="38"/>
      <c r="T20" s="38"/>
      <c r="U20" s="38"/>
      <c r="V20" s="38"/>
      <c r="W20" s="140"/>
      <c r="X20" s="27"/>
      <c r="Y20" s="27"/>
      <c r="BG20" s="323">
        <f>SUM(BG9:BR19)</f>
        <v>115768124</v>
      </c>
    </row>
    <row r="21" spans="2:59" ht="15" customHeight="1">
      <c r="B21" s="327"/>
      <c r="C21" s="324"/>
      <c r="D21" s="324"/>
      <c r="E21" s="318"/>
      <c r="F21" s="318"/>
      <c r="G21" s="324"/>
      <c r="H21" s="898" t="s">
        <v>94</v>
      </c>
      <c r="I21" s="898"/>
      <c r="J21" s="898"/>
      <c r="K21" s="898"/>
      <c r="L21" s="992"/>
      <c r="M21" s="319"/>
      <c r="N21" s="196" t="s">
        <v>417</v>
      </c>
      <c r="O21" s="197">
        <v>31800728</v>
      </c>
      <c r="P21" s="38"/>
      <c r="Q21" s="38">
        <f>O20-O21</f>
        <v>2132011</v>
      </c>
      <c r="R21" s="38"/>
      <c r="S21" s="38"/>
      <c r="T21" s="209"/>
      <c r="U21" s="38"/>
      <c r="V21" s="38"/>
      <c r="W21" s="140"/>
      <c r="X21" s="27"/>
      <c r="Y21" s="27"/>
      <c r="BG21" s="323">
        <v>-42875000</v>
      </c>
    </row>
    <row r="22" spans="2:59" ht="15" customHeight="1">
      <c r="B22" s="327"/>
      <c r="C22" s="324"/>
      <c r="D22" s="324"/>
      <c r="E22" s="324"/>
      <c r="G22" s="1189" t="s">
        <v>98</v>
      </c>
      <c r="H22" s="1189"/>
      <c r="I22" s="1189"/>
      <c r="J22" s="1189"/>
      <c r="K22" s="1189"/>
      <c r="L22" s="992"/>
      <c r="M22" s="325"/>
      <c r="N22" s="44"/>
      <c r="O22" s="38"/>
      <c r="P22" s="38"/>
      <c r="Q22" s="143"/>
      <c r="R22" s="38"/>
      <c r="S22" s="38"/>
      <c r="T22" s="38">
        <f>SUM(Q11:Q21)</f>
        <v>4330956485</v>
      </c>
      <c r="U22" s="38"/>
      <c r="V22" s="38"/>
      <c r="W22" s="140"/>
      <c r="X22" s="27"/>
      <c r="Y22" s="27"/>
    </row>
    <row r="23" spans="2:59" s="331" customFormat="1" ht="15" customHeight="1">
      <c r="B23" s="335"/>
      <c r="C23" s="1188" t="s">
        <v>138</v>
      </c>
      <c r="D23" s="1188"/>
      <c r="E23" s="333"/>
      <c r="F23" s="1189" t="s">
        <v>589</v>
      </c>
      <c r="G23" s="1189"/>
      <c r="H23" s="1189"/>
      <c r="I23" s="1189"/>
      <c r="J23" s="1189"/>
      <c r="K23" s="332"/>
      <c r="L23" s="332"/>
      <c r="M23" s="332"/>
      <c r="N23" s="44"/>
      <c r="O23" s="38"/>
      <c r="P23" s="38"/>
      <c r="Q23" s="38"/>
      <c r="R23" s="38"/>
      <c r="S23" s="38"/>
      <c r="T23" s="38"/>
      <c r="U23" s="38"/>
      <c r="V23" s="38"/>
      <c r="W23" s="140"/>
      <c r="X23" s="27"/>
      <c r="Y23" s="27"/>
    </row>
    <row r="24" spans="2:59" s="331" customFormat="1" ht="15" customHeight="1">
      <c r="B24" s="335"/>
      <c r="C24" s="333"/>
      <c r="D24" s="333"/>
      <c r="E24" s="1190" t="s">
        <v>388</v>
      </c>
      <c r="F24" s="1191"/>
      <c r="H24" s="898" t="s">
        <v>588</v>
      </c>
      <c r="I24" s="898"/>
      <c r="J24" s="898"/>
      <c r="K24" s="898"/>
      <c r="L24" s="992"/>
      <c r="M24" s="332"/>
      <c r="N24" s="44"/>
      <c r="O24" s="38"/>
      <c r="P24" s="38"/>
      <c r="Q24" s="38"/>
      <c r="R24" s="38"/>
      <c r="S24" s="144"/>
      <c r="T24" s="144">
        <v>1002308</v>
      </c>
      <c r="U24" s="38"/>
      <c r="V24" s="38"/>
      <c r="W24" s="140"/>
      <c r="X24" s="27"/>
      <c r="Y24" s="27"/>
      <c r="BG24" s="331">
        <v>-26120310</v>
      </c>
    </row>
    <row r="25" spans="2:59" ht="15" customHeight="1">
      <c r="B25" s="327"/>
      <c r="C25" s="324"/>
      <c r="D25" s="324"/>
      <c r="E25" s="324"/>
      <c r="G25" s="1189" t="s">
        <v>99</v>
      </c>
      <c r="H25" s="1189"/>
      <c r="I25" s="1189"/>
      <c r="J25" s="1189"/>
      <c r="K25" s="1189"/>
      <c r="L25" s="992"/>
      <c r="M25" s="325"/>
      <c r="N25" s="44"/>
      <c r="O25" s="38"/>
      <c r="P25" s="38"/>
      <c r="Q25" s="38"/>
      <c r="R25" s="38"/>
      <c r="S25" s="38"/>
      <c r="T25" s="38"/>
      <c r="U25" s="38"/>
      <c r="V25" s="38">
        <f>SUM(T22:T24)</f>
        <v>4331958793</v>
      </c>
      <c r="W25" s="140"/>
      <c r="X25" s="27"/>
      <c r="Y25" s="27"/>
      <c r="BG25" s="323">
        <v>-26120310</v>
      </c>
    </row>
    <row r="26" spans="2:59" ht="15" customHeight="1">
      <c r="B26" s="327"/>
      <c r="C26" s="324"/>
      <c r="D26" s="324"/>
      <c r="E26" s="324"/>
      <c r="G26" s="325"/>
      <c r="H26" s="325"/>
      <c r="I26" s="325"/>
      <c r="J26" s="325"/>
      <c r="K26" s="325"/>
      <c r="L26" s="325"/>
      <c r="M26" s="325"/>
      <c r="N26" s="44"/>
      <c r="O26" s="38"/>
      <c r="P26" s="38"/>
      <c r="Q26" s="38"/>
      <c r="R26" s="38"/>
      <c r="S26" s="38"/>
      <c r="T26" s="38"/>
      <c r="U26" s="38"/>
      <c r="V26" s="38"/>
      <c r="W26" s="140"/>
      <c r="X26" s="27"/>
      <c r="Y26" s="27"/>
    </row>
    <row r="27" spans="2:59" ht="15" customHeight="1">
      <c r="B27" s="326" t="s">
        <v>390</v>
      </c>
      <c r="C27" s="898" t="s">
        <v>100</v>
      </c>
      <c r="D27" s="898"/>
      <c r="E27" s="898"/>
      <c r="F27" s="898"/>
      <c r="G27" s="898"/>
      <c r="H27" s="898"/>
      <c r="I27" s="319"/>
      <c r="J27" s="319"/>
      <c r="O27" s="38"/>
      <c r="P27" s="38"/>
      <c r="Q27" s="38"/>
      <c r="R27" s="38"/>
      <c r="S27" s="38"/>
      <c r="T27" s="38"/>
      <c r="U27" s="38"/>
      <c r="V27" s="38"/>
      <c r="W27" s="140"/>
    </row>
    <row r="28" spans="2:59" ht="15" customHeight="1">
      <c r="B28" s="327"/>
      <c r="C28" s="1188" t="s">
        <v>80</v>
      </c>
      <c r="D28" s="1188"/>
      <c r="E28" s="324"/>
      <c r="F28" s="1189" t="s">
        <v>101</v>
      </c>
      <c r="G28" s="992"/>
      <c r="H28" s="992"/>
      <c r="I28" s="992"/>
      <c r="J28" s="992"/>
      <c r="K28" s="32"/>
      <c r="L28" s="32"/>
      <c r="M28" s="325"/>
      <c r="O28" s="38"/>
      <c r="P28" s="38"/>
      <c r="Q28" s="38"/>
      <c r="R28" s="38"/>
      <c r="S28" s="38"/>
      <c r="T28" s="38">
        <v>116643288</v>
      </c>
      <c r="U28" s="38"/>
      <c r="V28" s="38"/>
      <c r="W28" s="140"/>
      <c r="X28" s="27"/>
      <c r="Y28" s="27"/>
      <c r="BG28" s="323">
        <v>23854000</v>
      </c>
    </row>
    <row r="29" spans="2:59" ht="15" customHeight="1">
      <c r="B29" s="327"/>
      <c r="C29" s="1188" t="s">
        <v>81</v>
      </c>
      <c r="D29" s="1188"/>
      <c r="E29" s="324"/>
      <c r="F29" s="1189" t="s">
        <v>102</v>
      </c>
      <c r="G29" s="992"/>
      <c r="H29" s="992"/>
      <c r="I29" s="992"/>
      <c r="J29" s="992"/>
      <c r="K29" s="32"/>
      <c r="L29" s="32"/>
      <c r="M29" s="214"/>
      <c r="P29" s="38"/>
      <c r="Q29" s="323"/>
      <c r="R29" s="38"/>
      <c r="S29" s="38"/>
      <c r="T29" s="38">
        <v>99996674</v>
      </c>
      <c r="U29" s="38"/>
      <c r="V29" s="38"/>
      <c r="W29" s="140"/>
      <c r="X29" s="27"/>
      <c r="Y29" s="27"/>
      <c r="BG29" s="323">
        <f>SUM(BG23:BR28)</f>
        <v>-28386620</v>
      </c>
    </row>
    <row r="30" spans="2:59" ht="15" customHeight="1">
      <c r="B30" s="327"/>
      <c r="C30" s="1188"/>
      <c r="D30" s="1188"/>
      <c r="E30" s="324"/>
      <c r="F30" s="1189" t="s">
        <v>383</v>
      </c>
      <c r="G30" s="992"/>
      <c r="H30" s="992"/>
      <c r="I30" s="992"/>
      <c r="J30" s="992"/>
      <c r="K30" s="32"/>
      <c r="L30" s="32"/>
      <c r="M30" s="325"/>
      <c r="O30" s="38"/>
      <c r="P30" s="38"/>
      <c r="Q30" s="38"/>
      <c r="R30" s="38"/>
      <c r="S30" s="142" t="s">
        <v>417</v>
      </c>
      <c r="T30" s="198">
        <v>303703</v>
      </c>
      <c r="U30" s="38"/>
      <c r="V30" s="38"/>
      <c r="W30" s="140"/>
      <c r="X30" s="27"/>
      <c r="Y30" s="27"/>
    </row>
    <row r="31" spans="2:59" ht="15" customHeight="1">
      <c r="B31" s="327"/>
      <c r="C31" s="324"/>
      <c r="D31" s="324"/>
      <c r="E31" s="324"/>
      <c r="F31" s="324"/>
      <c r="G31" s="898" t="s">
        <v>103</v>
      </c>
      <c r="H31" s="898"/>
      <c r="I31" s="898"/>
      <c r="J31" s="898"/>
      <c r="K31" s="898"/>
      <c r="L31" s="992"/>
      <c r="M31" s="319"/>
      <c r="O31" s="38"/>
      <c r="P31" s="38"/>
      <c r="Q31" s="38"/>
      <c r="R31" s="38"/>
      <c r="S31" s="38"/>
      <c r="T31" s="38"/>
      <c r="U31" s="38"/>
      <c r="V31" s="144">
        <f>SUM(T28:T29)-T30</f>
        <v>216336259</v>
      </c>
      <c r="W31" s="140"/>
      <c r="X31" s="27"/>
      <c r="Y31" s="27"/>
    </row>
    <row r="32" spans="2:59" ht="15" customHeight="1" thickBot="1">
      <c r="B32" s="327"/>
      <c r="C32" s="324"/>
      <c r="D32" s="324"/>
      <c r="E32" s="324"/>
      <c r="F32" s="324"/>
      <c r="G32" s="898" t="s">
        <v>104</v>
      </c>
      <c r="H32" s="898"/>
      <c r="I32" s="898"/>
      <c r="J32" s="898"/>
      <c r="K32" s="898"/>
      <c r="L32" s="992"/>
      <c r="M32" s="319"/>
      <c r="O32" s="38"/>
      <c r="P32" s="38"/>
      <c r="Q32" s="38"/>
      <c r="R32" s="38"/>
      <c r="S32" s="38"/>
      <c r="T32" s="38"/>
      <c r="U32" s="38"/>
      <c r="V32" s="145">
        <f>V25+V31</f>
        <v>4548295052</v>
      </c>
      <c r="W32" s="140"/>
      <c r="X32" s="27"/>
      <c r="Y32" s="27"/>
    </row>
    <row r="33" spans="1:59" ht="15" customHeight="1" thickTop="1">
      <c r="B33" s="327"/>
      <c r="C33" s="324"/>
      <c r="D33" s="324"/>
      <c r="E33" s="324"/>
      <c r="F33" s="324"/>
      <c r="G33" s="319"/>
      <c r="H33" s="319"/>
      <c r="I33" s="319"/>
      <c r="J33" s="319"/>
      <c r="K33" s="319"/>
      <c r="L33" s="319"/>
      <c r="M33" s="319"/>
      <c r="O33" s="38"/>
      <c r="P33" s="38"/>
      <c r="Q33" s="38"/>
      <c r="R33" s="38"/>
      <c r="S33" s="38"/>
      <c r="T33" s="38"/>
      <c r="U33" s="38"/>
      <c r="V33" s="284"/>
      <c r="W33" s="140"/>
      <c r="X33" s="27"/>
      <c r="Y33" s="27"/>
      <c r="BG33" s="323">
        <v>-144622000</v>
      </c>
    </row>
    <row r="34" spans="1:59" ht="22.5" customHeight="1">
      <c r="B34" s="327"/>
      <c r="C34" s="324"/>
      <c r="D34" s="324"/>
      <c r="E34" s="324"/>
      <c r="F34" s="324"/>
      <c r="G34" s="319"/>
      <c r="H34" s="319"/>
      <c r="I34" s="319"/>
      <c r="J34" s="319"/>
      <c r="K34" s="319"/>
      <c r="L34" s="319"/>
      <c r="M34" s="319"/>
      <c r="O34" s="146"/>
      <c r="P34" s="146"/>
      <c r="Q34" s="146"/>
      <c r="R34" s="146"/>
      <c r="S34" s="146"/>
      <c r="T34" s="146"/>
      <c r="U34" s="146"/>
      <c r="V34" s="146"/>
      <c r="W34" s="140"/>
      <c r="X34" s="27"/>
      <c r="Y34" s="27"/>
    </row>
    <row r="35" spans="1:59" ht="15" customHeight="1">
      <c r="A35" s="943" t="s">
        <v>105</v>
      </c>
      <c r="B35" s="943"/>
      <c r="C35" s="943"/>
      <c r="D35" s="943"/>
      <c r="E35" s="943"/>
      <c r="F35" s="943"/>
      <c r="G35" s="943"/>
      <c r="H35" s="943"/>
      <c r="I35" s="943"/>
      <c r="J35" s="943"/>
      <c r="K35" s="943"/>
      <c r="L35" s="943"/>
      <c r="M35" s="943"/>
      <c r="N35" s="943"/>
      <c r="O35" s="943"/>
      <c r="P35" s="943"/>
      <c r="Q35" s="943"/>
      <c r="R35" s="943"/>
      <c r="S35" s="943"/>
      <c r="T35" s="943"/>
      <c r="U35" s="943"/>
      <c r="V35" s="943"/>
      <c r="W35" s="943"/>
    </row>
    <row r="36" spans="1:59" ht="15" customHeight="1">
      <c r="K36" s="320"/>
      <c r="L36" s="320"/>
      <c r="M36" s="320"/>
      <c r="N36" s="320"/>
      <c r="O36" s="320"/>
      <c r="P36" s="320"/>
      <c r="Q36" s="320"/>
      <c r="R36" s="320"/>
      <c r="S36" s="320"/>
      <c r="T36" s="320"/>
      <c r="BG36" s="323">
        <f>SUM(BG32:BR35)</f>
        <v>-144622000</v>
      </c>
    </row>
    <row r="37" spans="1:59" ht="15" customHeight="1">
      <c r="B37" s="178" t="s">
        <v>394</v>
      </c>
      <c r="C37" s="898" t="s">
        <v>106</v>
      </c>
      <c r="D37" s="992"/>
      <c r="E37" s="992"/>
      <c r="F37" s="992"/>
      <c r="G37" s="992"/>
      <c r="H37" s="992"/>
      <c r="K37" s="320"/>
      <c r="L37" s="320"/>
      <c r="M37" s="320"/>
      <c r="N37" s="320"/>
      <c r="O37" s="320"/>
      <c r="P37" s="320"/>
      <c r="Q37" s="320"/>
      <c r="R37" s="320"/>
      <c r="S37" s="320"/>
      <c r="T37" s="320"/>
    </row>
    <row r="38" spans="1:59" ht="15" customHeight="1">
      <c r="C38" s="1188" t="s">
        <v>80</v>
      </c>
      <c r="D38" s="1188"/>
      <c r="E38" s="324"/>
      <c r="F38" s="1189" t="s">
        <v>114</v>
      </c>
      <c r="G38" s="992"/>
      <c r="H38" s="992"/>
      <c r="I38" s="992"/>
      <c r="J38" s="992"/>
      <c r="K38" s="320"/>
      <c r="L38" s="320"/>
      <c r="M38" s="320"/>
      <c r="N38" s="320"/>
      <c r="O38" s="320"/>
      <c r="P38" s="320"/>
      <c r="Q38" s="320"/>
      <c r="R38" s="320"/>
      <c r="S38" s="320"/>
      <c r="T38" s="320"/>
      <c r="BG38" s="323">
        <v>-73995186</v>
      </c>
    </row>
    <row r="39" spans="1:59" ht="15" customHeight="1">
      <c r="C39" s="324"/>
      <c r="D39" s="324"/>
      <c r="E39" s="1190" t="s">
        <v>388</v>
      </c>
      <c r="F39" s="1191"/>
      <c r="G39" s="324"/>
      <c r="H39" s="991" t="s">
        <v>149</v>
      </c>
      <c r="I39" s="991"/>
      <c r="J39" s="991"/>
      <c r="K39" s="991"/>
      <c r="L39" s="991"/>
      <c r="M39" s="320"/>
      <c r="N39" s="320"/>
      <c r="O39" s="320"/>
      <c r="P39" s="320"/>
      <c r="Q39" s="320"/>
      <c r="R39" s="320"/>
      <c r="S39" s="320"/>
      <c r="T39" s="320"/>
      <c r="Y39" s="218"/>
      <c r="BG39" s="323">
        <v>115248500</v>
      </c>
    </row>
    <row r="40" spans="1:59" ht="15" customHeight="1">
      <c r="C40" s="324"/>
      <c r="D40" s="324"/>
      <c r="E40" s="324"/>
      <c r="F40" s="325"/>
      <c r="G40" s="328"/>
      <c r="H40" s="991" t="s">
        <v>384</v>
      </c>
      <c r="I40" s="991"/>
      <c r="J40" s="991"/>
      <c r="K40" s="991"/>
      <c r="L40" s="991"/>
      <c r="M40" s="320"/>
      <c r="N40" s="320"/>
      <c r="O40" s="320"/>
      <c r="P40" s="215"/>
      <c r="Q40" s="50">
        <v>1520210418</v>
      </c>
      <c r="R40" s="320"/>
      <c r="S40" s="323"/>
      <c r="T40" s="323"/>
      <c r="Y40" s="217"/>
      <c r="BG40" s="323">
        <f>BG38+BG39</f>
        <v>41253314</v>
      </c>
    </row>
    <row r="41" spans="1:59" s="339" customFormat="1" ht="15" customHeight="1">
      <c r="B41" s="17"/>
      <c r="C41" s="340"/>
      <c r="D41" s="340"/>
      <c r="E41" s="1190" t="s">
        <v>390</v>
      </c>
      <c r="F41" s="1191"/>
      <c r="G41" s="341"/>
      <c r="H41" s="991" t="s">
        <v>594</v>
      </c>
      <c r="I41" s="992"/>
      <c r="J41" s="992"/>
      <c r="K41" s="992"/>
      <c r="L41" s="992"/>
      <c r="M41" s="338"/>
      <c r="N41" s="338"/>
      <c r="O41" s="338"/>
      <c r="P41" s="215"/>
      <c r="Q41" s="344">
        <v>29843384</v>
      </c>
      <c r="R41" s="338"/>
      <c r="S41" s="321"/>
      <c r="T41" s="202">
        <f>SUM(Q40:Q41)</f>
        <v>1550053802</v>
      </c>
      <c r="U41" s="342"/>
      <c r="V41" s="342"/>
      <c r="W41" s="342"/>
      <c r="Y41" s="217"/>
    </row>
    <row r="42" spans="1:59" ht="15" customHeight="1">
      <c r="C42" s="324"/>
      <c r="D42" s="324"/>
      <c r="E42" s="324"/>
      <c r="F42" s="325"/>
      <c r="G42" s="898" t="s">
        <v>107</v>
      </c>
      <c r="H42" s="898"/>
      <c r="I42" s="898"/>
      <c r="J42" s="898"/>
      <c r="K42" s="898"/>
      <c r="L42" s="992"/>
      <c r="M42" s="320"/>
      <c r="N42" s="320"/>
      <c r="O42" s="320"/>
      <c r="P42" s="320"/>
      <c r="Q42" s="320"/>
      <c r="R42" s="320"/>
      <c r="S42" s="320"/>
      <c r="T42" s="320"/>
      <c r="V42" s="27">
        <f>T41</f>
        <v>1550053802</v>
      </c>
    </row>
    <row r="43" spans="1:59" ht="15" customHeight="1">
      <c r="C43" s="324"/>
      <c r="D43" s="324"/>
      <c r="E43" s="324"/>
      <c r="F43" s="325"/>
      <c r="G43" s="319"/>
      <c r="H43" s="319"/>
      <c r="I43" s="319"/>
      <c r="J43" s="319"/>
      <c r="K43" s="319"/>
      <c r="L43" s="319"/>
      <c r="M43" s="320"/>
      <c r="N43" s="320"/>
      <c r="O43" s="320"/>
      <c r="P43" s="320"/>
      <c r="Q43" s="320"/>
      <c r="R43" s="320"/>
      <c r="S43" s="320"/>
      <c r="T43" s="320"/>
    </row>
    <row r="44" spans="1:59" ht="15" customHeight="1">
      <c r="B44" s="326" t="s">
        <v>397</v>
      </c>
      <c r="C44" s="1189" t="s">
        <v>108</v>
      </c>
      <c r="D44" s="1189"/>
      <c r="E44" s="1189"/>
      <c r="F44" s="1189"/>
      <c r="G44" s="1189"/>
      <c r="H44" s="1189"/>
      <c r="I44" s="325"/>
      <c r="J44" s="325"/>
      <c r="O44" s="38"/>
      <c r="P44" s="38"/>
      <c r="Q44" s="38"/>
      <c r="R44" s="38"/>
      <c r="S44" s="38"/>
      <c r="T44" s="38"/>
      <c r="U44" s="38"/>
      <c r="V44" s="38"/>
      <c r="W44" s="140"/>
      <c r="X44" s="27"/>
      <c r="Y44" s="27"/>
    </row>
    <row r="45" spans="1:59" ht="15" hidden="1" customHeight="1">
      <c r="B45" s="326"/>
      <c r="C45" s="1188" t="s">
        <v>80</v>
      </c>
      <c r="D45" s="1188"/>
      <c r="E45" s="325"/>
      <c r="F45" s="1189" t="s">
        <v>425</v>
      </c>
      <c r="G45" s="992"/>
      <c r="H45" s="992"/>
      <c r="I45" s="992"/>
      <c r="J45" s="992"/>
      <c r="O45" s="209"/>
      <c r="P45" s="38"/>
      <c r="Q45" s="38"/>
      <c r="R45" s="38"/>
      <c r="S45" s="38"/>
      <c r="T45" s="38">
        <v>0</v>
      </c>
      <c r="U45" s="38"/>
      <c r="V45" s="38"/>
      <c r="W45" s="140"/>
      <c r="X45" s="27"/>
      <c r="Y45" s="27"/>
    </row>
    <row r="46" spans="1:59" ht="15" customHeight="1">
      <c r="C46" s="1188" t="s">
        <v>80</v>
      </c>
      <c r="D46" s="1188"/>
      <c r="E46" s="324"/>
      <c r="F46" s="1189" t="s">
        <v>114</v>
      </c>
      <c r="G46" s="992"/>
      <c r="H46" s="992"/>
      <c r="I46" s="992"/>
      <c r="J46" s="992"/>
      <c r="K46" s="320"/>
      <c r="L46" s="320"/>
      <c r="M46" s="320"/>
      <c r="N46" s="320"/>
      <c r="O46" s="320"/>
      <c r="P46" s="320"/>
      <c r="Q46" s="320"/>
      <c r="R46" s="320"/>
      <c r="S46" s="320"/>
      <c r="T46" s="320"/>
    </row>
    <row r="47" spans="1:59" ht="15" customHeight="1">
      <c r="C47" s="324"/>
      <c r="D47" s="324"/>
      <c r="E47" s="1190" t="s">
        <v>388</v>
      </c>
      <c r="F47" s="1191"/>
      <c r="G47" s="324"/>
      <c r="H47" s="991" t="s">
        <v>149</v>
      </c>
      <c r="I47" s="991"/>
      <c r="J47" s="991"/>
      <c r="K47" s="991"/>
      <c r="L47" s="991"/>
      <c r="M47" s="320"/>
      <c r="N47" s="320"/>
      <c r="O47" s="320"/>
      <c r="P47" s="320"/>
      <c r="Q47" s="320"/>
      <c r="R47" s="320"/>
      <c r="S47" s="320"/>
      <c r="T47" s="320"/>
    </row>
    <row r="48" spans="1:59" ht="15" customHeight="1">
      <c r="C48" s="324"/>
      <c r="D48" s="324"/>
      <c r="E48" s="324"/>
      <c r="F48" s="325"/>
      <c r="G48" s="328"/>
      <c r="H48" s="991" t="s">
        <v>384</v>
      </c>
      <c r="I48" s="991"/>
      <c r="J48" s="991"/>
      <c r="K48" s="991"/>
      <c r="L48" s="991"/>
      <c r="M48" s="320"/>
      <c r="N48" s="320"/>
      <c r="O48" s="320"/>
      <c r="P48" s="215"/>
      <c r="Q48" s="50">
        <v>298755056</v>
      </c>
      <c r="R48" s="320"/>
      <c r="S48" s="320"/>
      <c r="T48" s="50"/>
    </row>
    <row r="49" spans="1:27" s="820" customFormat="1" ht="15" customHeight="1">
      <c r="B49" s="17"/>
      <c r="C49" s="822"/>
      <c r="D49" s="822"/>
      <c r="E49" s="1190" t="s">
        <v>390</v>
      </c>
      <c r="F49" s="1191"/>
      <c r="G49" s="824"/>
      <c r="H49" s="991" t="s">
        <v>594</v>
      </c>
      <c r="I49" s="992"/>
      <c r="J49" s="992"/>
      <c r="K49" s="992"/>
      <c r="L49" s="992"/>
      <c r="M49" s="813"/>
      <c r="N49" s="813"/>
      <c r="O49" s="813"/>
      <c r="P49" s="215"/>
      <c r="Q49" s="199">
        <v>2946944</v>
      </c>
      <c r="R49" s="813"/>
      <c r="S49" s="819"/>
      <c r="T49" s="202">
        <f>SUM(Q48:Q49)</f>
        <v>301702000</v>
      </c>
      <c r="U49" s="823"/>
      <c r="V49" s="823"/>
      <c r="W49" s="823"/>
      <c r="Y49" s="217"/>
    </row>
    <row r="50" spans="1:27" ht="15" customHeight="1">
      <c r="B50" s="327"/>
      <c r="C50" s="1188" t="s">
        <v>138</v>
      </c>
      <c r="D50" s="1188"/>
      <c r="E50" s="324"/>
      <c r="F50" s="1189" t="s">
        <v>109</v>
      </c>
      <c r="G50" s="992"/>
      <c r="H50" s="992"/>
      <c r="I50" s="992"/>
      <c r="J50" s="992"/>
      <c r="K50" s="32"/>
      <c r="L50" s="32"/>
      <c r="M50" s="325"/>
      <c r="O50" s="38"/>
      <c r="P50" s="38"/>
      <c r="Q50" s="38"/>
      <c r="R50" s="38"/>
      <c r="S50" s="38"/>
      <c r="T50" s="38">
        <v>133835060</v>
      </c>
      <c r="U50" s="38"/>
      <c r="V50" s="38"/>
      <c r="W50" s="140"/>
      <c r="X50" s="27"/>
      <c r="Y50" s="27"/>
    </row>
    <row r="51" spans="1:27" ht="15" customHeight="1">
      <c r="B51" s="327"/>
      <c r="C51" s="1188" t="s">
        <v>245</v>
      </c>
      <c r="D51" s="1188"/>
      <c r="E51" s="324"/>
      <c r="F51" s="1189" t="s">
        <v>148</v>
      </c>
      <c r="G51" s="992"/>
      <c r="H51" s="992"/>
      <c r="I51" s="992"/>
      <c r="J51" s="992"/>
      <c r="K51" s="32"/>
      <c r="L51" s="32"/>
      <c r="M51" s="325"/>
      <c r="O51" s="38"/>
      <c r="P51" s="38"/>
      <c r="Q51" s="38"/>
      <c r="R51" s="38"/>
      <c r="S51" s="38"/>
      <c r="T51" s="38"/>
      <c r="U51" s="38"/>
      <c r="V51" s="38"/>
      <c r="W51" s="140"/>
      <c r="X51" s="27"/>
      <c r="Y51" s="27"/>
    </row>
    <row r="52" spans="1:27" ht="15" customHeight="1">
      <c r="B52" s="327"/>
      <c r="C52" s="324"/>
      <c r="D52" s="324"/>
      <c r="E52" s="1190" t="s">
        <v>388</v>
      </c>
      <c r="F52" s="1191"/>
      <c r="G52" s="328"/>
      <c r="H52" s="898" t="s">
        <v>145</v>
      </c>
      <c r="I52" s="898"/>
      <c r="J52" s="898"/>
      <c r="K52" s="898"/>
      <c r="L52" s="992"/>
      <c r="M52" s="325"/>
      <c r="O52" s="38"/>
      <c r="P52" s="38"/>
      <c r="Q52" s="142">
        <v>2236000</v>
      </c>
      <c r="R52" s="38"/>
      <c r="S52" s="144"/>
      <c r="T52" s="144">
        <f>Q52</f>
        <v>2236000</v>
      </c>
      <c r="U52" s="38"/>
      <c r="V52" s="38"/>
      <c r="W52" s="140"/>
      <c r="X52" s="27"/>
      <c r="Y52" s="27"/>
    </row>
    <row r="53" spans="1:27" ht="15" customHeight="1">
      <c r="B53" s="327"/>
      <c r="C53" s="324"/>
      <c r="D53" s="324"/>
      <c r="E53" s="324"/>
      <c r="F53" s="324"/>
      <c r="G53" s="898" t="s">
        <v>110</v>
      </c>
      <c r="H53" s="898"/>
      <c r="I53" s="898"/>
      <c r="J53" s="898"/>
      <c r="K53" s="898"/>
      <c r="L53" s="992"/>
      <c r="M53" s="319"/>
      <c r="O53" s="38"/>
      <c r="P53" s="38"/>
      <c r="Q53" s="38"/>
      <c r="R53" s="38"/>
      <c r="S53" s="38"/>
      <c r="T53" s="38"/>
      <c r="U53" s="38"/>
      <c r="V53" s="38">
        <f>T49+T50+T52</f>
        <v>437773060</v>
      </c>
      <c r="W53" s="140"/>
      <c r="X53" s="27"/>
      <c r="Y53" s="27"/>
    </row>
    <row r="54" spans="1:27" ht="15" customHeight="1">
      <c r="B54" s="327"/>
      <c r="C54" s="324"/>
      <c r="D54" s="324"/>
      <c r="E54" s="324"/>
      <c r="F54" s="324"/>
      <c r="G54" s="319"/>
      <c r="H54" s="319"/>
      <c r="I54" s="319"/>
      <c r="J54" s="319"/>
      <c r="K54" s="319"/>
      <c r="L54" s="319"/>
      <c r="M54" s="319"/>
      <c r="O54" s="38"/>
      <c r="P54" s="38"/>
      <c r="Q54" s="38"/>
      <c r="R54" s="38"/>
      <c r="S54" s="38"/>
      <c r="T54" s="38"/>
      <c r="U54" s="38"/>
      <c r="V54" s="38"/>
      <c r="W54" s="140"/>
      <c r="X54" s="27"/>
      <c r="Y54" s="27"/>
    </row>
    <row r="55" spans="1:27" ht="15" customHeight="1">
      <c r="B55" s="326" t="s">
        <v>398</v>
      </c>
      <c r="C55" s="1189" t="s">
        <v>385</v>
      </c>
      <c r="D55" s="1189"/>
      <c r="E55" s="1189"/>
      <c r="F55" s="1189"/>
      <c r="G55" s="1189"/>
      <c r="H55" s="1189"/>
      <c r="I55" s="325"/>
      <c r="J55" s="325"/>
      <c r="O55" s="38"/>
      <c r="P55" s="38"/>
      <c r="Q55" s="38"/>
      <c r="R55" s="38"/>
      <c r="S55" s="38"/>
      <c r="T55" s="38"/>
      <c r="U55" s="38"/>
      <c r="V55" s="38"/>
      <c r="W55" s="140"/>
      <c r="X55" s="27"/>
      <c r="Y55" s="27"/>
    </row>
    <row r="56" spans="1:27" ht="15" customHeight="1">
      <c r="C56" s="1188" t="s">
        <v>80</v>
      </c>
      <c r="D56" s="1188"/>
      <c r="E56" s="324"/>
      <c r="F56" s="1189" t="s">
        <v>386</v>
      </c>
      <c r="G56" s="992"/>
      <c r="H56" s="992"/>
      <c r="I56" s="992"/>
      <c r="J56" s="992"/>
      <c r="K56" s="320"/>
      <c r="L56" s="320"/>
      <c r="M56" s="320"/>
      <c r="N56" s="320"/>
      <c r="O56" s="320"/>
      <c r="P56" s="320"/>
      <c r="Q56" s="320"/>
      <c r="R56" s="320"/>
      <c r="S56" s="320"/>
      <c r="T56" s="38">
        <v>2991380412</v>
      </c>
    </row>
    <row r="57" spans="1:27" ht="15" customHeight="1">
      <c r="C57" s="1241"/>
      <c r="D57" s="1241"/>
      <c r="E57" s="324"/>
      <c r="F57" s="1189" t="s">
        <v>150</v>
      </c>
      <c r="G57" s="992"/>
      <c r="H57" s="992"/>
      <c r="I57" s="992"/>
      <c r="J57" s="992"/>
      <c r="K57" s="320"/>
      <c r="L57" s="320"/>
      <c r="M57" s="320"/>
      <c r="N57" s="320"/>
      <c r="O57" s="320"/>
      <c r="P57" s="320"/>
      <c r="Q57" s="320"/>
      <c r="R57" s="320"/>
      <c r="S57" s="322" t="s">
        <v>417</v>
      </c>
      <c r="T57" s="142">
        <v>931138207</v>
      </c>
    </row>
    <row r="58" spans="1:27" ht="15" customHeight="1">
      <c r="C58" s="324"/>
      <c r="D58" s="324"/>
      <c r="E58" s="324"/>
      <c r="F58" s="325"/>
      <c r="G58" s="898" t="s">
        <v>387</v>
      </c>
      <c r="H58" s="898"/>
      <c r="I58" s="898"/>
      <c r="J58" s="898"/>
      <c r="K58" s="898"/>
      <c r="L58" s="992"/>
      <c r="M58" s="320"/>
      <c r="N58" s="320"/>
      <c r="O58" s="320"/>
      <c r="P58" s="320"/>
      <c r="Q58" s="320"/>
      <c r="R58" s="320"/>
      <c r="S58" s="320"/>
      <c r="T58" s="320"/>
      <c r="V58" s="200">
        <f>T56-T57</f>
        <v>2060242205</v>
      </c>
    </row>
    <row r="59" spans="1:27" ht="15" customHeight="1" thickBot="1">
      <c r="B59" s="327"/>
      <c r="C59" s="324"/>
      <c r="D59" s="324"/>
      <c r="E59" s="324"/>
      <c r="F59" s="324"/>
      <c r="G59" s="898" t="s">
        <v>111</v>
      </c>
      <c r="H59" s="898"/>
      <c r="I59" s="898"/>
      <c r="J59" s="898"/>
      <c r="K59" s="898"/>
      <c r="L59" s="992"/>
      <c r="M59" s="319"/>
      <c r="O59" s="38"/>
      <c r="P59" s="38"/>
      <c r="Q59" s="38"/>
      <c r="R59" s="38"/>
      <c r="S59" s="38"/>
      <c r="T59" s="38"/>
      <c r="U59" s="38"/>
      <c r="V59" s="343">
        <f>SUM(V42:V58)</f>
        <v>4048069067</v>
      </c>
      <c r="W59" s="140"/>
      <c r="X59" s="27"/>
      <c r="Y59" s="27"/>
    </row>
    <row r="60" spans="1:27" ht="15" customHeight="1" thickTop="1">
      <c r="B60" s="327"/>
      <c r="C60" s="324"/>
      <c r="D60" s="324"/>
      <c r="E60" s="324"/>
      <c r="F60" s="324"/>
      <c r="G60" s="319"/>
      <c r="H60" s="319"/>
      <c r="I60" s="319"/>
      <c r="J60" s="319"/>
      <c r="K60" s="319"/>
      <c r="L60" s="319"/>
      <c r="M60" s="319"/>
      <c r="O60" s="38"/>
      <c r="P60" s="38"/>
      <c r="Q60" s="38"/>
      <c r="R60" s="38"/>
      <c r="S60" s="38"/>
      <c r="T60" s="38"/>
      <c r="U60" s="38"/>
      <c r="V60" s="38"/>
      <c r="W60" s="140"/>
      <c r="X60" s="27"/>
      <c r="Y60" s="217"/>
      <c r="Z60" s="217"/>
      <c r="AA60" s="217"/>
    </row>
    <row r="61" spans="1:27" ht="15" customHeight="1">
      <c r="B61" s="327"/>
      <c r="C61" s="324"/>
      <c r="D61" s="324"/>
      <c r="E61" s="324"/>
      <c r="F61" s="324"/>
      <c r="G61" s="319"/>
      <c r="H61" s="319"/>
      <c r="I61" s="319"/>
      <c r="J61" s="319"/>
      <c r="K61" s="319"/>
      <c r="L61" s="319"/>
      <c r="M61" s="319"/>
      <c r="O61" s="38"/>
      <c r="P61" s="38"/>
      <c r="Q61" s="38"/>
      <c r="R61" s="38"/>
      <c r="S61" s="38"/>
      <c r="T61" s="38"/>
      <c r="U61" s="38"/>
      <c r="V61" s="38"/>
      <c r="W61" s="140"/>
      <c r="X61" s="27"/>
      <c r="Y61" s="217"/>
      <c r="Z61" s="217"/>
      <c r="AA61" s="217"/>
    </row>
    <row r="62" spans="1:27" ht="22.5" customHeight="1">
      <c r="B62" s="327"/>
      <c r="C62" s="324"/>
      <c r="D62" s="324"/>
      <c r="E62" s="324"/>
      <c r="F62" s="324"/>
      <c r="G62" s="319"/>
      <c r="H62" s="319"/>
      <c r="I62" s="319"/>
      <c r="J62" s="319"/>
      <c r="K62" s="319"/>
      <c r="L62" s="319"/>
      <c r="M62" s="319"/>
      <c r="O62" s="38"/>
      <c r="P62" s="38"/>
      <c r="Q62" s="38"/>
      <c r="R62" s="38"/>
      <c r="S62" s="38"/>
      <c r="T62" s="38"/>
      <c r="U62" s="38"/>
      <c r="V62" s="284"/>
      <c r="W62" s="140"/>
      <c r="X62" s="27"/>
      <c r="Y62" s="217"/>
      <c r="Z62" s="217"/>
      <c r="AA62" s="217"/>
    </row>
    <row r="63" spans="1:27" ht="15" customHeight="1">
      <c r="A63" s="943" t="s">
        <v>112</v>
      </c>
      <c r="B63" s="943"/>
      <c r="C63" s="943"/>
      <c r="D63" s="943"/>
      <c r="E63" s="943"/>
      <c r="F63" s="943"/>
      <c r="G63" s="943"/>
      <c r="H63" s="943"/>
      <c r="I63" s="943"/>
      <c r="J63" s="943"/>
      <c r="K63" s="943"/>
      <c r="L63" s="943"/>
      <c r="M63" s="943"/>
      <c r="N63" s="943"/>
      <c r="O63" s="943"/>
      <c r="P63" s="943"/>
      <c r="Q63" s="943"/>
      <c r="R63" s="943"/>
      <c r="S63" s="943"/>
      <c r="T63" s="943"/>
      <c r="U63" s="943"/>
      <c r="V63" s="943"/>
      <c r="W63" s="943"/>
      <c r="Y63" s="217"/>
      <c r="Z63" s="217"/>
      <c r="AA63" s="217"/>
    </row>
    <row r="64" spans="1:27" ht="15" customHeight="1">
      <c r="K64" s="320"/>
      <c r="L64" s="320"/>
      <c r="M64" s="320"/>
      <c r="N64" s="320"/>
      <c r="O64" s="320"/>
      <c r="P64" s="320"/>
      <c r="Q64" s="320"/>
      <c r="R64" s="320"/>
      <c r="S64" s="320"/>
      <c r="T64" s="320"/>
      <c r="Y64" s="217"/>
      <c r="Z64" s="217"/>
      <c r="AA64" s="217"/>
    </row>
    <row r="65" spans="2:27" ht="15" customHeight="1">
      <c r="B65" s="326" t="s">
        <v>399</v>
      </c>
      <c r="C65" s="1189" t="s">
        <v>113</v>
      </c>
      <c r="D65" s="1189"/>
      <c r="E65" s="1189"/>
      <c r="F65" s="1189"/>
      <c r="G65" s="1189"/>
      <c r="H65" s="1189"/>
      <c r="I65" s="325"/>
      <c r="J65" s="325"/>
      <c r="O65" s="38"/>
      <c r="P65" s="38"/>
      <c r="Q65" s="38"/>
      <c r="R65" s="38"/>
      <c r="S65" s="38"/>
      <c r="T65" s="38"/>
      <c r="U65" s="38"/>
      <c r="V65" s="38">
        <v>166876697</v>
      </c>
      <c r="W65" s="140"/>
      <c r="X65" s="27"/>
      <c r="Y65" s="217"/>
      <c r="Z65" s="217"/>
      <c r="AA65" s="217"/>
    </row>
    <row r="66" spans="2:27" ht="15" customHeight="1">
      <c r="B66" s="326"/>
      <c r="C66" s="325"/>
      <c r="D66" s="325"/>
      <c r="E66" s="325"/>
      <c r="F66" s="325"/>
      <c r="G66" s="325"/>
      <c r="H66" s="325"/>
      <c r="I66" s="325"/>
      <c r="J66" s="325"/>
      <c r="O66" s="38"/>
      <c r="P66" s="38"/>
      <c r="Q66" s="38"/>
      <c r="R66" s="38"/>
      <c r="S66" s="38"/>
      <c r="T66" s="38"/>
      <c r="U66" s="38"/>
      <c r="V66" s="38"/>
      <c r="W66" s="140"/>
      <c r="X66" s="27"/>
      <c r="Y66" s="217"/>
      <c r="Z66" s="217"/>
      <c r="AA66" s="218"/>
    </row>
    <row r="67" spans="2:27" ht="15" customHeight="1">
      <c r="B67" s="326" t="s">
        <v>400</v>
      </c>
      <c r="C67" s="1189" t="s">
        <v>115</v>
      </c>
      <c r="D67" s="1189"/>
      <c r="E67" s="1189"/>
      <c r="F67" s="1189"/>
      <c r="G67" s="1189"/>
      <c r="H67" s="1189"/>
      <c r="I67" s="325"/>
      <c r="J67" s="325"/>
      <c r="K67" s="32"/>
      <c r="L67" s="32"/>
      <c r="M67" s="32"/>
      <c r="O67" s="38"/>
      <c r="P67" s="38"/>
      <c r="Q67" s="38"/>
      <c r="R67" s="38"/>
      <c r="S67" s="38"/>
      <c r="T67" s="38"/>
      <c r="U67" s="38"/>
      <c r="V67" s="38"/>
      <c r="W67" s="140"/>
      <c r="X67" s="27"/>
      <c r="Y67" s="217"/>
      <c r="AA67" s="218"/>
    </row>
    <row r="68" spans="2:27" ht="15" customHeight="1">
      <c r="B68" s="327"/>
      <c r="C68" s="1188" t="s">
        <v>80</v>
      </c>
      <c r="D68" s="1188"/>
      <c r="E68" s="324"/>
      <c r="F68" s="1189" t="s">
        <v>116</v>
      </c>
      <c r="G68" s="992"/>
      <c r="H68" s="992"/>
      <c r="I68" s="992"/>
      <c r="J68" s="992"/>
      <c r="K68" s="32"/>
      <c r="L68" s="32"/>
      <c r="M68" s="325"/>
      <c r="O68" s="38"/>
      <c r="P68" s="38"/>
      <c r="Q68" s="38"/>
      <c r="R68" s="38"/>
      <c r="S68" s="38"/>
      <c r="T68" s="38"/>
      <c r="U68" s="38"/>
      <c r="V68" s="38"/>
      <c r="W68" s="140"/>
      <c r="X68" s="27"/>
      <c r="Y68" s="27"/>
    </row>
    <row r="69" spans="2:27" ht="15" customHeight="1">
      <c r="B69" s="327"/>
      <c r="C69" s="324"/>
      <c r="D69" s="324"/>
      <c r="E69" s="1190" t="s">
        <v>388</v>
      </c>
      <c r="F69" s="1191"/>
      <c r="G69" s="324"/>
      <c r="H69" s="898" t="s">
        <v>382</v>
      </c>
      <c r="I69" s="898"/>
      <c r="J69" s="898"/>
      <c r="K69" s="898"/>
      <c r="L69" s="992"/>
      <c r="M69" s="319"/>
      <c r="O69" s="38"/>
      <c r="P69" s="38"/>
      <c r="Q69" s="38">
        <v>4700151</v>
      </c>
      <c r="R69" s="38"/>
      <c r="S69" s="38"/>
      <c r="T69" s="38"/>
      <c r="U69" s="38"/>
      <c r="V69" s="38"/>
      <c r="W69" s="140"/>
      <c r="X69" s="27"/>
      <c r="Y69" s="27"/>
    </row>
    <row r="70" spans="2:27" ht="15" customHeight="1">
      <c r="B70" s="327"/>
      <c r="C70" s="324"/>
      <c r="D70" s="324"/>
      <c r="E70" s="1190" t="s">
        <v>389</v>
      </c>
      <c r="F70" s="1191"/>
      <c r="G70" s="324"/>
      <c r="H70" s="898" t="s">
        <v>37</v>
      </c>
      <c r="I70" s="898"/>
      <c r="J70" s="898"/>
      <c r="K70" s="898"/>
      <c r="L70" s="992"/>
      <c r="M70" s="319"/>
      <c r="O70" s="38"/>
      <c r="P70" s="38"/>
      <c r="Q70" s="38">
        <v>1073507</v>
      </c>
      <c r="R70" s="38"/>
      <c r="S70" s="38"/>
      <c r="T70" s="38"/>
      <c r="U70" s="38"/>
      <c r="V70" s="38"/>
      <c r="W70" s="140"/>
      <c r="X70" s="27"/>
      <c r="Y70" s="27"/>
    </row>
    <row r="71" spans="2:27" ht="15" customHeight="1">
      <c r="B71" s="327"/>
      <c r="C71" s="324"/>
      <c r="D71" s="324"/>
      <c r="E71" s="1190" t="s">
        <v>393</v>
      </c>
      <c r="F71" s="1191"/>
      <c r="G71" s="324"/>
      <c r="H71" s="898" t="s">
        <v>13</v>
      </c>
      <c r="I71" s="898"/>
      <c r="J71" s="898"/>
      <c r="K71" s="898"/>
      <c r="L71" s="992"/>
      <c r="M71" s="319"/>
      <c r="O71" s="38"/>
      <c r="P71" s="38"/>
      <c r="Q71" s="38">
        <v>412742</v>
      </c>
      <c r="R71" s="38"/>
      <c r="S71" s="38"/>
      <c r="T71" s="38"/>
      <c r="U71" s="38"/>
      <c r="V71" s="38"/>
      <c r="W71" s="140"/>
      <c r="X71" s="27"/>
      <c r="Y71" s="27"/>
    </row>
    <row r="72" spans="2:27" ht="15" customHeight="1">
      <c r="B72" s="327"/>
      <c r="C72" s="324"/>
      <c r="D72" s="324"/>
      <c r="E72" s="1190" t="s">
        <v>396</v>
      </c>
      <c r="F72" s="1191"/>
      <c r="G72" s="324"/>
      <c r="H72" s="898" t="s">
        <v>12</v>
      </c>
      <c r="I72" s="898"/>
      <c r="J72" s="898"/>
      <c r="K72" s="898"/>
      <c r="L72" s="992"/>
      <c r="M72" s="319"/>
      <c r="O72" s="38"/>
      <c r="P72" s="38"/>
      <c r="Q72" s="38">
        <v>25283</v>
      </c>
      <c r="R72" s="38"/>
      <c r="S72" s="38"/>
      <c r="T72" s="38"/>
      <c r="U72" s="38"/>
      <c r="V72" s="38"/>
      <c r="W72" s="140"/>
      <c r="X72" s="27"/>
      <c r="Y72" s="27"/>
    </row>
    <row r="73" spans="2:27" ht="15" customHeight="1">
      <c r="B73" s="327"/>
      <c r="C73" s="324"/>
      <c r="D73" s="324"/>
      <c r="E73" s="1190" t="s">
        <v>414</v>
      </c>
      <c r="F73" s="1191"/>
      <c r="G73" s="324"/>
      <c r="H73" s="898" t="s">
        <v>415</v>
      </c>
      <c r="I73" s="898"/>
      <c r="J73" s="898"/>
      <c r="K73" s="898"/>
      <c r="L73" s="992"/>
      <c r="M73" s="319"/>
      <c r="O73" s="38"/>
      <c r="P73" s="38"/>
      <c r="Q73" s="142">
        <v>1520258</v>
      </c>
      <c r="R73" s="38"/>
      <c r="S73" s="38"/>
      <c r="T73" s="38"/>
      <c r="U73" s="38"/>
      <c r="V73" s="38"/>
      <c r="W73" s="140"/>
      <c r="X73" s="27"/>
      <c r="Y73" s="27"/>
    </row>
    <row r="74" spans="2:27" ht="15" customHeight="1">
      <c r="B74" s="327"/>
      <c r="C74" s="324"/>
      <c r="D74" s="324"/>
      <c r="E74" s="324"/>
      <c r="F74" s="324"/>
      <c r="G74" s="898" t="s">
        <v>117</v>
      </c>
      <c r="H74" s="898"/>
      <c r="I74" s="898"/>
      <c r="J74" s="898"/>
      <c r="K74" s="898"/>
      <c r="L74" s="992"/>
      <c r="M74" s="319"/>
      <c r="O74" s="38"/>
      <c r="P74" s="38"/>
      <c r="Q74" s="38"/>
      <c r="R74" s="38"/>
      <c r="S74" s="38"/>
      <c r="T74" s="38">
        <f>SUM(Q69:Q73)</f>
        <v>7731941</v>
      </c>
      <c r="U74" s="38"/>
      <c r="V74" s="38"/>
      <c r="W74" s="140"/>
      <c r="X74" s="27"/>
      <c r="Y74" s="27"/>
    </row>
    <row r="75" spans="2:27" ht="15" customHeight="1">
      <c r="B75" s="327"/>
      <c r="C75" s="1188" t="s">
        <v>81</v>
      </c>
      <c r="D75" s="1188"/>
      <c r="E75" s="324"/>
      <c r="F75" s="1189" t="s">
        <v>118</v>
      </c>
      <c r="G75" s="992"/>
      <c r="H75" s="992"/>
      <c r="I75" s="992"/>
      <c r="J75" s="992"/>
      <c r="K75" s="32"/>
      <c r="L75" s="32"/>
      <c r="M75" s="325"/>
      <c r="O75" s="38"/>
      <c r="P75" s="38"/>
      <c r="Q75" s="38"/>
      <c r="R75" s="38"/>
      <c r="S75" s="38"/>
      <c r="T75" s="38"/>
      <c r="U75" s="38"/>
      <c r="V75" s="38"/>
      <c r="W75" s="140"/>
      <c r="X75" s="27"/>
      <c r="Y75" s="27"/>
    </row>
    <row r="76" spans="2:27" ht="15" hidden="1" customHeight="1">
      <c r="B76" s="327"/>
      <c r="C76" s="324"/>
      <c r="D76" s="324"/>
      <c r="E76" s="1190" t="s">
        <v>388</v>
      </c>
      <c r="F76" s="1191"/>
      <c r="G76" s="317"/>
      <c r="H76" s="991" t="s">
        <v>418</v>
      </c>
      <c r="I76" s="992"/>
      <c r="J76" s="992"/>
      <c r="K76" s="992"/>
      <c r="L76" s="32"/>
      <c r="M76" s="325"/>
      <c r="O76" s="38"/>
      <c r="P76" s="38"/>
      <c r="Q76" s="38">
        <v>0</v>
      </c>
      <c r="R76" s="38"/>
      <c r="S76" s="38"/>
      <c r="T76" s="38"/>
      <c r="U76" s="38"/>
      <c r="V76" s="38"/>
      <c r="W76" s="140"/>
      <c r="X76" s="27"/>
      <c r="Y76" s="27"/>
    </row>
    <row r="77" spans="2:27" ht="15" hidden="1" customHeight="1">
      <c r="B77" s="327"/>
      <c r="C77" s="324"/>
      <c r="D77" s="324"/>
      <c r="E77" s="1190" t="s">
        <v>390</v>
      </c>
      <c r="F77" s="1191"/>
      <c r="G77" s="317"/>
      <c r="H77" s="991" t="s">
        <v>419</v>
      </c>
      <c r="I77" s="992"/>
      <c r="J77" s="992"/>
      <c r="K77" s="992"/>
      <c r="L77" s="32"/>
      <c r="M77" s="325"/>
      <c r="O77" s="38"/>
      <c r="P77" s="38"/>
      <c r="Q77" s="38">
        <v>0</v>
      </c>
      <c r="R77" s="38"/>
      <c r="S77" s="38"/>
      <c r="T77" s="38"/>
      <c r="U77" s="38"/>
      <c r="V77" s="38"/>
      <c r="W77" s="140"/>
      <c r="X77" s="27"/>
      <c r="Y77" s="27"/>
    </row>
    <row r="78" spans="2:27" ht="15" hidden="1" customHeight="1">
      <c r="B78" s="327"/>
      <c r="C78" s="324"/>
      <c r="D78" s="324"/>
      <c r="E78" s="1190" t="s">
        <v>393</v>
      </c>
      <c r="F78" s="1191"/>
      <c r="G78" s="317"/>
      <c r="H78" s="991" t="s">
        <v>420</v>
      </c>
      <c r="I78" s="992"/>
      <c r="J78" s="992"/>
      <c r="K78" s="992"/>
      <c r="L78" s="32"/>
      <c r="M78" s="325"/>
      <c r="O78" s="38"/>
      <c r="P78" s="38"/>
      <c r="Q78" s="38">
        <v>0</v>
      </c>
      <c r="R78" s="38"/>
      <c r="S78" s="38"/>
      <c r="T78" s="38"/>
      <c r="U78" s="38"/>
      <c r="V78" s="38"/>
      <c r="W78" s="140"/>
      <c r="X78" s="27"/>
      <c r="Y78" s="27"/>
    </row>
    <row r="79" spans="2:27" ht="15" customHeight="1">
      <c r="B79" s="327"/>
      <c r="C79" s="324"/>
      <c r="D79" s="324"/>
      <c r="E79" s="1190" t="s">
        <v>388</v>
      </c>
      <c r="F79" s="1191"/>
      <c r="G79" s="324"/>
      <c r="H79" s="323" t="s">
        <v>421</v>
      </c>
      <c r="L79" s="138"/>
      <c r="O79" s="38"/>
      <c r="P79" s="38"/>
      <c r="Q79" s="142">
        <v>325617347</v>
      </c>
      <c r="R79" s="38"/>
      <c r="S79" s="38"/>
      <c r="T79" s="38"/>
      <c r="U79" s="38"/>
      <c r="V79" s="38"/>
      <c r="W79" s="140"/>
      <c r="X79" s="27"/>
      <c r="Y79" s="27"/>
    </row>
    <row r="80" spans="2:27" ht="15" customHeight="1">
      <c r="B80" s="327"/>
      <c r="C80" s="324"/>
      <c r="D80" s="324"/>
      <c r="E80" s="324"/>
      <c r="F80" s="32"/>
      <c r="G80" s="1189" t="s">
        <v>119</v>
      </c>
      <c r="H80" s="1189"/>
      <c r="I80" s="1189"/>
      <c r="J80" s="1189"/>
      <c r="K80" s="1189"/>
      <c r="L80" s="992"/>
      <c r="M80" s="325"/>
      <c r="O80" s="38"/>
      <c r="P80" s="38"/>
      <c r="Q80" s="38"/>
      <c r="R80" s="38"/>
      <c r="S80" s="142"/>
      <c r="T80" s="144">
        <f>Q79</f>
        <v>325617347</v>
      </c>
      <c r="U80" s="38"/>
      <c r="V80" s="38"/>
      <c r="W80" s="140"/>
      <c r="X80" s="27"/>
      <c r="Y80" s="27"/>
    </row>
    <row r="81" spans="2:26" ht="15" customHeight="1">
      <c r="B81" s="327"/>
      <c r="C81" s="324"/>
      <c r="D81" s="324"/>
      <c r="E81" s="324"/>
      <c r="F81" s="32"/>
      <c r="G81" s="1189" t="s">
        <v>120</v>
      </c>
      <c r="H81" s="1189"/>
      <c r="I81" s="1189"/>
      <c r="J81" s="1189"/>
      <c r="K81" s="1189"/>
      <c r="L81" s="992"/>
      <c r="M81" s="325"/>
      <c r="O81" s="38"/>
      <c r="P81" s="38"/>
      <c r="Q81" s="38"/>
      <c r="R81" s="38"/>
      <c r="S81" s="38"/>
      <c r="T81" s="38"/>
      <c r="U81" s="38"/>
      <c r="V81" s="144">
        <f>SUM(T74:T80)</f>
        <v>333349288</v>
      </c>
      <c r="W81" s="140"/>
      <c r="X81" s="27"/>
      <c r="Y81" s="27"/>
    </row>
    <row r="82" spans="2:26" ht="15" customHeight="1">
      <c r="B82" s="327"/>
      <c r="C82" s="324"/>
      <c r="D82" s="324"/>
      <c r="E82" s="324"/>
      <c r="F82" s="32"/>
      <c r="G82" s="1189" t="s">
        <v>596</v>
      </c>
      <c r="H82" s="1189"/>
      <c r="I82" s="1189"/>
      <c r="J82" s="1189"/>
      <c r="K82" s="1189"/>
      <c r="L82" s="992"/>
      <c r="M82" s="325"/>
      <c r="O82" s="38"/>
      <c r="P82" s="38"/>
      <c r="Q82" s="38"/>
      <c r="R82" s="38"/>
      <c r="S82" s="38"/>
      <c r="T82" s="38"/>
      <c r="U82" s="38"/>
      <c r="V82" s="144">
        <f>V65+V81</f>
        <v>500225985</v>
      </c>
      <c r="W82" s="140"/>
      <c r="X82" s="27"/>
      <c r="Y82" s="27"/>
    </row>
    <row r="83" spans="2:26" ht="15" customHeight="1" thickBot="1">
      <c r="B83" s="327"/>
      <c r="C83" s="324"/>
      <c r="D83" s="324"/>
      <c r="E83" s="324"/>
      <c r="F83" s="32"/>
      <c r="G83" s="1189" t="s">
        <v>121</v>
      </c>
      <c r="H83" s="1189"/>
      <c r="I83" s="1189"/>
      <c r="J83" s="1189"/>
      <c r="K83" s="1189"/>
      <c r="L83" s="992"/>
      <c r="M83" s="325"/>
      <c r="O83" s="38"/>
      <c r="P83" s="38"/>
      <c r="Q83" s="38"/>
      <c r="R83" s="38"/>
      <c r="S83" s="38"/>
      <c r="T83" s="38"/>
      <c r="U83" s="38"/>
      <c r="V83" s="145">
        <f>V59+V82</f>
        <v>4548295052</v>
      </c>
      <c r="W83" s="140"/>
      <c r="X83" s="147">
        <f>V32-V83</f>
        <v>0</v>
      </c>
      <c r="Y83" s="27">
        <f>V32-V83</f>
        <v>0</v>
      </c>
      <c r="Z83" s="826" t="s">
        <v>661</v>
      </c>
    </row>
    <row r="84" spans="2:26" ht="13.5" customHeight="1" thickTop="1">
      <c r="B84" s="327"/>
      <c r="C84" s="324"/>
      <c r="D84" s="324"/>
      <c r="E84" s="324"/>
      <c r="F84" s="324"/>
      <c r="G84" s="324"/>
      <c r="H84" s="898"/>
      <c r="I84" s="898"/>
      <c r="J84" s="898"/>
      <c r="K84" s="898"/>
      <c r="L84" s="319"/>
      <c r="M84" s="319"/>
      <c r="X84" s="27"/>
      <c r="Y84" s="27"/>
    </row>
  </sheetData>
  <mergeCells count="102">
    <mergeCell ref="C75:D75"/>
    <mergeCell ref="F75:J75"/>
    <mergeCell ref="E69:F69"/>
    <mergeCell ref="E70:F70"/>
    <mergeCell ref="E71:F71"/>
    <mergeCell ref="H84:K84"/>
    <mergeCell ref="E76:F76"/>
    <mergeCell ref="H76:K76"/>
    <mergeCell ref="E77:F77"/>
    <mergeCell ref="H77:K77"/>
    <mergeCell ref="E78:F78"/>
    <mergeCell ref="H78:K78"/>
    <mergeCell ref="E79:F79"/>
    <mergeCell ref="G80:L80"/>
    <mergeCell ref="G81:L81"/>
    <mergeCell ref="G82:L82"/>
    <mergeCell ref="G83:L83"/>
    <mergeCell ref="H69:L69"/>
    <mergeCell ref="H70:L70"/>
    <mergeCell ref="H71:L71"/>
    <mergeCell ref="H72:L72"/>
    <mergeCell ref="H73:L73"/>
    <mergeCell ref="G74:L74"/>
    <mergeCell ref="E72:F72"/>
    <mergeCell ref="E73:F73"/>
    <mergeCell ref="C55:H55"/>
    <mergeCell ref="C56:D56"/>
    <mergeCell ref="F56:J56"/>
    <mergeCell ref="C57:D57"/>
    <mergeCell ref="F57:J57"/>
    <mergeCell ref="A63:W63"/>
    <mergeCell ref="C65:H65"/>
    <mergeCell ref="C67:H67"/>
    <mergeCell ref="C68:D68"/>
    <mergeCell ref="F68:J68"/>
    <mergeCell ref="G58:L58"/>
    <mergeCell ref="G59:L59"/>
    <mergeCell ref="C51:D51"/>
    <mergeCell ref="F51:J51"/>
    <mergeCell ref="E52:F52"/>
    <mergeCell ref="G53:L53"/>
    <mergeCell ref="H52:L52"/>
    <mergeCell ref="H48:L48"/>
    <mergeCell ref="C50:D50"/>
    <mergeCell ref="F50:J50"/>
    <mergeCell ref="E39:F39"/>
    <mergeCell ref="H39:L39"/>
    <mergeCell ref="H40:L40"/>
    <mergeCell ref="C44:H44"/>
    <mergeCell ref="C45:D45"/>
    <mergeCell ref="F45:J45"/>
    <mergeCell ref="E41:F41"/>
    <mergeCell ref="E49:F49"/>
    <mergeCell ref="H41:L41"/>
    <mergeCell ref="G42:L42"/>
    <mergeCell ref="H49:L49"/>
    <mergeCell ref="C30:D30"/>
    <mergeCell ref="F30:J30"/>
    <mergeCell ref="C46:D46"/>
    <mergeCell ref="F46:J46"/>
    <mergeCell ref="E47:F47"/>
    <mergeCell ref="H47:L47"/>
    <mergeCell ref="A35:W35"/>
    <mergeCell ref="C37:H37"/>
    <mergeCell ref="C38:D38"/>
    <mergeCell ref="F38:J38"/>
    <mergeCell ref="G31:L31"/>
    <mergeCell ref="G32:L32"/>
    <mergeCell ref="C29:D29"/>
    <mergeCell ref="F29:J29"/>
    <mergeCell ref="E20:F20"/>
    <mergeCell ref="C23:D23"/>
    <mergeCell ref="F23:J23"/>
    <mergeCell ref="E24:F24"/>
    <mergeCell ref="G25:L25"/>
    <mergeCell ref="E14:F14"/>
    <mergeCell ref="C27:H27"/>
    <mergeCell ref="C28:D28"/>
    <mergeCell ref="F28:J28"/>
    <mergeCell ref="E16:F16"/>
    <mergeCell ref="E18:F18"/>
    <mergeCell ref="H14:L14"/>
    <mergeCell ref="H15:L15"/>
    <mergeCell ref="H16:L16"/>
    <mergeCell ref="H17:L17"/>
    <mergeCell ref="H24:L24"/>
    <mergeCell ref="H18:L18"/>
    <mergeCell ref="H19:L19"/>
    <mergeCell ref="H20:L20"/>
    <mergeCell ref="H21:L21"/>
    <mergeCell ref="G22:L22"/>
    <mergeCell ref="E11:F11"/>
    <mergeCell ref="E12:F12"/>
    <mergeCell ref="H11:L11"/>
    <mergeCell ref="H12:L12"/>
    <mergeCell ref="H13:L13"/>
    <mergeCell ref="A3:W3"/>
    <mergeCell ref="A5:W5"/>
    <mergeCell ref="A7:W7"/>
    <mergeCell ref="C9:H9"/>
    <mergeCell ref="C10:D10"/>
    <mergeCell ref="F10:J10"/>
  </mergeCells>
  <phoneticPr fontId="2"/>
  <printOptions horizontalCentered="1"/>
  <pageMargins left="0.55118110236220474" right="0.55118110236220474" top="0.78740157480314965" bottom="0.78740157480314965" header="0.51181102362204722" footer="0.51181102362204722"/>
  <pageSetup paperSize="9" firstPageNumber="13" orientation="landscape" r:id="rId1"/>
  <headerFooter differentOddEven="1" scaleWithDoc="0" alignWithMargins="0">
    <oddFooter>&amp;C&amp;"ＭＳ 明朝,標準"- &amp;P -&amp;R&amp;"ＭＳ 明朝,標準"水道事業会計</oddFooter>
    <evenHeader>&amp;C&amp;"ＭＳ 明朝,標準"- &amp;P -&amp;R&amp;"ＭＳ 明朝,標準"水道事業会計</evenHeader>
  </headerFooter>
  <rowBreaks count="2" manualBreakCount="2">
    <brk id="32" max="22" man="1"/>
    <brk id="61" max="2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議案</vt:lpstr>
      <vt:lpstr>実施計画</vt:lpstr>
      <vt:lpstr>キャッシュフロー</vt:lpstr>
      <vt:lpstr>給与1</vt:lpstr>
      <vt:lpstr>給与2</vt:lpstr>
      <vt:lpstr>前年損益</vt:lpstr>
      <vt:lpstr>前年貸借</vt:lpstr>
      <vt:lpstr>前年注記</vt:lpstr>
      <vt:lpstr>当年貸借</vt:lpstr>
      <vt:lpstr>当年注記</vt:lpstr>
      <vt:lpstr>説明書</vt:lpstr>
      <vt:lpstr>地方債</vt:lpstr>
      <vt:lpstr>キャッシュフロー!Print_Area</vt:lpstr>
      <vt:lpstr>議案!Print_Area</vt:lpstr>
      <vt:lpstr>給与1!Print_Area</vt:lpstr>
      <vt:lpstr>実施計画!Print_Area</vt:lpstr>
      <vt:lpstr>説明書!Print_Area</vt:lpstr>
      <vt:lpstr>前年損益!Print_Area</vt:lpstr>
      <vt:lpstr>前年貸借!Print_Area</vt:lpstr>
      <vt:lpstr>前年注記!Print_Area</vt:lpstr>
      <vt:lpstr>地方債!Print_Area</vt:lpstr>
      <vt:lpstr>当年貸借!Print_Area</vt:lpstr>
      <vt:lpstr>当年注記!Print_Area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naoto.s</dc:creator>
  <cp:lastModifiedBy>福澤 秀一</cp:lastModifiedBy>
  <cp:lastPrinted>2025-06-25T06:20:53Z</cp:lastPrinted>
  <dcterms:created xsi:type="dcterms:W3CDTF">2003-08-14T06:26:52Z</dcterms:created>
  <dcterms:modified xsi:type="dcterms:W3CDTF">2025-06-25T06:21:03Z</dcterms:modified>
</cp:coreProperties>
</file>