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V:\210200_財政課\07_広報広聴\04_ホームページ(予算掲載用)\02_６月補正\"/>
    </mc:Choice>
  </mc:AlternateContent>
  <xr:revisionPtr revIDLastSave="0" documentId="13_ncr:1_{FC1A4A2E-6105-418E-9A27-19AE6B5213FA}" xr6:coauthVersionLast="47" xr6:coauthVersionMax="47" xr10:uidLastSave="{00000000-0000-0000-0000-000000000000}"/>
  <bookViews>
    <workbookView xWindow="20370" yWindow="-120" windowWidth="29040" windowHeight="16440" tabRatio="799" xr2:uid="{00000000-000D-0000-FFFF-FFFF00000000}"/>
  </bookViews>
  <sheets>
    <sheet name="議案書" sheetId="8" r:id="rId1"/>
    <sheet name="実施計画" sheetId="4" r:id="rId2"/>
    <sheet name="ＣＦ計算書" sheetId="10" r:id="rId3"/>
    <sheet name="給与明細" sheetId="12" r:id="rId4"/>
    <sheet name="給与2" sheetId="17" r:id="rId5"/>
    <sheet name="損益計算書" sheetId="11" r:id="rId6"/>
    <sheet name="予定貸借" sheetId="9" r:id="rId7"/>
    <sheet name="注記" sheetId="14" r:id="rId8"/>
    <sheet name="説明書" sheetId="13" r:id="rId9"/>
  </sheets>
  <definedNames>
    <definedName name="_xlnm.Print_Area" localSheetId="2">ＣＦ計算書!$A$1:$CF$41</definedName>
    <definedName name="_xlnm.Print_Area" localSheetId="0">議案書!$A$1:$BE$73</definedName>
    <definedName name="_xlnm.Print_Area" localSheetId="3">給与明細!$A$1:$CG$32</definedName>
    <definedName name="_xlnm.Print_Area" localSheetId="1">実施計画!$A$1:$J$28</definedName>
    <definedName name="_xlnm.Print_Area" localSheetId="8">説明書!$A$1:$O$83</definedName>
    <definedName name="_xlnm.Print_Area" localSheetId="5">損益計算書!$A$1:$L$31</definedName>
    <definedName name="_xlnm.Print_Area" localSheetId="7">注記!$A$1:$BZ$76</definedName>
    <definedName name="_xlnm.Print_Area" localSheetId="6">予定貸借!$A$1:$Q$83</definedName>
    <definedName name="_xlnm.Print_Area">#REF!</definedName>
    <definedName name="_xlnm.Print_Title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34" i="12" l="1"/>
  <c r="CJ31" i="12"/>
  <c r="AJ26" i="17"/>
  <c r="AJ25" i="17"/>
  <c r="AJ24" i="17"/>
  <c r="Z30" i="17"/>
  <c r="AJ20" i="17"/>
  <c r="AJ18" i="17"/>
  <c r="W16" i="12"/>
  <c r="BG27" i="10"/>
  <c r="BG16" i="10"/>
  <c r="K111" i="13"/>
  <c r="N46" i="9"/>
  <c r="G40" i="4" l="1"/>
  <c r="G39" i="4"/>
  <c r="N32" i="8" s="1"/>
  <c r="F40" i="4"/>
  <c r="E40" i="4"/>
  <c r="D39" i="4"/>
  <c r="C39" i="4"/>
  <c r="G38" i="4"/>
  <c r="G37" i="4"/>
  <c r="N31" i="8" s="1"/>
  <c r="F38" i="4"/>
  <c r="E38" i="4"/>
  <c r="D37" i="4"/>
  <c r="C37" i="4"/>
  <c r="G14" i="4"/>
  <c r="F14" i="4"/>
  <c r="E14" i="4"/>
  <c r="G13" i="4"/>
  <c r="F13" i="4"/>
  <c r="E13" i="4"/>
  <c r="G133" i="13" l="1"/>
  <c r="H40" i="4" s="1"/>
  <c r="I40" i="4" s="1"/>
  <c r="G129" i="13"/>
  <c r="H38" i="4" s="1"/>
  <c r="I38" i="4" s="1"/>
  <c r="G25" i="13"/>
  <c r="H13" i="4" s="1"/>
  <c r="I13" i="4" s="1"/>
  <c r="G28" i="13"/>
  <c r="H28" i="13" l="1"/>
  <c r="H14" i="4"/>
  <c r="I14" i="4" s="1"/>
  <c r="G10" i="13"/>
  <c r="CV81" i="14" l="1"/>
  <c r="N21" i="8" l="1"/>
  <c r="G26" i="4" l="1"/>
  <c r="F27" i="4"/>
  <c r="F26" i="4"/>
  <c r="E26" i="4"/>
  <c r="G25" i="4"/>
  <c r="D25" i="4"/>
  <c r="C25" i="4"/>
  <c r="BJ71" i="4" l="1"/>
  <c r="BJ62" i="10"/>
  <c r="BJ63" i="9"/>
  <c r="BJ65" i="13"/>
  <c r="AO68" i="17" l="1"/>
  <c r="AO67" i="17"/>
  <c r="AO66" i="17"/>
  <c r="Z23" i="17"/>
  <c r="AJ19" i="17" l="1"/>
  <c r="AJ17" i="17"/>
  <c r="G105" i="13" l="1"/>
  <c r="G76" i="13"/>
  <c r="G57" i="13"/>
  <c r="G37" i="13"/>
  <c r="G104" i="13" l="1"/>
  <c r="H26" i="4"/>
  <c r="I26" i="4" s="1"/>
  <c r="CO83" i="14"/>
  <c r="AR75" i="14" s="1"/>
  <c r="CH83" i="14"/>
  <c r="AC75" i="14" s="1"/>
  <c r="CV78" i="14"/>
  <c r="CV79" i="14"/>
  <c r="CV80" i="14"/>
  <c r="CV82" i="14"/>
  <c r="CV77" i="14"/>
  <c r="H25" i="4" l="1"/>
  <c r="I25" i="4" s="1"/>
  <c r="CV83" i="14"/>
  <c r="CC36" i="14"/>
  <c r="CQ36" i="14" s="1"/>
  <c r="CK42" i="14"/>
  <c r="BG36" i="10" l="1"/>
  <c r="BG64" i="14" l="1"/>
  <c r="CV61" i="14" s="1"/>
  <c r="DC61" i="14" s="1"/>
  <c r="BG65" i="14"/>
  <c r="AC66" i="14"/>
  <c r="AR66" i="14"/>
  <c r="BG67" i="14"/>
  <c r="BG69" i="14"/>
  <c r="CH68" i="14"/>
  <c r="CO68" i="14"/>
  <c r="BG70" i="14"/>
  <c r="AC72" i="14"/>
  <c r="AR72" i="14"/>
  <c r="CV72" i="14"/>
  <c r="BG73" i="14"/>
  <c r="BG74" i="14"/>
  <c r="BG75" i="14"/>
  <c r="CV62" i="14" l="1"/>
  <c r="DC62" i="14" s="1"/>
  <c r="CV64" i="14"/>
  <c r="DC64" i="14" s="1"/>
  <c r="BG72" i="14"/>
  <c r="CV68" i="14"/>
  <c r="BG66" i="14"/>
  <c r="CV63" i="14" s="1"/>
  <c r="DC63" i="14" s="1"/>
  <c r="N29" i="9" l="1"/>
  <c r="P30" i="9" s="1"/>
  <c r="N23" i="9" l="1"/>
  <c r="J20" i="11" l="1"/>
  <c r="N39" i="9" l="1"/>
  <c r="P40" i="9" s="1"/>
  <c r="L11" i="9" l="1"/>
  <c r="L13" i="9"/>
  <c r="L15" i="9"/>
  <c r="L17" i="9"/>
  <c r="L19" i="9"/>
  <c r="N49" i="9"/>
  <c r="P50" i="9" s="1"/>
  <c r="P55" i="9"/>
  <c r="N76" i="9"/>
  <c r="N79" i="9"/>
  <c r="J27" i="11"/>
  <c r="L27" i="11" s="1"/>
  <c r="J8" i="11"/>
  <c r="J14" i="11"/>
  <c r="J24" i="11"/>
  <c r="BG40" i="10"/>
  <c r="BG19" i="10"/>
  <c r="N15" i="11" l="1"/>
  <c r="P56" i="9"/>
  <c r="P80" i="9"/>
  <c r="P81" i="9" s="1"/>
  <c r="N20" i="9"/>
  <c r="N24" i="11"/>
  <c r="L24" i="11"/>
  <c r="P24" i="9" l="1"/>
  <c r="P31" i="9" s="1"/>
  <c r="P82" i="9"/>
  <c r="N25" i="11"/>
  <c r="C25" i="11" s="1"/>
  <c r="L15" i="11"/>
  <c r="C15" i="11"/>
  <c r="R82" i="9" l="1"/>
  <c r="L25" i="11"/>
  <c r="CJ15" i="12" l="1"/>
  <c r="CJ16" i="12" s="1"/>
  <c r="CA15" i="12"/>
  <c r="BB8" i="12" s="1"/>
  <c r="P16" i="12"/>
  <c r="BM16" i="12"/>
  <c r="AR16" i="12"/>
  <c r="AK16" i="12"/>
  <c r="AD16" i="12"/>
  <c r="BT16" i="12"/>
  <c r="V9" i="12"/>
  <c r="BR9" i="12"/>
  <c r="BJ8" i="12" l="1"/>
  <c r="BZ8" i="12" s="1"/>
  <c r="N63" i="8" s="1"/>
  <c r="CK15" i="12"/>
  <c r="CK16" i="12" s="1"/>
  <c r="BF16" i="12" s="1"/>
  <c r="AL9" i="12"/>
  <c r="AF25" i="12" s="1"/>
  <c r="K21" i="12" l="1"/>
  <c r="CL16" i="12"/>
  <c r="CA14" i="12"/>
  <c r="BB7" i="12" s="1"/>
  <c r="BJ7" i="12" s="1"/>
  <c r="BZ7" i="12" l="1"/>
  <c r="AY16" i="12"/>
  <c r="G34" i="4"/>
  <c r="N29" i="8" s="1"/>
  <c r="BH12" i="8" s="1"/>
  <c r="G35" i="4"/>
  <c r="N30" i="8" s="1"/>
  <c r="G47" i="4"/>
  <c r="N35" i="8" s="1"/>
  <c r="BH13" i="8" s="1"/>
  <c r="G48" i="4"/>
  <c r="N36" i="8" s="1"/>
  <c r="G49" i="4"/>
  <c r="F49" i="4"/>
  <c r="E49" i="4"/>
  <c r="D48" i="4"/>
  <c r="C48" i="4"/>
  <c r="B47" i="4"/>
  <c r="A47" i="4"/>
  <c r="G41" i="4"/>
  <c r="N33" i="8" s="1"/>
  <c r="G42" i="4"/>
  <c r="F42" i="4"/>
  <c r="E42" i="4"/>
  <c r="D41" i="4"/>
  <c r="C41" i="4"/>
  <c r="G36" i="4"/>
  <c r="F36" i="4"/>
  <c r="E36" i="4"/>
  <c r="D35" i="4"/>
  <c r="C35" i="4"/>
  <c r="B34" i="4"/>
  <c r="A34" i="4"/>
  <c r="CA16" i="12" l="1"/>
  <c r="BH14" i="8"/>
  <c r="N19" i="8"/>
  <c r="N20" i="8"/>
  <c r="G19" i="4"/>
  <c r="G20" i="4"/>
  <c r="G24" i="4"/>
  <c r="H23" i="4"/>
  <c r="G23" i="4"/>
  <c r="H22" i="4"/>
  <c r="G22" i="4"/>
  <c r="H21" i="4"/>
  <c r="G21" i="4"/>
  <c r="F24" i="4"/>
  <c r="E24" i="4"/>
  <c r="F23" i="4"/>
  <c r="E23" i="4"/>
  <c r="F22" i="4"/>
  <c r="E22" i="4"/>
  <c r="F21" i="4"/>
  <c r="E21" i="4"/>
  <c r="D20" i="4"/>
  <c r="C20" i="4"/>
  <c r="B19" i="4"/>
  <c r="A19" i="4"/>
  <c r="G8" i="4"/>
  <c r="N15" i="8" s="1"/>
  <c r="G9" i="4"/>
  <c r="N16" i="8" s="1"/>
  <c r="G11" i="4"/>
  <c r="N17" i="8" s="1"/>
  <c r="G12" i="4"/>
  <c r="BH67" i="8" s="1"/>
  <c r="F12" i="4"/>
  <c r="E12" i="4"/>
  <c r="C11" i="4"/>
  <c r="D11" i="4"/>
  <c r="H10" i="4"/>
  <c r="G10" i="4"/>
  <c r="F10" i="4"/>
  <c r="E10" i="4"/>
  <c r="D9" i="4"/>
  <c r="C9" i="4"/>
  <c r="B8" i="4"/>
  <c r="A8" i="4"/>
  <c r="G149" i="13"/>
  <c r="H49" i="4" s="1"/>
  <c r="I49" i="4" s="1"/>
  <c r="G139" i="13"/>
  <c r="H140" i="13"/>
  <c r="H139" i="13" s="1"/>
  <c r="BH69" i="8" l="1"/>
  <c r="I22" i="4"/>
  <c r="I21" i="4"/>
  <c r="I10" i="4"/>
  <c r="I23" i="4"/>
  <c r="G137" i="13"/>
  <c r="G126" i="13"/>
  <c r="K85" i="13"/>
  <c r="G21" i="13"/>
  <c r="H162" i="13"/>
  <c r="H159" i="13"/>
  <c r="H153" i="13"/>
  <c r="H149" i="13"/>
  <c r="H133" i="13"/>
  <c r="H129" i="13"/>
  <c r="H116" i="13"/>
  <c r="H110" i="13"/>
  <c r="H107" i="13"/>
  <c r="H105" i="13"/>
  <c r="H99" i="13"/>
  <c r="H69" i="13"/>
  <c r="H57" i="13"/>
  <c r="H37" i="13"/>
  <c r="H25" i="13"/>
  <c r="H23" i="13"/>
  <c r="H19" i="13"/>
  <c r="G9" i="13"/>
  <c r="H9" i="4" s="1"/>
  <c r="G161" i="13"/>
  <c r="H161" i="13" s="1"/>
  <c r="G158" i="13"/>
  <c r="H158" i="13" s="1"/>
  <c r="K154" i="13"/>
  <c r="G148" i="13"/>
  <c r="G132" i="13"/>
  <c r="H39" i="4" s="1"/>
  <c r="G128" i="13"/>
  <c r="H37" i="4" s="1"/>
  <c r="G109" i="13"/>
  <c r="K100" i="13"/>
  <c r="K93" i="13"/>
  <c r="K88" i="13"/>
  <c r="K72" i="13"/>
  <c r="BG53" i="13"/>
  <c r="K53" i="13"/>
  <c r="BG52" i="13"/>
  <c r="BG51" i="13"/>
  <c r="K43" i="13"/>
  <c r="BG35" i="13"/>
  <c r="BG23" i="13"/>
  <c r="K13" i="13"/>
  <c r="H12" i="13" s="1"/>
  <c r="Z32" i="8" l="1"/>
  <c r="AL32" i="8" s="1"/>
  <c r="I39" i="4"/>
  <c r="I9" i="4"/>
  <c r="Z16" i="8"/>
  <c r="Z31" i="8"/>
  <c r="AL31" i="8" s="1"/>
  <c r="I37" i="4"/>
  <c r="H21" i="13"/>
  <c r="G18" i="13"/>
  <c r="H12" i="4"/>
  <c r="I12" i="4" s="1"/>
  <c r="BI67" i="8" s="1"/>
  <c r="BJ67" i="8" s="1"/>
  <c r="G125" i="13"/>
  <c r="H36" i="4"/>
  <c r="G136" i="13"/>
  <c r="H41" i="4" s="1"/>
  <c r="Z33" i="8" s="1"/>
  <c r="H42" i="4"/>
  <c r="I42" i="4" s="1"/>
  <c r="H148" i="13"/>
  <c r="I48" i="4" s="1"/>
  <c r="H48" i="4"/>
  <c r="Z36" i="8" s="1"/>
  <c r="G36" i="13"/>
  <c r="H137" i="13"/>
  <c r="H136" i="13" s="1"/>
  <c r="H126" i="13"/>
  <c r="H125" i="13" s="1"/>
  <c r="H10" i="13"/>
  <c r="G147" i="13"/>
  <c r="H128" i="13"/>
  <c r="H104" i="13"/>
  <c r="H132" i="13"/>
  <c r="H109" i="13"/>
  <c r="H18" i="13" l="1"/>
  <c r="G8" i="13"/>
  <c r="H8" i="13" s="1"/>
  <c r="H35" i="4"/>
  <c r="I35" i="4" s="1"/>
  <c r="G124" i="13"/>
  <c r="H34" i="4" s="1"/>
  <c r="AL16" i="8"/>
  <c r="G35" i="13"/>
  <c r="Z21" i="8"/>
  <c r="AL21" i="8" s="1"/>
  <c r="H147" i="13"/>
  <c r="I47" i="4" s="1"/>
  <c r="H47" i="4"/>
  <c r="H11" i="4"/>
  <c r="I41" i="4"/>
  <c r="BI68" i="8" s="1"/>
  <c r="BJ68" i="8" s="1"/>
  <c r="Z30" i="8"/>
  <c r="Z29" i="8" s="1"/>
  <c r="I36" i="4"/>
  <c r="H76" i="13"/>
  <c r="H24" i="4"/>
  <c r="I24" i="4" s="1"/>
  <c r="H9" i="13"/>
  <c r="BI69" i="8" l="1"/>
  <c r="BJ69" i="8" s="1"/>
  <c r="I11" i="4"/>
  <c r="Z17" i="8"/>
  <c r="Z15" i="8" s="1"/>
  <c r="H8" i="4"/>
  <c r="I8" i="4"/>
  <c r="I34" i="4"/>
  <c r="H124" i="13"/>
  <c r="Z20" i="8"/>
  <c r="H36" i="13"/>
  <c r="H20" i="4"/>
  <c r="H35" i="13"/>
  <c r="H19" i="4" l="1"/>
  <c r="Z19" i="8"/>
  <c r="I19" i="4"/>
  <c r="I20" i="4"/>
  <c r="Z35" i="8"/>
  <c r="AL30" i="8"/>
  <c r="AL29" i="8" l="1"/>
  <c r="BI12" i="8" s="1"/>
  <c r="AL33" i="8"/>
  <c r="AL35" i="8"/>
  <c r="BI13" i="8" s="1"/>
  <c r="AL36" i="8"/>
  <c r="BI14" i="8" l="1"/>
  <c r="BB9" i="12" l="1"/>
  <c r="BJ9" i="12" l="1"/>
  <c r="AF29" i="12"/>
  <c r="BZ9" i="12"/>
  <c r="Z63" i="8" s="1"/>
  <c r="AL63" i="8" s="1"/>
  <c r="K27" i="12"/>
  <c r="G70" i="4" l="1"/>
  <c r="F70" i="4"/>
  <c r="E70" i="4"/>
  <c r="D69" i="4"/>
  <c r="C69" i="4"/>
  <c r="L28" i="11" l="1"/>
  <c r="L30" i="11" s="1"/>
  <c r="H70" i="4" l="1"/>
  <c r="C28" i="11"/>
  <c r="AL17" i="8" l="1"/>
  <c r="G66" i="4" l="1"/>
  <c r="AL20" i="8" l="1"/>
  <c r="G68" i="4" l="1"/>
  <c r="F68" i="4"/>
  <c r="E68" i="4"/>
  <c r="D67" i="4"/>
  <c r="C67" i="4"/>
  <c r="H68" i="4" l="1"/>
  <c r="G69" i="4"/>
  <c r="G67" i="4" l="1"/>
  <c r="H67" i="4"/>
  <c r="H69" i="4" l="1"/>
  <c r="I70" i="4"/>
  <c r="I68" i="4"/>
  <c r="I67" i="4" l="1"/>
  <c r="I69" i="4"/>
  <c r="G75" i="4"/>
  <c r="G76" i="4"/>
  <c r="H77" i="4"/>
  <c r="G77" i="4"/>
  <c r="F77" i="4"/>
  <c r="E77" i="4"/>
  <c r="D76" i="4"/>
  <c r="C76" i="4"/>
  <c r="B75" i="4"/>
  <c r="A75" i="4"/>
  <c r="B66" i="4"/>
  <c r="A66" i="4"/>
  <c r="I77" i="4" l="1"/>
  <c r="H66" i="4" l="1"/>
  <c r="I76" i="4"/>
  <c r="H76" i="4"/>
  <c r="I66" i="4"/>
  <c r="H75" i="4" l="1"/>
  <c r="I75" i="4"/>
  <c r="AL19" i="8" l="1"/>
  <c r="AL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54" authorId="0" shapeId="0" xr:uid="{BDC124B0-1FE3-4B07-B728-1E692C1142DD}">
      <text>
        <r>
          <rPr>
            <sz val="8"/>
            <color indexed="81"/>
            <rFont val="MS P ゴシック"/>
            <family val="3"/>
            <charset val="128"/>
          </rPr>
          <t>（２）
不要</t>
        </r>
      </text>
    </comment>
  </commentList>
</comments>
</file>

<file path=xl/sharedStrings.xml><?xml version="1.0" encoding="utf-8"?>
<sst xmlns="http://schemas.openxmlformats.org/spreadsheetml/2006/main" count="1043" uniqueCount="669">
  <si>
    <t>支　　　出</t>
  </si>
  <si>
    <t>目</t>
  </si>
  <si>
    <t>款</t>
  </si>
  <si>
    <t>項</t>
  </si>
  <si>
    <t>他会計負担金</t>
    <rPh sb="3" eb="6">
      <t>フタンキン</t>
    </rPh>
    <phoneticPr fontId="1"/>
  </si>
  <si>
    <t>営業外収益</t>
    <rPh sb="0" eb="2">
      <t>エイギョウ</t>
    </rPh>
    <phoneticPr fontId="1"/>
  </si>
  <si>
    <t>（単位：千円）</t>
    <phoneticPr fontId="1"/>
  </si>
  <si>
    <t>計</t>
    <rPh sb="0" eb="1">
      <t>ケイ</t>
    </rPh>
    <phoneticPr fontId="1"/>
  </si>
  <si>
    <t>水道事業費用</t>
    <rPh sb="0" eb="2">
      <t>スイドウ</t>
    </rPh>
    <rPh sb="2" eb="4">
      <t>ジギョウ</t>
    </rPh>
    <rPh sb="4" eb="6">
      <t>ヒヨウ</t>
    </rPh>
    <phoneticPr fontId="1"/>
  </si>
  <si>
    <t>　（総則）</t>
    <phoneticPr fontId="1"/>
  </si>
  <si>
    <t>備考</t>
    <phoneticPr fontId="1"/>
  </si>
  <si>
    <t>（単位：千円）</t>
    <phoneticPr fontId="1"/>
  </si>
  <si>
    <t>収 益 的 収 入 及 び 支 出</t>
    <phoneticPr fontId="1"/>
  </si>
  <si>
    <t>備考</t>
    <phoneticPr fontId="1"/>
  </si>
  <si>
    <t>収　　　入</t>
    <phoneticPr fontId="1"/>
  </si>
  <si>
    <t>目</t>
    <phoneticPr fontId="1"/>
  </si>
  <si>
    <t>節</t>
    <phoneticPr fontId="1"/>
  </si>
  <si>
    <t>説　　　　　　　　明</t>
    <phoneticPr fontId="1"/>
  </si>
  <si>
    <t>区　　　分</t>
    <phoneticPr fontId="1"/>
  </si>
  <si>
    <t>金　　額</t>
    <phoneticPr fontId="1"/>
  </si>
  <si>
    <t>支　　　出</t>
    <phoneticPr fontId="1"/>
  </si>
  <si>
    <t>水道事業収益</t>
    <rPh sb="0" eb="2">
      <t>スイドウ</t>
    </rPh>
    <rPh sb="2" eb="4">
      <t>ジギョウ</t>
    </rPh>
    <rPh sb="4" eb="6">
      <t>シュウエキ</t>
    </rPh>
    <phoneticPr fontId="1"/>
  </si>
  <si>
    <t>款項</t>
    <rPh sb="0" eb="1">
      <t>カン</t>
    </rPh>
    <rPh sb="1" eb="2">
      <t>コウ</t>
    </rPh>
    <phoneticPr fontId="1"/>
  </si>
  <si>
    <t>補正予定額</t>
    <rPh sb="0" eb="2">
      <t>ホセイ</t>
    </rPh>
    <rPh sb="2" eb="4">
      <t>ヨテイ</t>
    </rPh>
    <rPh sb="4" eb="5">
      <t>ガク</t>
    </rPh>
    <phoneticPr fontId="1"/>
  </si>
  <si>
    <t>既決予定額</t>
    <rPh sb="0" eb="2">
      <t>キケツ</t>
    </rPh>
    <rPh sb="2" eb="4">
      <t>ヨテイ</t>
    </rPh>
    <rPh sb="4" eb="5">
      <t>ガク</t>
    </rPh>
    <phoneticPr fontId="1"/>
  </si>
  <si>
    <t>（既決予定額）　</t>
    <rPh sb="1" eb="3">
      <t>キケツ</t>
    </rPh>
    <rPh sb="3" eb="5">
      <t>ヨテイ</t>
    </rPh>
    <rPh sb="5" eb="6">
      <t>ガク</t>
    </rPh>
    <phoneticPr fontId="1"/>
  </si>
  <si>
    <t>（　計　）　　</t>
    <rPh sb="2" eb="3">
      <t>ケイ</t>
    </rPh>
    <phoneticPr fontId="1"/>
  </si>
  <si>
    <t>千円</t>
    <rPh sb="0" eb="2">
      <t>センエン</t>
    </rPh>
    <phoneticPr fontId="1"/>
  </si>
  <si>
    <t>　　収入</t>
    <rPh sb="2" eb="4">
      <t>シュウニュウ</t>
    </rPh>
    <phoneticPr fontId="1"/>
  </si>
  <si>
    <t>　　支出</t>
    <rPh sb="2" eb="4">
      <t>シシュツ</t>
    </rPh>
    <phoneticPr fontId="1"/>
  </si>
  <si>
    <t>　第１款　水道事業費用</t>
    <rPh sb="1" eb="2">
      <t>ダイ</t>
    </rPh>
    <rPh sb="3" eb="4">
      <t>カン</t>
    </rPh>
    <rPh sb="5" eb="7">
      <t>スイドウ</t>
    </rPh>
    <rPh sb="7" eb="9">
      <t>ジギョウ</t>
    </rPh>
    <rPh sb="9" eb="10">
      <t>ヒ</t>
    </rPh>
    <rPh sb="10" eb="11">
      <t>ヨウ</t>
    </rPh>
    <phoneticPr fontId="1"/>
  </si>
  <si>
    <t>　第１款　水道事業収益</t>
    <rPh sb="1" eb="2">
      <t>ダイ</t>
    </rPh>
    <rPh sb="3" eb="4">
      <t>カン</t>
    </rPh>
    <rPh sb="5" eb="7">
      <t>スイドウ</t>
    </rPh>
    <rPh sb="7" eb="9">
      <t>ジギョウ</t>
    </rPh>
    <rPh sb="9" eb="11">
      <t>シュウエキ</t>
    </rPh>
    <phoneticPr fontId="1"/>
  </si>
  <si>
    <t>　　第２項　営業外収益</t>
    <rPh sb="2" eb="3">
      <t>ダイ</t>
    </rPh>
    <rPh sb="4" eb="5">
      <t>コウ</t>
    </rPh>
    <rPh sb="6" eb="8">
      <t>エイギョウ</t>
    </rPh>
    <rPh sb="8" eb="9">
      <t>ガイ</t>
    </rPh>
    <rPh sb="9" eb="11">
      <t>シュウエキ</t>
    </rPh>
    <phoneticPr fontId="1"/>
  </si>
  <si>
    <t>他会計負担金</t>
    <rPh sb="0" eb="1">
      <t>タ</t>
    </rPh>
    <rPh sb="1" eb="3">
      <t>カイケイ</t>
    </rPh>
    <rPh sb="3" eb="6">
      <t>フタンキン</t>
    </rPh>
    <phoneticPr fontId="1"/>
  </si>
  <si>
    <t>（単位：円）</t>
  </si>
  <si>
    <t>資　　産　　の　　部</t>
    <phoneticPr fontId="1"/>
  </si>
  <si>
    <t>１.</t>
    <phoneticPr fontId="1"/>
  </si>
  <si>
    <t>１.</t>
    <phoneticPr fontId="1"/>
  </si>
  <si>
    <t>固　定　資　産</t>
    <phoneticPr fontId="1"/>
  </si>
  <si>
    <t>（１）</t>
    <phoneticPr fontId="1"/>
  </si>
  <si>
    <t>（１）</t>
    <phoneticPr fontId="1"/>
  </si>
  <si>
    <t>有形固定資産</t>
    <phoneticPr fontId="1"/>
  </si>
  <si>
    <t>土地</t>
    <phoneticPr fontId="1"/>
  </si>
  <si>
    <t>２.</t>
    <phoneticPr fontId="1"/>
  </si>
  <si>
    <t>建物</t>
    <phoneticPr fontId="1"/>
  </si>
  <si>
    <t>減価償却累計額</t>
    <rPh sb="4" eb="7">
      <t>ルイケイガク</t>
    </rPh>
    <phoneticPr fontId="1"/>
  </si>
  <si>
    <t>３.</t>
    <phoneticPr fontId="1"/>
  </si>
  <si>
    <t>構築物</t>
    <phoneticPr fontId="1"/>
  </si>
  <si>
    <t>４.</t>
    <phoneticPr fontId="1"/>
  </si>
  <si>
    <t>機械及び装置</t>
    <rPh sb="0" eb="1">
      <t>キ</t>
    </rPh>
    <rPh sb="1" eb="2">
      <t>カイ</t>
    </rPh>
    <rPh sb="2" eb="3">
      <t>オヨ</t>
    </rPh>
    <rPh sb="4" eb="5">
      <t>ソウ</t>
    </rPh>
    <rPh sb="5" eb="6">
      <t>オキ</t>
    </rPh>
    <phoneticPr fontId="1"/>
  </si>
  <si>
    <t>５.</t>
    <phoneticPr fontId="1"/>
  </si>
  <si>
    <t>５.</t>
    <phoneticPr fontId="1"/>
  </si>
  <si>
    <t>量水器</t>
    <rPh sb="0" eb="1">
      <t>リョウ</t>
    </rPh>
    <rPh sb="1" eb="2">
      <t>スイ</t>
    </rPh>
    <rPh sb="2" eb="3">
      <t>キ</t>
    </rPh>
    <phoneticPr fontId="1"/>
  </si>
  <si>
    <t>６.</t>
    <phoneticPr fontId="1"/>
  </si>
  <si>
    <t>工具器具及び備品</t>
    <rPh sb="0" eb="1">
      <t>コウ</t>
    </rPh>
    <rPh sb="1" eb="2">
      <t>グ</t>
    </rPh>
    <rPh sb="2" eb="3">
      <t>ウツワ</t>
    </rPh>
    <rPh sb="3" eb="4">
      <t>グ</t>
    </rPh>
    <rPh sb="6" eb="7">
      <t>ソナエ</t>
    </rPh>
    <rPh sb="7" eb="8">
      <t>シナ</t>
    </rPh>
    <phoneticPr fontId="1"/>
  </si>
  <si>
    <t>有形固定資産合計</t>
    <phoneticPr fontId="1"/>
  </si>
  <si>
    <t>流　動　資　産</t>
    <phoneticPr fontId="1"/>
  </si>
  <si>
    <t>現金預金</t>
    <phoneticPr fontId="1"/>
  </si>
  <si>
    <t>（２）</t>
  </si>
  <si>
    <t>流動資産合計</t>
    <phoneticPr fontId="1"/>
  </si>
  <si>
    <t>資産合計</t>
    <phoneticPr fontId="1"/>
  </si>
  <si>
    <t>負　　債　　の　　部</t>
    <phoneticPr fontId="1"/>
  </si>
  <si>
    <t>流　動　負　債</t>
    <phoneticPr fontId="1"/>
  </si>
  <si>
    <t>未払金</t>
    <rPh sb="0" eb="1">
      <t>ミ</t>
    </rPh>
    <rPh sb="1" eb="2">
      <t>バライ</t>
    </rPh>
    <rPh sb="2" eb="3">
      <t>キン</t>
    </rPh>
    <phoneticPr fontId="1"/>
  </si>
  <si>
    <t>営業未払金</t>
    <rPh sb="0" eb="1">
      <t>エイ</t>
    </rPh>
    <phoneticPr fontId="1"/>
  </si>
  <si>
    <t>未払消費税及び地方消費税</t>
    <rPh sb="0" eb="2">
      <t>ミバラ</t>
    </rPh>
    <rPh sb="2" eb="5">
      <t>ショウヒゼイ</t>
    </rPh>
    <rPh sb="5" eb="6">
      <t>オヨ</t>
    </rPh>
    <rPh sb="7" eb="9">
      <t>チホウ</t>
    </rPh>
    <rPh sb="9" eb="12">
      <t>ショウヒゼイ</t>
    </rPh>
    <phoneticPr fontId="1"/>
  </si>
  <si>
    <t>流動負債合計</t>
    <phoneticPr fontId="1"/>
  </si>
  <si>
    <t>資　　本　　の　　部</t>
    <phoneticPr fontId="1"/>
  </si>
  <si>
    <t>資　　本　　金</t>
    <phoneticPr fontId="1"/>
  </si>
  <si>
    <t>剰  　余　  金</t>
    <phoneticPr fontId="1"/>
  </si>
  <si>
    <t xml:space="preserve">資本剰余金 </t>
    <phoneticPr fontId="1"/>
  </si>
  <si>
    <t>補助金</t>
    <rPh sb="0" eb="1">
      <t>タスク</t>
    </rPh>
    <rPh sb="1" eb="2">
      <t>スケ</t>
    </rPh>
    <rPh sb="2" eb="3">
      <t>キン</t>
    </rPh>
    <phoneticPr fontId="1"/>
  </si>
  <si>
    <t>２.</t>
  </si>
  <si>
    <t>３.</t>
  </si>
  <si>
    <t>工事負担金</t>
    <rPh sb="0" eb="1">
      <t>コウ</t>
    </rPh>
    <rPh sb="1" eb="2">
      <t>コト</t>
    </rPh>
    <rPh sb="2" eb="3">
      <t>フ</t>
    </rPh>
    <rPh sb="3" eb="4">
      <t>タン</t>
    </rPh>
    <rPh sb="4" eb="5">
      <t>カネ</t>
    </rPh>
    <phoneticPr fontId="1"/>
  </si>
  <si>
    <t>４.</t>
  </si>
  <si>
    <t>加入金</t>
    <rPh sb="0" eb="1">
      <t>カ</t>
    </rPh>
    <rPh sb="1" eb="2">
      <t>イリ</t>
    </rPh>
    <rPh sb="2" eb="3">
      <t>キン</t>
    </rPh>
    <phoneticPr fontId="1"/>
  </si>
  <si>
    <t>資本剰余金合計</t>
    <phoneticPr fontId="1"/>
  </si>
  <si>
    <t>（２）</t>
    <phoneticPr fontId="1"/>
  </si>
  <si>
    <t>利益剰余金</t>
    <phoneticPr fontId="1"/>
  </si>
  <si>
    <t>当年度未処分利益剰余金</t>
    <phoneticPr fontId="1"/>
  </si>
  <si>
    <t>利益剰余金合計</t>
    <phoneticPr fontId="1"/>
  </si>
  <si>
    <t>剰余金合計</t>
    <phoneticPr fontId="1"/>
  </si>
  <si>
    <t>資本金合計</t>
    <phoneticPr fontId="1"/>
  </si>
  <si>
    <t>（企業債）</t>
    <rPh sb="1" eb="3">
      <t>キギョウ</t>
    </rPh>
    <rPh sb="3" eb="4">
      <t>サイ</t>
    </rPh>
    <phoneticPr fontId="1"/>
  </si>
  <si>
    <t>起債の目的</t>
    <rPh sb="0" eb="2">
      <t>キサイ</t>
    </rPh>
    <rPh sb="3" eb="5">
      <t>モクテキ</t>
    </rPh>
    <phoneticPr fontId="1"/>
  </si>
  <si>
    <t>補正前</t>
    <rPh sb="0" eb="2">
      <t>ホセイ</t>
    </rPh>
    <rPh sb="2" eb="3">
      <t>ゼン</t>
    </rPh>
    <phoneticPr fontId="1"/>
  </si>
  <si>
    <t>補正後</t>
    <rPh sb="0" eb="2">
      <t>ホセイ</t>
    </rPh>
    <rPh sb="2" eb="3">
      <t>ゴ</t>
    </rPh>
    <phoneticPr fontId="1"/>
  </si>
  <si>
    <t>限度額</t>
    <rPh sb="0" eb="2">
      <t>ゲンド</t>
    </rPh>
    <rPh sb="2" eb="3">
      <t>ガク</t>
    </rPh>
    <phoneticPr fontId="1"/>
  </si>
  <si>
    <t>千円</t>
    <rPh sb="0" eb="2">
      <t>センエン</t>
    </rPh>
    <phoneticPr fontId="1"/>
  </si>
  <si>
    <t>起債の方法</t>
    <rPh sb="0" eb="2">
      <t>キサイ</t>
    </rPh>
    <rPh sb="3" eb="5">
      <t>ホウホウ</t>
    </rPh>
    <phoneticPr fontId="1"/>
  </si>
  <si>
    <t>（補正予定額）　</t>
    <rPh sb="1" eb="3">
      <t>ホセイ</t>
    </rPh>
    <rPh sb="3" eb="5">
      <t>ヨテイ</t>
    </rPh>
    <rPh sb="5" eb="6">
      <t>ガク</t>
    </rPh>
    <phoneticPr fontId="1"/>
  </si>
  <si>
    <t>利率</t>
    <rPh sb="0" eb="2">
      <t>リリツ</t>
    </rPh>
    <phoneticPr fontId="1"/>
  </si>
  <si>
    <t>償還の方法</t>
    <rPh sb="0" eb="2">
      <t>ショウカン</t>
    </rPh>
    <rPh sb="3" eb="5">
      <t>ホウホウ</t>
    </rPh>
    <phoneticPr fontId="1"/>
  </si>
  <si>
    <t>証書借入</t>
    <rPh sb="0" eb="2">
      <t>ショウショ</t>
    </rPh>
    <rPh sb="2" eb="3">
      <t>カ</t>
    </rPh>
    <rPh sb="3" eb="4">
      <t>イ</t>
    </rPh>
    <phoneticPr fontId="1"/>
  </si>
  <si>
    <t>第４条　予算第５条に定めた起債を次のとおり補正する。</t>
    <rPh sb="0" eb="1">
      <t>ダイ</t>
    </rPh>
    <rPh sb="2" eb="3">
      <t>ジョウ</t>
    </rPh>
    <rPh sb="4" eb="6">
      <t>ヨサン</t>
    </rPh>
    <rPh sb="6" eb="7">
      <t>ダイ</t>
    </rPh>
    <rPh sb="8" eb="9">
      <t>ジョウ</t>
    </rPh>
    <rPh sb="10" eb="11">
      <t>サダ</t>
    </rPh>
    <rPh sb="13" eb="15">
      <t>キサイ</t>
    </rPh>
    <rPh sb="16" eb="17">
      <t>ツギ</t>
    </rPh>
    <rPh sb="21" eb="23">
      <t>ホセイ</t>
    </rPh>
    <phoneticPr fontId="1"/>
  </si>
  <si>
    <t>企業債</t>
    <rPh sb="0" eb="2">
      <t>キギョウ</t>
    </rPh>
    <rPh sb="2" eb="3">
      <t>サイ</t>
    </rPh>
    <phoneticPr fontId="1"/>
  </si>
  <si>
    <t>工事請負費</t>
    <rPh sb="0" eb="2">
      <t>コウジ</t>
    </rPh>
    <rPh sb="2" eb="4">
      <t>ウケオイ</t>
    </rPh>
    <rPh sb="4" eb="5">
      <t>ヒ</t>
    </rPh>
    <phoneticPr fontId="1"/>
  </si>
  <si>
    <r>
      <t xml:space="preserve">　3.0％以内(ただし、利率見直し方式で借り入れる資金について、利率の見直しを行った後においては、当該見直し後の利率)　　 </t>
    </r>
    <r>
      <rPr>
        <sz val="11"/>
        <color theme="0"/>
        <rFont val="ＭＳ 明朝"/>
        <family val="1"/>
        <charset val="128"/>
      </rPr>
      <t>。</t>
    </r>
    <phoneticPr fontId="1"/>
  </si>
  <si>
    <t>　　第１項　営業費用</t>
    <rPh sb="2" eb="3">
      <t>ダイ</t>
    </rPh>
    <rPh sb="4" eb="5">
      <t>コウ</t>
    </rPh>
    <rPh sb="6" eb="8">
      <t>エイギョウ</t>
    </rPh>
    <rPh sb="8" eb="10">
      <t>ヒヨウ</t>
    </rPh>
    <phoneticPr fontId="1"/>
  </si>
  <si>
    <t>（変更）</t>
    <rPh sb="1" eb="3">
      <t>ヘンコウ</t>
    </rPh>
    <phoneticPr fontId="1"/>
  </si>
  <si>
    <t>送水施設拡張事業</t>
    <phoneticPr fontId="1"/>
  </si>
  <si>
    <r>
      <t>　政府資金については、その融資条件により、銀行その他の場合にはその債権者と協定するものによる。ただし、企業財政の都合により据置期間及び償還期限を短縮し、又は繰上償還若しくは低利に借換えすることができる。　　</t>
    </r>
    <r>
      <rPr>
        <sz val="11"/>
        <color theme="0"/>
        <rFont val="ＭＳ 明朝"/>
        <family val="1"/>
        <charset val="128"/>
      </rPr>
      <t xml:space="preserve">。
</t>
    </r>
    <r>
      <rPr>
        <sz val="11"/>
        <rFont val="ＭＳ 明朝"/>
        <family val="1"/>
        <charset val="128"/>
      </rPr>
      <t>　なお、起債の全部又は一部を翌年度へ繰り越して借り入れることができる。</t>
    </r>
    <r>
      <rPr>
        <sz val="11"/>
        <color theme="0"/>
        <rFont val="ＭＳ 明朝"/>
        <family val="1"/>
        <charset val="128"/>
      </rPr>
      <t>。</t>
    </r>
    <rPh sb="67" eb="69">
      <t>ショウカン</t>
    </rPh>
    <phoneticPr fontId="1"/>
  </si>
  <si>
    <t>営業費用</t>
    <rPh sb="0" eb="1">
      <t>エイ</t>
    </rPh>
    <rPh sb="1" eb="2">
      <t>ギョウ</t>
    </rPh>
    <phoneticPr fontId="1"/>
  </si>
  <si>
    <t>原水及び浄水費</t>
    <rPh sb="0" eb="2">
      <t>ゲンスイ</t>
    </rPh>
    <rPh sb="2" eb="3">
      <t>オヨ</t>
    </rPh>
    <rPh sb="4" eb="6">
      <t>ジョウスイ</t>
    </rPh>
    <rPh sb="6" eb="7">
      <t>ヒ</t>
    </rPh>
    <phoneticPr fontId="1"/>
  </si>
  <si>
    <t>配水及び給水費</t>
    <rPh sb="0" eb="2">
      <t>ハイスイ</t>
    </rPh>
    <rPh sb="2" eb="3">
      <t>オヨ</t>
    </rPh>
    <rPh sb="4" eb="6">
      <t>キュウスイ</t>
    </rPh>
    <rPh sb="6" eb="7">
      <t>ヒ</t>
    </rPh>
    <phoneticPr fontId="1"/>
  </si>
  <si>
    <t>給水収益</t>
    <rPh sb="0" eb="2">
      <t>キュウスイ</t>
    </rPh>
    <rPh sb="2" eb="4">
      <t>シュウエキ</t>
    </rPh>
    <phoneticPr fontId="1"/>
  </si>
  <si>
    <t>業務活動によるキャッシュ・フロー</t>
    <rPh sb="0" eb="2">
      <t>ギョウム</t>
    </rPh>
    <rPh sb="2" eb="4">
      <t>カツドウ</t>
    </rPh>
    <phoneticPr fontId="1"/>
  </si>
  <si>
    <t>減価償却費</t>
    <rPh sb="0" eb="2">
      <t>ゲンカ</t>
    </rPh>
    <rPh sb="2" eb="4">
      <t>ショウキャク</t>
    </rPh>
    <rPh sb="4" eb="5">
      <t>ヒ</t>
    </rPh>
    <phoneticPr fontId="1"/>
  </si>
  <si>
    <t>未収金の増減額（△は増加）</t>
    <rPh sb="0" eb="3">
      <t>ミシュウキン</t>
    </rPh>
    <rPh sb="4" eb="6">
      <t>ゾウゲン</t>
    </rPh>
    <rPh sb="6" eb="7">
      <t>ガク</t>
    </rPh>
    <rPh sb="10" eb="12">
      <t>ゾウカ</t>
    </rPh>
    <phoneticPr fontId="1"/>
  </si>
  <si>
    <t>未払金の増減額（△は減少）</t>
    <rPh sb="0" eb="1">
      <t>ミ</t>
    </rPh>
    <rPh sb="1" eb="2">
      <t>バライ</t>
    </rPh>
    <rPh sb="2" eb="3">
      <t>キン</t>
    </rPh>
    <rPh sb="4" eb="7">
      <t>ゾウゲンガク</t>
    </rPh>
    <rPh sb="10" eb="12">
      <t>ゲンショウ</t>
    </rPh>
    <phoneticPr fontId="1"/>
  </si>
  <si>
    <t>小　計</t>
    <rPh sb="0" eb="1">
      <t>ショウ</t>
    </rPh>
    <rPh sb="2" eb="3">
      <t>ケイ</t>
    </rPh>
    <phoneticPr fontId="1"/>
  </si>
  <si>
    <t>利息の支払額</t>
    <rPh sb="0" eb="2">
      <t>リソク</t>
    </rPh>
    <rPh sb="3" eb="5">
      <t>シハライ</t>
    </rPh>
    <rPh sb="5" eb="6">
      <t>ガク</t>
    </rPh>
    <phoneticPr fontId="1"/>
  </si>
  <si>
    <t>投資活動によるキャッシュ・フロー</t>
    <rPh sb="0" eb="2">
      <t>トウシ</t>
    </rPh>
    <rPh sb="2" eb="4">
      <t>カツドウ</t>
    </rPh>
    <phoneticPr fontId="1"/>
  </si>
  <si>
    <t>有形固定資産の取得による支出</t>
    <rPh sb="0" eb="1">
      <t>ユウ</t>
    </rPh>
    <rPh sb="1" eb="2">
      <t>ケイ</t>
    </rPh>
    <rPh sb="2" eb="4">
      <t>コテイ</t>
    </rPh>
    <rPh sb="4" eb="6">
      <t>シサン</t>
    </rPh>
    <rPh sb="7" eb="9">
      <t>シュトク</t>
    </rPh>
    <rPh sb="12" eb="14">
      <t>シシュツ</t>
    </rPh>
    <phoneticPr fontId="1"/>
  </si>
  <si>
    <t>国庫補助金等による収入</t>
    <rPh sb="0" eb="2">
      <t>コッコ</t>
    </rPh>
    <rPh sb="2" eb="4">
      <t>ホジョ</t>
    </rPh>
    <rPh sb="4" eb="5">
      <t>キン</t>
    </rPh>
    <rPh sb="5" eb="6">
      <t>トウ</t>
    </rPh>
    <rPh sb="9" eb="11">
      <t>シュウニュウ</t>
    </rPh>
    <phoneticPr fontId="1"/>
  </si>
  <si>
    <t>負担金による収入</t>
    <rPh sb="0" eb="3">
      <t>フタンキン</t>
    </rPh>
    <rPh sb="3" eb="4">
      <t>ニュウキン</t>
    </rPh>
    <rPh sb="6" eb="8">
      <t>シュウニュウ</t>
    </rPh>
    <phoneticPr fontId="1"/>
  </si>
  <si>
    <t>投資活動によるキャッシュ・フロー</t>
    <phoneticPr fontId="1"/>
  </si>
  <si>
    <t>（３）</t>
    <phoneticPr fontId="1"/>
  </si>
  <si>
    <t>財務活動によるキャッシュ・フロー</t>
    <rPh sb="0" eb="2">
      <t>ザイム</t>
    </rPh>
    <rPh sb="2" eb="4">
      <t>カツドウ</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</si>
  <si>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</si>
  <si>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</si>
  <si>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資金増加額（又は減少額）</t>
    <rPh sb="0" eb="2">
      <t>シキン</t>
    </rPh>
    <rPh sb="2" eb="4">
      <t>ゾウカ</t>
    </rPh>
    <rPh sb="4" eb="5">
      <t>ガク</t>
    </rPh>
    <rPh sb="6" eb="7">
      <t>マタ</t>
    </rPh>
    <rPh sb="8" eb="10">
      <t>ゲンショウ</t>
    </rPh>
    <rPh sb="10" eb="11">
      <t>ガク</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</si>
  <si>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</si>
  <si>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</si>
  <si>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貸倒引当金</t>
    <rPh sb="0" eb="2">
      <t>カシダオレ</t>
    </rPh>
    <rPh sb="2" eb="4">
      <t>ヒキアテ</t>
    </rPh>
    <rPh sb="4" eb="5">
      <t>キン</t>
    </rPh>
    <phoneticPr fontId="1"/>
  </si>
  <si>
    <t>未収金</t>
    <phoneticPr fontId="1"/>
  </si>
  <si>
    <t>固　定　負　債</t>
    <rPh sb="0" eb="1">
      <t>モトヨリ</t>
    </rPh>
    <rPh sb="2" eb="3">
      <t>サダム</t>
    </rPh>
    <phoneticPr fontId="1"/>
  </si>
  <si>
    <t>建設改良費等の財源に</t>
    <rPh sb="0" eb="2">
      <t>ケンセツ</t>
    </rPh>
    <rPh sb="2" eb="4">
      <t>カイリョウ</t>
    </rPh>
    <rPh sb="4" eb="5">
      <t>ヒ</t>
    </rPh>
    <rPh sb="5" eb="6">
      <t>トウ</t>
    </rPh>
    <rPh sb="7" eb="9">
      <t>ザイゲン</t>
    </rPh>
    <phoneticPr fontId="1"/>
  </si>
  <si>
    <t>充てるための企業債</t>
    <rPh sb="0" eb="1">
      <t>ア</t>
    </rPh>
    <rPh sb="6" eb="8">
      <t>キギョウ</t>
    </rPh>
    <rPh sb="8" eb="9">
      <t>サイ</t>
    </rPh>
    <phoneticPr fontId="1"/>
  </si>
  <si>
    <t>固定負債合計</t>
    <rPh sb="0" eb="2">
      <t>コテイ</t>
    </rPh>
    <phoneticPr fontId="1"/>
  </si>
  <si>
    <t>その他未払い金</t>
    <rPh sb="2" eb="3">
      <t>タ</t>
    </rPh>
    <rPh sb="3" eb="5">
      <t>ミバラ</t>
    </rPh>
    <rPh sb="6" eb="7">
      <t>キン</t>
    </rPh>
    <phoneticPr fontId="1"/>
  </si>
  <si>
    <t>引当金</t>
    <rPh sb="0" eb="2">
      <t>ヒキアテ</t>
    </rPh>
    <rPh sb="2" eb="3">
      <t>キン</t>
    </rPh>
    <phoneticPr fontId="1"/>
  </si>
  <si>
    <t>賞与引当金</t>
    <rPh sb="0" eb="2">
      <t>ショウヨ</t>
    </rPh>
    <rPh sb="2" eb="4">
      <t>ヒキアテ</t>
    </rPh>
    <rPh sb="4" eb="5">
      <t>キン</t>
    </rPh>
    <phoneticPr fontId="1"/>
  </si>
  <si>
    <t>繰延収益</t>
    <rPh sb="0" eb="2">
      <t>クリノベ</t>
    </rPh>
    <rPh sb="2" eb="4">
      <t>シュウエキ</t>
    </rPh>
    <phoneticPr fontId="1"/>
  </si>
  <si>
    <t>長期前受金</t>
    <rPh sb="0" eb="2">
      <t>チョウキ</t>
    </rPh>
    <rPh sb="2" eb="4">
      <t>マエウケ</t>
    </rPh>
    <rPh sb="4" eb="5">
      <t>キン</t>
    </rPh>
    <phoneticPr fontId="1"/>
  </si>
  <si>
    <t>収益化累計額</t>
    <rPh sb="0" eb="3">
      <t>シュウエキカ</t>
    </rPh>
    <rPh sb="3" eb="6">
      <t>ルイケイガク</t>
    </rPh>
    <phoneticPr fontId="1"/>
  </si>
  <si>
    <t>繰延収益合計</t>
    <rPh sb="0" eb="2">
      <t>クリノベ</t>
    </rPh>
    <rPh sb="2" eb="4">
      <t>シュウエキ</t>
    </rPh>
    <phoneticPr fontId="1"/>
  </si>
  <si>
    <t>負債合計</t>
    <rPh sb="0" eb="2">
      <t>フサイ</t>
    </rPh>
    <phoneticPr fontId="1"/>
  </si>
  <si>
    <t>７.</t>
    <phoneticPr fontId="1"/>
  </si>
  <si>
    <t>５.</t>
    <phoneticPr fontId="1"/>
  </si>
  <si>
    <t>受贈財産評価額</t>
    <rPh sb="0" eb="2">
      <t>ジュゾウ</t>
    </rPh>
    <rPh sb="2" eb="4">
      <t>ザイサン</t>
    </rPh>
    <rPh sb="4" eb="7">
      <t>ヒョウカガク</t>
    </rPh>
    <phoneticPr fontId="1"/>
  </si>
  <si>
    <t>負債・資本合計</t>
    <phoneticPr fontId="1"/>
  </si>
  <si>
    <t>工事負担金</t>
    <rPh sb="0" eb="2">
      <t>コウジ</t>
    </rPh>
    <rPh sb="2" eb="5">
      <t>フタンキン</t>
    </rPh>
    <phoneticPr fontId="1"/>
  </si>
  <si>
    <t>他会計負担金</t>
    <rPh sb="0" eb="1">
      <t>ホカ</t>
    </rPh>
    <rPh sb="1" eb="3">
      <t>カイケイ</t>
    </rPh>
    <rPh sb="3" eb="6">
      <t>フタンキン</t>
    </rPh>
    <phoneticPr fontId="1"/>
  </si>
  <si>
    <t>（単位：円）</t>
    <rPh sb="1" eb="3">
      <t>タンイ</t>
    </rPh>
    <rPh sb="4" eb="5">
      <t>エン</t>
    </rPh>
    <phoneticPr fontId="1"/>
  </si>
  <si>
    <t>１.</t>
    <phoneticPr fontId="1"/>
  </si>
  <si>
    <t>営　業　収　益</t>
    <phoneticPr fontId="1"/>
  </si>
  <si>
    <t>（１）</t>
    <phoneticPr fontId="1"/>
  </si>
  <si>
    <t>（２）</t>
    <phoneticPr fontId="1"/>
  </si>
  <si>
    <t>その他営業収益</t>
    <rPh sb="2" eb="3">
      <t>タ</t>
    </rPh>
    <rPh sb="3" eb="5">
      <t>エイギョウ</t>
    </rPh>
    <rPh sb="5" eb="7">
      <t>シュウエキ</t>
    </rPh>
    <phoneticPr fontId="1"/>
  </si>
  <si>
    <t>営　業　費　用</t>
    <phoneticPr fontId="1"/>
  </si>
  <si>
    <t>（３）</t>
  </si>
  <si>
    <t>業務費</t>
    <rPh sb="0" eb="2">
      <t>ギョウム</t>
    </rPh>
    <rPh sb="2" eb="3">
      <t>ヒ</t>
    </rPh>
    <phoneticPr fontId="1"/>
  </si>
  <si>
    <t>（４）</t>
  </si>
  <si>
    <t>総係費</t>
    <rPh sb="0" eb="1">
      <t>ソウ</t>
    </rPh>
    <rPh sb="1" eb="2">
      <t>カカ</t>
    </rPh>
    <rPh sb="2" eb="3">
      <t>ヒ</t>
    </rPh>
    <phoneticPr fontId="1"/>
  </si>
  <si>
    <t>（５）</t>
  </si>
  <si>
    <t>営業利益、損失は注意</t>
    <rPh sb="0" eb="2">
      <t>エイギョウ</t>
    </rPh>
    <rPh sb="2" eb="4">
      <t>リエキ</t>
    </rPh>
    <rPh sb="5" eb="7">
      <t>ソンシツ</t>
    </rPh>
    <rPh sb="8" eb="10">
      <t>チュウイ</t>
    </rPh>
    <phoneticPr fontId="1"/>
  </si>
  <si>
    <t>３.</t>
    <phoneticPr fontId="1"/>
  </si>
  <si>
    <t>営　業　外　収　益</t>
    <phoneticPr fontId="1"/>
  </si>
  <si>
    <t>受取利息及び配当金</t>
    <rPh sb="0" eb="2">
      <t>ウケトリ</t>
    </rPh>
    <rPh sb="2" eb="4">
      <t>リソク</t>
    </rPh>
    <rPh sb="4" eb="5">
      <t>オヨ</t>
    </rPh>
    <rPh sb="6" eb="9">
      <t>ハイトウキン</t>
    </rPh>
    <phoneticPr fontId="1"/>
  </si>
  <si>
    <t>長期前受金戻入</t>
    <rPh sb="0" eb="2">
      <t>チョウキ</t>
    </rPh>
    <rPh sb="2" eb="4">
      <t>マエウ</t>
    </rPh>
    <rPh sb="4" eb="5">
      <t>キン</t>
    </rPh>
    <rPh sb="5" eb="6">
      <t>モド</t>
    </rPh>
    <rPh sb="6" eb="7">
      <t>イ</t>
    </rPh>
    <phoneticPr fontId="1"/>
  </si>
  <si>
    <t>４.</t>
    <phoneticPr fontId="1"/>
  </si>
  <si>
    <t>営　業　外　費　用</t>
    <phoneticPr fontId="1"/>
  </si>
  <si>
    <t>企業債利息</t>
    <rPh sb="0" eb="2">
      <t>キギョウ</t>
    </rPh>
    <rPh sb="2" eb="3">
      <t>サイ</t>
    </rPh>
    <rPh sb="3" eb="5">
      <t>リソク</t>
    </rPh>
    <phoneticPr fontId="1"/>
  </si>
  <si>
    <t>雑支出</t>
    <rPh sb="0" eb="1">
      <t>ザツ</t>
    </rPh>
    <rPh sb="1" eb="3">
      <t>シシュツ</t>
    </rPh>
    <phoneticPr fontId="1"/>
  </si>
  <si>
    <t>経常利益、損失は注意</t>
    <rPh sb="0" eb="2">
      <t>ケイジョウ</t>
    </rPh>
    <rPh sb="2" eb="4">
      <t>リエキ</t>
    </rPh>
    <rPh sb="5" eb="7">
      <t>ソンシツ</t>
    </rPh>
    <rPh sb="8" eb="10">
      <t>チュウイ</t>
    </rPh>
    <phoneticPr fontId="1"/>
  </si>
  <si>
    <t>特別損失</t>
    <rPh sb="0" eb="2">
      <t>トクベツ</t>
    </rPh>
    <rPh sb="2" eb="4">
      <t>ソンシツ</t>
    </rPh>
    <phoneticPr fontId="1"/>
  </si>
  <si>
    <t>その他特別損失</t>
    <rPh sb="2" eb="3">
      <t>タ</t>
    </rPh>
    <rPh sb="3" eb="5">
      <t>トクベツ</t>
    </rPh>
    <rPh sb="5" eb="7">
      <t>ソンシツ</t>
    </rPh>
    <phoneticPr fontId="1"/>
  </si>
  <si>
    <t>純利益、純損失の数値は注意</t>
    <rPh sb="0" eb="1">
      <t>ジュン</t>
    </rPh>
    <rPh sb="1" eb="2">
      <t>リ</t>
    </rPh>
    <rPh sb="2" eb="3">
      <t>エキ</t>
    </rPh>
    <rPh sb="4" eb="5">
      <t>ジュン</t>
    </rPh>
    <rPh sb="5" eb="7">
      <t>ソンシツ</t>
    </rPh>
    <rPh sb="8" eb="10">
      <t>スウチ</t>
    </rPh>
    <rPh sb="11" eb="13">
      <t>チュウイ</t>
    </rPh>
    <phoneticPr fontId="1"/>
  </si>
  <si>
    <t>前年度繰越利益剰余金</t>
    <rPh sb="0" eb="3">
      <t>ゼンネンド</t>
    </rPh>
    <rPh sb="3" eb="5">
      <t>クリコシ</t>
    </rPh>
    <rPh sb="5" eb="7">
      <t>リエキ</t>
    </rPh>
    <rPh sb="7" eb="10">
      <t>ジョウヨキン</t>
    </rPh>
    <phoneticPr fontId="1"/>
  </si>
  <si>
    <t>決算書の剰余金処分（案）の翌年度繰越利益剰余金を入れる</t>
    <rPh sb="0" eb="3">
      <t>ケッサンショ</t>
    </rPh>
    <rPh sb="4" eb="7">
      <t>ジョウヨキン</t>
    </rPh>
    <rPh sb="7" eb="9">
      <t>ショブン</t>
    </rPh>
    <rPh sb="10" eb="11">
      <t>アン</t>
    </rPh>
    <rPh sb="13" eb="16">
      <t>ヨクネンド</t>
    </rPh>
    <rPh sb="16" eb="18">
      <t>クリコシ</t>
    </rPh>
    <rPh sb="18" eb="20">
      <t>リエキ</t>
    </rPh>
    <rPh sb="20" eb="23">
      <t>ジョウヨキン</t>
    </rPh>
    <rPh sb="24" eb="25">
      <t>イ</t>
    </rPh>
    <phoneticPr fontId="1"/>
  </si>
  <si>
    <t>当年度未処分利益剰余金</t>
    <rPh sb="0" eb="1">
      <t>トウ</t>
    </rPh>
    <rPh sb="1" eb="3">
      <t>ネンド</t>
    </rPh>
    <rPh sb="3" eb="6">
      <t>ミショブン</t>
    </rPh>
    <rPh sb="6" eb="8">
      <t>リエキ</t>
    </rPh>
    <rPh sb="8" eb="11">
      <t>ジョウヨキン</t>
    </rPh>
    <phoneticPr fontId="1"/>
  </si>
  <si>
    <t>　　平成３０年６月　日提出</t>
    <rPh sb="9" eb="10">
      <t>ガツ</t>
    </rPh>
    <phoneticPr fontId="1"/>
  </si>
  <si>
    <t xml:space="preserve">資 本 的 収 入 </t>
    <rPh sb="0" eb="1">
      <t>シ</t>
    </rPh>
    <rPh sb="2" eb="3">
      <t>ホン</t>
    </rPh>
    <phoneticPr fontId="1"/>
  </si>
  <si>
    <t>繰入額</t>
    <rPh sb="0" eb="2">
      <t>クリイレ</t>
    </rPh>
    <rPh sb="2" eb="3">
      <t>ガク</t>
    </rPh>
    <phoneticPr fontId="1"/>
  </si>
  <si>
    <t>法定福利費</t>
    <rPh sb="0" eb="2">
      <t>ホウテイ</t>
    </rPh>
    <rPh sb="2" eb="4">
      <t>フクリ</t>
    </rPh>
    <rPh sb="4" eb="5">
      <t>ヒ</t>
    </rPh>
    <phoneticPr fontId="1"/>
  </si>
  <si>
    <t>給　　与　　費　　明　　細　　書</t>
    <rPh sb="0" eb="1">
      <t>キュウ</t>
    </rPh>
    <rPh sb="3" eb="4">
      <t>アタエ</t>
    </rPh>
    <rPh sb="6" eb="7">
      <t>ヒ</t>
    </rPh>
    <rPh sb="9" eb="10">
      <t>メイ</t>
    </rPh>
    <rPh sb="12" eb="13">
      <t>ホソ</t>
    </rPh>
    <rPh sb="15" eb="16">
      <t>ショ</t>
    </rPh>
    <phoneticPr fontId="1"/>
  </si>
  <si>
    <t>１.</t>
    <phoneticPr fontId="1"/>
  </si>
  <si>
    <t>総括</t>
    <rPh sb="0" eb="2">
      <t>ソウカツ</t>
    </rPh>
    <phoneticPr fontId="1"/>
  </si>
  <si>
    <t>職 員 数 （ 人 ）</t>
    <rPh sb="0" eb="1">
      <t>ショク</t>
    </rPh>
    <rPh sb="2" eb="3">
      <t>イン</t>
    </rPh>
    <rPh sb="4" eb="5">
      <t>スウ</t>
    </rPh>
    <rPh sb="8" eb="9">
      <t>ニン</t>
    </rPh>
    <phoneticPr fontId="1"/>
  </si>
  <si>
    <t>給　　　　与　　　　費</t>
    <rPh sb="0" eb="1">
      <t>キュウ</t>
    </rPh>
    <rPh sb="5" eb="6">
      <t>アタエ</t>
    </rPh>
    <rPh sb="10" eb="11">
      <t>ヒ</t>
    </rPh>
    <phoneticPr fontId="1"/>
  </si>
  <si>
    <t>法　　定
福 利 費</t>
    <rPh sb="0" eb="1">
      <t>ホウ</t>
    </rPh>
    <rPh sb="3" eb="4">
      <t>テイ</t>
    </rPh>
    <rPh sb="5" eb="6">
      <t>フク</t>
    </rPh>
    <rPh sb="7" eb="8">
      <t>リ</t>
    </rPh>
    <rPh sb="9" eb="10">
      <t>ヒ</t>
    </rPh>
    <phoneticPr fontId="1"/>
  </si>
  <si>
    <t>合　　計</t>
    <rPh sb="0" eb="1">
      <t>ゴウ</t>
    </rPh>
    <rPh sb="3" eb="4">
      <t>ケイ</t>
    </rPh>
    <phoneticPr fontId="1"/>
  </si>
  <si>
    <t>特 別 職</t>
    <rPh sb="0" eb="1">
      <t>トク</t>
    </rPh>
    <rPh sb="2" eb="3">
      <t>ベツ</t>
    </rPh>
    <rPh sb="4" eb="5">
      <t>ショク</t>
    </rPh>
    <phoneticPr fontId="1"/>
  </si>
  <si>
    <t>一 般 職</t>
    <rPh sb="0" eb="1">
      <t>イチ</t>
    </rPh>
    <rPh sb="2" eb="3">
      <t>パン</t>
    </rPh>
    <rPh sb="4" eb="5">
      <t>ショク</t>
    </rPh>
    <phoneticPr fontId="1"/>
  </si>
  <si>
    <t>報　　酬</t>
    <rPh sb="0" eb="1">
      <t>ホウ</t>
    </rPh>
    <rPh sb="3" eb="4">
      <t>シュウ</t>
    </rPh>
    <phoneticPr fontId="1"/>
  </si>
  <si>
    <t>給　　料</t>
    <rPh sb="0" eb="1">
      <t>キュウ</t>
    </rPh>
    <rPh sb="3" eb="4">
      <t>リョウ</t>
    </rPh>
    <phoneticPr fontId="1"/>
  </si>
  <si>
    <t>賃　　金</t>
    <rPh sb="0" eb="1">
      <t>チン</t>
    </rPh>
    <rPh sb="3" eb="4">
      <t>キン</t>
    </rPh>
    <phoneticPr fontId="1"/>
  </si>
  <si>
    <t>手　　当</t>
    <rPh sb="0" eb="1">
      <t>テ</t>
    </rPh>
    <rPh sb="3" eb="4">
      <t>トウ</t>
    </rPh>
    <phoneticPr fontId="1"/>
  </si>
  <si>
    <t>手当の内訳</t>
    <rPh sb="0" eb="1">
      <t>テ</t>
    </rPh>
    <rPh sb="1" eb="2">
      <t>トウ</t>
    </rPh>
    <rPh sb="3" eb="4">
      <t>ナイ</t>
    </rPh>
    <rPh sb="4" eb="5">
      <t>ヤク</t>
    </rPh>
    <phoneticPr fontId="1"/>
  </si>
  <si>
    <t>区     分</t>
    <rPh sb="0" eb="1">
      <t>ク</t>
    </rPh>
    <rPh sb="6" eb="7">
      <t>ブン</t>
    </rPh>
    <phoneticPr fontId="1"/>
  </si>
  <si>
    <t>扶養手当</t>
    <rPh sb="0" eb="2">
      <t>フヨウ</t>
    </rPh>
    <rPh sb="2" eb="4">
      <t>テアテ</t>
    </rPh>
    <phoneticPr fontId="1"/>
  </si>
  <si>
    <t>通勤手当</t>
    <rPh sb="0" eb="2">
      <t>ツウキン</t>
    </rPh>
    <rPh sb="2" eb="4">
      <t>テアテ</t>
    </rPh>
    <phoneticPr fontId="1"/>
  </si>
  <si>
    <t>期末手当</t>
    <rPh sb="0" eb="2">
      <t>キマツ</t>
    </rPh>
    <rPh sb="2" eb="4">
      <t>テアテ</t>
    </rPh>
    <phoneticPr fontId="1"/>
  </si>
  <si>
    <t>勤勉手当</t>
    <rPh sb="0" eb="2">
      <t>キンベン</t>
    </rPh>
    <rPh sb="2" eb="4">
      <t>テアテ</t>
    </rPh>
    <phoneticPr fontId="1"/>
  </si>
  <si>
    <t>児童手当</t>
    <rPh sb="0" eb="2">
      <t>ジドウ</t>
    </rPh>
    <rPh sb="2" eb="4">
      <t>テアテ</t>
    </rPh>
    <phoneticPr fontId="1"/>
  </si>
  <si>
    <t>比    較</t>
    <rPh sb="0" eb="1">
      <t>ヒ</t>
    </rPh>
    <rPh sb="5" eb="6">
      <t>クラ</t>
    </rPh>
    <phoneticPr fontId="1"/>
  </si>
  <si>
    <t>給料及び手当の増減額の明細</t>
    <rPh sb="0" eb="2">
      <t>キュウリョウ</t>
    </rPh>
    <rPh sb="2" eb="3">
      <t>オヨ</t>
    </rPh>
    <rPh sb="4" eb="6">
      <t>テアテ</t>
    </rPh>
    <rPh sb="7" eb="9">
      <t>ゾウゲン</t>
    </rPh>
    <rPh sb="9" eb="10">
      <t>ガク</t>
    </rPh>
    <rPh sb="11" eb="13">
      <t>メイサイ</t>
    </rPh>
    <phoneticPr fontId="1"/>
  </si>
  <si>
    <t>区　　分</t>
    <rPh sb="0" eb="1">
      <t>ク</t>
    </rPh>
    <rPh sb="3" eb="4">
      <t>ブン</t>
    </rPh>
    <phoneticPr fontId="1"/>
  </si>
  <si>
    <t>増 減 額</t>
    <rPh sb="0" eb="1">
      <t>ゾウ</t>
    </rPh>
    <rPh sb="2" eb="3">
      <t>ゲン</t>
    </rPh>
    <rPh sb="4" eb="5">
      <t>ガク</t>
    </rPh>
    <phoneticPr fontId="1"/>
  </si>
  <si>
    <t>増減事由別内訳</t>
    <rPh sb="0" eb="1">
      <t>ゾウ</t>
    </rPh>
    <rPh sb="1" eb="2">
      <t>ゲン</t>
    </rPh>
    <rPh sb="2" eb="3">
      <t>コト</t>
    </rPh>
    <rPh sb="3" eb="4">
      <t>ヨシ</t>
    </rPh>
    <rPh sb="4" eb="5">
      <t>ベツ</t>
    </rPh>
    <rPh sb="5" eb="6">
      <t>ナイ</t>
    </rPh>
    <rPh sb="6" eb="7">
      <t>ヤク</t>
    </rPh>
    <phoneticPr fontId="1"/>
  </si>
  <si>
    <t>説　　　　明</t>
    <rPh sb="0" eb="1">
      <t>セツ</t>
    </rPh>
    <rPh sb="5" eb="6">
      <t>メイ</t>
    </rPh>
    <phoneticPr fontId="1"/>
  </si>
  <si>
    <t>備　　　　　　　　　　考</t>
    <rPh sb="0" eb="1">
      <t>ソナエ</t>
    </rPh>
    <rPh sb="11" eb="12">
      <t>コウ</t>
    </rPh>
    <phoneticPr fontId="1"/>
  </si>
  <si>
    <t>給料</t>
    <rPh sb="0" eb="1">
      <t>キュウ</t>
    </rPh>
    <rPh sb="1" eb="2">
      <t>リョウ</t>
    </rPh>
    <phoneticPr fontId="1"/>
  </si>
  <si>
    <t>給与改定に伴う</t>
    <rPh sb="0" eb="2">
      <t>キュウヨ</t>
    </rPh>
    <rPh sb="2" eb="4">
      <t>カイテイ</t>
    </rPh>
    <rPh sb="5" eb="6">
      <t>トモナ</t>
    </rPh>
    <phoneticPr fontId="1"/>
  </si>
  <si>
    <t>増減分</t>
    <rPh sb="0" eb="2">
      <t>ゾウゲン</t>
    </rPh>
    <rPh sb="2" eb="3">
      <t>ブン</t>
    </rPh>
    <phoneticPr fontId="1"/>
  </si>
  <si>
    <t>昇給に伴う増減</t>
    <rPh sb="0" eb="2">
      <t>ショウキュウ</t>
    </rPh>
    <rPh sb="3" eb="4">
      <t>トモナ</t>
    </rPh>
    <rPh sb="5" eb="7">
      <t>ゾウゲン</t>
    </rPh>
    <phoneticPr fontId="1"/>
  </si>
  <si>
    <t>分</t>
    <rPh sb="0" eb="1">
      <t>ブン</t>
    </rPh>
    <phoneticPr fontId="1"/>
  </si>
  <si>
    <t>その他の増減分</t>
    <rPh sb="2" eb="3">
      <t>タ</t>
    </rPh>
    <rPh sb="4" eb="6">
      <t>ゾウゲン</t>
    </rPh>
    <rPh sb="6" eb="7">
      <t>ブン</t>
    </rPh>
    <phoneticPr fontId="1"/>
  </si>
  <si>
    <t>手当</t>
    <rPh sb="0" eb="1">
      <t>テ</t>
    </rPh>
    <rPh sb="1" eb="2">
      <t>トウ</t>
    </rPh>
    <phoneticPr fontId="1"/>
  </si>
  <si>
    <t>制度改正に伴う</t>
    <rPh sb="0" eb="2">
      <t>セイド</t>
    </rPh>
    <rPh sb="2" eb="4">
      <t>カイセイ</t>
    </rPh>
    <rPh sb="5" eb="6">
      <t>トモナ</t>
    </rPh>
    <phoneticPr fontId="1"/>
  </si>
  <si>
    <t>増減分</t>
    <rPh sb="0" eb="1">
      <t>ゾウ</t>
    </rPh>
    <rPh sb="1" eb="2">
      <t>ゲン</t>
    </rPh>
    <rPh sb="2" eb="3">
      <t>ブン</t>
    </rPh>
    <phoneticPr fontId="1"/>
  </si>
  <si>
    <t>（議会の議決を経なければ流用することのできない経費）</t>
    <rPh sb="1" eb="2">
      <t>ギ</t>
    </rPh>
    <rPh sb="2" eb="3">
      <t>カイ</t>
    </rPh>
    <rPh sb="4" eb="5">
      <t>ギ</t>
    </rPh>
    <rPh sb="5" eb="6">
      <t>ケツ</t>
    </rPh>
    <rPh sb="7" eb="8">
      <t>ヘ</t>
    </rPh>
    <rPh sb="12" eb="13">
      <t>リュウ</t>
    </rPh>
    <rPh sb="13" eb="14">
      <t>ヨウ</t>
    </rPh>
    <rPh sb="23" eb="24">
      <t>キョウ</t>
    </rPh>
    <rPh sb="24" eb="25">
      <t>ヒ</t>
    </rPh>
    <phoneticPr fontId="1"/>
  </si>
  <si>
    <t>職 員 給 与 費</t>
    <rPh sb="0" eb="1">
      <t>ショク</t>
    </rPh>
    <rPh sb="2" eb="3">
      <t>イン</t>
    </rPh>
    <rPh sb="4" eb="5">
      <t>キュウ</t>
    </rPh>
    <rPh sb="6" eb="7">
      <t>クミ</t>
    </rPh>
    <rPh sb="8" eb="9">
      <t>ヒ</t>
    </rPh>
    <phoneticPr fontId="1"/>
  </si>
  <si>
    <t>一般会計負担金</t>
    <rPh sb="0" eb="2">
      <t>イッパン</t>
    </rPh>
    <rPh sb="2" eb="4">
      <t>カイケイ</t>
    </rPh>
    <rPh sb="4" eb="7">
      <t>フタンキン</t>
    </rPh>
    <phoneticPr fontId="1"/>
  </si>
  <si>
    <t>（単位：千円）</t>
    <rPh sb="1" eb="3">
      <t>タンイ</t>
    </rPh>
    <rPh sb="4" eb="5">
      <t>セン</t>
    </rPh>
    <rPh sb="5" eb="6">
      <t>エン</t>
    </rPh>
    <phoneticPr fontId="1"/>
  </si>
  <si>
    <t>雑収益</t>
    <rPh sb="0" eb="3">
      <t>ザツシュウエキ</t>
    </rPh>
    <phoneticPr fontId="1"/>
  </si>
  <si>
    <t>　第１款　資本的収入</t>
    <rPh sb="1" eb="2">
      <t>ダイ</t>
    </rPh>
    <rPh sb="3" eb="4">
      <t>カン</t>
    </rPh>
    <rPh sb="5" eb="8">
      <t>シホンテキ</t>
    </rPh>
    <rPh sb="8" eb="10">
      <t>シュウニュウ</t>
    </rPh>
    <phoneticPr fontId="1"/>
  </si>
  <si>
    <t>（他会計からの補助金）</t>
    <rPh sb="1" eb="4">
      <t>タカイケイ</t>
    </rPh>
    <rPh sb="7" eb="10">
      <t>ホジョキン</t>
    </rPh>
    <phoneticPr fontId="1"/>
  </si>
  <si>
    <t>営業収益</t>
    <rPh sb="0" eb="1">
      <t>エイ</t>
    </rPh>
    <rPh sb="1" eb="2">
      <t>ギョウ</t>
    </rPh>
    <rPh sb="2" eb="3">
      <t>オサム</t>
    </rPh>
    <rPh sb="3" eb="4">
      <t>エキ</t>
    </rPh>
    <phoneticPr fontId="1"/>
  </si>
  <si>
    <t>給水収益</t>
    <rPh sb="0" eb="1">
      <t>キュウ</t>
    </rPh>
    <rPh sb="1" eb="2">
      <t>ミズ</t>
    </rPh>
    <phoneticPr fontId="1"/>
  </si>
  <si>
    <t>水道料金</t>
    <rPh sb="0" eb="2">
      <t>スイドウ</t>
    </rPh>
    <rPh sb="2" eb="4">
      <t>リョウキン</t>
    </rPh>
    <phoneticPr fontId="1"/>
  </si>
  <si>
    <t>その他営業収益</t>
    <rPh sb="3" eb="5">
      <t>エイギョウ</t>
    </rPh>
    <rPh sb="5" eb="7">
      <t>シュウエキ</t>
    </rPh>
    <phoneticPr fontId="1"/>
  </si>
  <si>
    <t>手数料</t>
    <rPh sb="0" eb="3">
      <t>テスウリョウ</t>
    </rPh>
    <phoneticPr fontId="1"/>
  </si>
  <si>
    <t>給水装置工事検査手数料</t>
    <rPh sb="0" eb="2">
      <t>キュウスイ</t>
    </rPh>
    <rPh sb="2" eb="4">
      <t>ソウチ</t>
    </rPh>
    <rPh sb="4" eb="6">
      <t>コウジ</t>
    </rPh>
    <rPh sb="6" eb="8">
      <t>ケンサ</t>
    </rPh>
    <rPh sb="8" eb="11">
      <t>テスウリョウ</t>
    </rPh>
    <phoneticPr fontId="1"/>
  </si>
  <si>
    <t>給水装置工事事業者指定手数料</t>
    <rPh sb="0" eb="2">
      <t>キュウスイ</t>
    </rPh>
    <rPh sb="2" eb="4">
      <t>ソウチ</t>
    </rPh>
    <rPh sb="4" eb="6">
      <t>コウジ</t>
    </rPh>
    <rPh sb="6" eb="8">
      <t>ジギョウ</t>
    </rPh>
    <rPh sb="9" eb="11">
      <t>シテイ</t>
    </rPh>
    <rPh sb="11" eb="14">
      <t>テスウリョウ</t>
    </rPh>
    <phoneticPr fontId="1"/>
  </si>
  <si>
    <t>再開栓手数料</t>
    <rPh sb="0" eb="1">
      <t>サイ</t>
    </rPh>
    <rPh sb="1" eb="2">
      <t>カイ</t>
    </rPh>
    <rPh sb="2" eb="3">
      <t>セン</t>
    </rPh>
    <rPh sb="3" eb="5">
      <t>テスウ</t>
    </rPh>
    <rPh sb="5" eb="6">
      <t>リョウ</t>
    </rPh>
    <phoneticPr fontId="1"/>
  </si>
  <si>
    <t>督促手数料</t>
    <rPh sb="0" eb="2">
      <t>トクソク</t>
    </rPh>
    <rPh sb="2" eb="5">
      <t>テスウリョウ</t>
    </rPh>
    <phoneticPr fontId="1"/>
  </si>
  <si>
    <t>雑収益</t>
    <rPh sb="0" eb="1">
      <t>ザツ</t>
    </rPh>
    <rPh sb="1" eb="2">
      <t>オサム</t>
    </rPh>
    <rPh sb="2" eb="3">
      <t>エキ</t>
    </rPh>
    <phoneticPr fontId="1"/>
  </si>
  <si>
    <t>受取利息及び</t>
    <rPh sb="0" eb="2">
      <t>ウケトリ</t>
    </rPh>
    <rPh sb="2" eb="4">
      <t>リソク</t>
    </rPh>
    <rPh sb="4" eb="5">
      <t>オヨ</t>
    </rPh>
    <phoneticPr fontId="1"/>
  </si>
  <si>
    <t>配当金</t>
    <rPh sb="0" eb="3">
      <t>ハイトウキン</t>
    </rPh>
    <phoneticPr fontId="1"/>
  </si>
  <si>
    <t>基金利息</t>
    <rPh sb="0" eb="4">
      <t>キキンリソク</t>
    </rPh>
    <phoneticPr fontId="1"/>
  </si>
  <si>
    <t>水道事業基金預金利子</t>
    <rPh sb="0" eb="4">
      <t>スイドウジギョウ</t>
    </rPh>
    <rPh sb="4" eb="6">
      <t>キキン</t>
    </rPh>
    <rPh sb="6" eb="8">
      <t>ヨキン</t>
    </rPh>
    <rPh sb="8" eb="10">
      <t>リシ</t>
    </rPh>
    <phoneticPr fontId="1"/>
  </si>
  <si>
    <t>一般会計負担金</t>
    <rPh sb="4" eb="7">
      <t>フタンキン</t>
    </rPh>
    <phoneticPr fontId="1"/>
  </si>
  <si>
    <t>長期前受金戻入</t>
    <rPh sb="0" eb="2">
      <t>チョウキ</t>
    </rPh>
    <rPh sb="2" eb="5">
      <t>マエウケキン</t>
    </rPh>
    <rPh sb="5" eb="6">
      <t>モド</t>
    </rPh>
    <rPh sb="6" eb="7">
      <t>イ</t>
    </rPh>
    <phoneticPr fontId="1"/>
  </si>
  <si>
    <t>減価償却費に係る長期前受金の収益化</t>
    <phoneticPr fontId="1"/>
  </si>
  <si>
    <t>県補助金</t>
    <rPh sb="0" eb="4">
      <t>ケンホジョキン</t>
    </rPh>
    <phoneticPr fontId="1"/>
  </si>
  <si>
    <t>電源地域振興</t>
    <rPh sb="0" eb="2">
      <t>デンゲン</t>
    </rPh>
    <rPh sb="2" eb="4">
      <t>チイキ</t>
    </rPh>
    <rPh sb="4" eb="6">
      <t>シンコウ</t>
    </rPh>
    <phoneticPr fontId="1"/>
  </si>
  <si>
    <t>電源地域振興補助金</t>
    <rPh sb="0" eb="9">
      <t>デンゲンチイキシンコウホジョキン</t>
    </rPh>
    <phoneticPr fontId="1"/>
  </si>
  <si>
    <t>補助金</t>
    <rPh sb="0" eb="3">
      <t>ホジョキン</t>
    </rPh>
    <phoneticPr fontId="1"/>
  </si>
  <si>
    <t>受水費</t>
    <rPh sb="0" eb="1">
      <t>ウケ</t>
    </rPh>
    <rPh sb="1" eb="2">
      <t>ミズ</t>
    </rPh>
    <rPh sb="2" eb="3">
      <t>ヒ</t>
    </rPh>
    <phoneticPr fontId="1"/>
  </si>
  <si>
    <t>日野川地区水道用水受水　1,800㎥/日</t>
    <rPh sb="0" eb="3">
      <t>ヒノガワ</t>
    </rPh>
    <rPh sb="3" eb="5">
      <t>チク</t>
    </rPh>
    <rPh sb="5" eb="7">
      <t>スイドウ</t>
    </rPh>
    <rPh sb="7" eb="9">
      <t>ヨウスイ</t>
    </rPh>
    <rPh sb="9" eb="10">
      <t>ウ</t>
    </rPh>
    <rPh sb="10" eb="11">
      <t>ミズ</t>
    </rPh>
    <rPh sb="19" eb="20">
      <t>ヒ</t>
    </rPh>
    <phoneticPr fontId="1"/>
  </si>
  <si>
    <t>備消耗品費</t>
    <rPh sb="0" eb="5">
      <t>ビショウモウヒンヒ</t>
    </rPh>
    <phoneticPr fontId="1"/>
  </si>
  <si>
    <t>原水・浄水施設管理用消耗品</t>
    <rPh sb="0" eb="2">
      <t>ゲンスイ</t>
    </rPh>
    <rPh sb="3" eb="5">
      <t>ジョウスイ</t>
    </rPh>
    <rPh sb="5" eb="7">
      <t>シセツ</t>
    </rPh>
    <rPh sb="7" eb="9">
      <t>カンリ</t>
    </rPh>
    <rPh sb="9" eb="10">
      <t>ヨウ</t>
    </rPh>
    <rPh sb="10" eb="13">
      <t>ショウモウヒン</t>
    </rPh>
    <phoneticPr fontId="1"/>
  </si>
  <si>
    <t>燃料費</t>
    <rPh sb="0" eb="1">
      <t>ネン</t>
    </rPh>
    <rPh sb="1" eb="2">
      <t>リョウ</t>
    </rPh>
    <rPh sb="2" eb="3">
      <t>ヒ</t>
    </rPh>
    <phoneticPr fontId="1"/>
  </si>
  <si>
    <t>浄水場自家発電設備用</t>
    <rPh sb="0" eb="3">
      <t>ジョウスイジョウ</t>
    </rPh>
    <rPh sb="3" eb="5">
      <t>ジカ</t>
    </rPh>
    <rPh sb="5" eb="7">
      <t>ハツデン</t>
    </rPh>
    <rPh sb="7" eb="9">
      <t>セツビ</t>
    </rPh>
    <rPh sb="9" eb="10">
      <t>ヨウ</t>
    </rPh>
    <phoneticPr fontId="1"/>
  </si>
  <si>
    <t>光熱水費</t>
    <rPh sb="0" eb="2">
      <t>コウネツ</t>
    </rPh>
    <rPh sb="2" eb="3">
      <t>スイ</t>
    </rPh>
    <rPh sb="3" eb="4">
      <t>ヒ</t>
    </rPh>
    <phoneticPr fontId="1"/>
  </si>
  <si>
    <t>通信運搬費</t>
    <rPh sb="0" eb="2">
      <t>ツウシン</t>
    </rPh>
    <rPh sb="2" eb="4">
      <t>ウンパン</t>
    </rPh>
    <phoneticPr fontId="1"/>
  </si>
  <si>
    <t>浄水場・取水井電話料</t>
    <rPh sb="0" eb="3">
      <t>ジョウスイジョウ</t>
    </rPh>
    <rPh sb="4" eb="6">
      <t>シュスイ</t>
    </rPh>
    <rPh sb="6" eb="7">
      <t>イ</t>
    </rPh>
    <rPh sb="7" eb="10">
      <t>デンワリョウ</t>
    </rPh>
    <phoneticPr fontId="1"/>
  </si>
  <si>
    <t>委託料</t>
    <rPh sb="0" eb="1">
      <t>イ</t>
    </rPh>
    <rPh sb="1" eb="2">
      <t>コトヅケ</t>
    </rPh>
    <rPh sb="2" eb="3">
      <t>リョウ</t>
    </rPh>
    <phoneticPr fontId="1"/>
  </si>
  <si>
    <t>電気保安委託料</t>
    <rPh sb="0" eb="2">
      <t>デンキ</t>
    </rPh>
    <rPh sb="2" eb="4">
      <t>ホアン</t>
    </rPh>
    <rPh sb="4" eb="7">
      <t>イタクリョウ</t>
    </rPh>
    <phoneticPr fontId="1"/>
  </si>
  <si>
    <t>水質検査委託料</t>
    <rPh sb="0" eb="2">
      <t>スイシツ</t>
    </rPh>
    <rPh sb="2" eb="4">
      <t>ケンサ</t>
    </rPh>
    <rPh sb="4" eb="7">
      <t>イタクリョウ</t>
    </rPh>
    <phoneticPr fontId="1"/>
  </si>
  <si>
    <t>中央監視装置監視委託料</t>
    <rPh sb="0" eb="2">
      <t>チュウオウ</t>
    </rPh>
    <rPh sb="2" eb="4">
      <t>カンシ</t>
    </rPh>
    <rPh sb="4" eb="6">
      <t>ソウチ</t>
    </rPh>
    <rPh sb="6" eb="8">
      <t>カンシ</t>
    </rPh>
    <rPh sb="8" eb="11">
      <t>イタクリョウ</t>
    </rPh>
    <phoneticPr fontId="1"/>
  </si>
  <si>
    <t>草刈作業委託料</t>
    <rPh sb="0" eb="2">
      <t>クサカ</t>
    </rPh>
    <rPh sb="2" eb="7">
      <t>サギョウイタクリョウ</t>
    </rPh>
    <phoneticPr fontId="1"/>
  </si>
  <si>
    <t>施設清掃委託料</t>
    <rPh sb="0" eb="4">
      <t>シセツセイソウ</t>
    </rPh>
    <rPh sb="4" eb="7">
      <t>イタクリョウ</t>
    </rPh>
    <phoneticPr fontId="1"/>
  </si>
  <si>
    <t>施設保守管理委託料</t>
    <rPh sb="0" eb="2">
      <t>シセツ</t>
    </rPh>
    <rPh sb="2" eb="6">
      <t>ホシュカンリ</t>
    </rPh>
    <rPh sb="6" eb="9">
      <t>イタクリョウ</t>
    </rPh>
    <phoneticPr fontId="1"/>
  </si>
  <si>
    <t>浄水場膜薬品洗浄委託料</t>
    <rPh sb="0" eb="3">
      <t>ジョウスイジョウ</t>
    </rPh>
    <rPh sb="3" eb="6">
      <t>マクヤクヒン</t>
    </rPh>
    <rPh sb="6" eb="8">
      <t>センジョウ</t>
    </rPh>
    <rPh sb="8" eb="10">
      <t>イタク</t>
    </rPh>
    <rPh sb="10" eb="11">
      <t>リョウ</t>
    </rPh>
    <phoneticPr fontId="1"/>
  </si>
  <si>
    <t>消防設備点検委託料</t>
    <rPh sb="0" eb="9">
      <t>ショウボウセツビテンケンイタクリョウ</t>
    </rPh>
    <phoneticPr fontId="1"/>
  </si>
  <si>
    <t>賃借料</t>
    <rPh sb="0" eb="1">
      <t>チン</t>
    </rPh>
    <rPh sb="1" eb="2">
      <t>シャク</t>
    </rPh>
    <rPh sb="2" eb="3">
      <t>リョウ</t>
    </rPh>
    <phoneticPr fontId="1"/>
  </si>
  <si>
    <t>簡易水道施設用地借上料</t>
    <rPh sb="0" eb="4">
      <t>カンイスイドウ</t>
    </rPh>
    <rPh sb="4" eb="8">
      <t>シセツヨウチ</t>
    </rPh>
    <rPh sb="8" eb="9">
      <t>カ</t>
    </rPh>
    <rPh sb="9" eb="10">
      <t>ジョウ</t>
    </rPh>
    <rPh sb="10" eb="11">
      <t>リョウ</t>
    </rPh>
    <phoneticPr fontId="1"/>
  </si>
  <si>
    <t>修繕費</t>
    <rPh sb="0" eb="1">
      <t>オサム</t>
    </rPh>
    <rPh sb="1" eb="2">
      <t>ツクロ</t>
    </rPh>
    <rPh sb="2" eb="3">
      <t>ヒ</t>
    </rPh>
    <phoneticPr fontId="1"/>
  </si>
  <si>
    <t>原水・浄水設備機器等</t>
    <rPh sb="0" eb="2">
      <t>ゲンスイ</t>
    </rPh>
    <rPh sb="3" eb="5">
      <t>ジョウスイ</t>
    </rPh>
    <rPh sb="5" eb="7">
      <t>セツビ</t>
    </rPh>
    <rPh sb="7" eb="9">
      <t>キキ</t>
    </rPh>
    <rPh sb="9" eb="10">
      <t>トウ</t>
    </rPh>
    <phoneticPr fontId="1"/>
  </si>
  <si>
    <t>薬品費</t>
    <rPh sb="0" eb="1">
      <t>グスリ</t>
    </rPh>
    <rPh sb="1" eb="2">
      <t>シナ</t>
    </rPh>
    <rPh sb="2" eb="3">
      <t>ヒ</t>
    </rPh>
    <phoneticPr fontId="1"/>
  </si>
  <si>
    <t>次亜塩素・凝集沈殿材</t>
    <rPh sb="0" eb="1">
      <t>ツギ</t>
    </rPh>
    <rPh sb="1" eb="2">
      <t>ア</t>
    </rPh>
    <rPh sb="2" eb="4">
      <t>エンソ</t>
    </rPh>
    <rPh sb="5" eb="7">
      <t>ギョウシュウ</t>
    </rPh>
    <rPh sb="7" eb="10">
      <t>チンデンザイ</t>
    </rPh>
    <phoneticPr fontId="1"/>
  </si>
  <si>
    <t xml:space="preserve">残留塩素試薬 </t>
    <rPh sb="0" eb="2">
      <t>ザンリュウ</t>
    </rPh>
    <rPh sb="2" eb="4">
      <t>エンソ</t>
    </rPh>
    <rPh sb="4" eb="6">
      <t>シヤク</t>
    </rPh>
    <phoneticPr fontId="1"/>
  </si>
  <si>
    <t>施設修繕工事</t>
    <rPh sb="0" eb="2">
      <t>シセツ</t>
    </rPh>
    <rPh sb="2" eb="4">
      <t>シュウゼン</t>
    </rPh>
    <rPh sb="4" eb="6">
      <t>コウジ</t>
    </rPh>
    <phoneticPr fontId="1"/>
  </si>
  <si>
    <t>保険料</t>
    <rPh sb="0" eb="1">
      <t>ホ</t>
    </rPh>
    <rPh sb="1" eb="2">
      <t>ケン</t>
    </rPh>
    <rPh sb="2" eb="3">
      <t>リョウ</t>
    </rPh>
    <phoneticPr fontId="1"/>
  </si>
  <si>
    <t>火災保険料</t>
    <rPh sb="0" eb="2">
      <t>カサイ</t>
    </rPh>
    <rPh sb="2" eb="4">
      <t>ホケン</t>
    </rPh>
    <rPh sb="4" eb="5">
      <t>リョウ</t>
    </rPh>
    <phoneticPr fontId="1"/>
  </si>
  <si>
    <t>配水・給水施設管理用消耗品</t>
    <rPh sb="0" eb="2">
      <t>ハイスイ</t>
    </rPh>
    <rPh sb="3" eb="5">
      <t>キュウスイ</t>
    </rPh>
    <rPh sb="5" eb="7">
      <t>シセツ</t>
    </rPh>
    <rPh sb="7" eb="9">
      <t>カンリ</t>
    </rPh>
    <rPh sb="9" eb="10">
      <t>ヨウ</t>
    </rPh>
    <rPh sb="10" eb="13">
      <t>ショウモウヒン</t>
    </rPh>
    <phoneticPr fontId="1"/>
  </si>
  <si>
    <t>配水場自家発電設備用</t>
    <rPh sb="0" eb="2">
      <t>ハイスイ</t>
    </rPh>
    <rPh sb="2" eb="3">
      <t>バ</t>
    </rPh>
    <rPh sb="3" eb="5">
      <t>ジカ</t>
    </rPh>
    <rPh sb="5" eb="7">
      <t>ハツデン</t>
    </rPh>
    <rPh sb="7" eb="9">
      <t>セツビ</t>
    </rPh>
    <rPh sb="9" eb="10">
      <t>ヨウ</t>
    </rPh>
    <phoneticPr fontId="1"/>
  </si>
  <si>
    <t>配水場・ポンプ場電話料</t>
    <rPh sb="0" eb="3">
      <t>ハイスイジョウ</t>
    </rPh>
    <rPh sb="7" eb="8">
      <t>バ</t>
    </rPh>
    <rPh sb="8" eb="11">
      <t>デンワリョウ</t>
    </rPh>
    <phoneticPr fontId="1"/>
  </si>
  <si>
    <t>電気保安委託料</t>
    <rPh sb="0" eb="2">
      <t>デンキ</t>
    </rPh>
    <rPh sb="2" eb="4">
      <t>ホアン</t>
    </rPh>
    <rPh sb="4" eb="6">
      <t>イタク</t>
    </rPh>
    <rPh sb="6" eb="7">
      <t>リョウ</t>
    </rPh>
    <phoneticPr fontId="1"/>
  </si>
  <si>
    <t>草刈作業委託料</t>
    <rPh sb="0" eb="2">
      <t>クサカリ</t>
    </rPh>
    <rPh sb="2" eb="4">
      <t>サギョウ</t>
    </rPh>
    <rPh sb="4" eb="7">
      <t>イタクリョウ</t>
    </rPh>
    <phoneticPr fontId="1"/>
  </si>
  <si>
    <t>漏水調査委託料</t>
    <rPh sb="0" eb="7">
      <t>ロウスイチョウサイタクリョウ</t>
    </rPh>
    <phoneticPr fontId="1"/>
  </si>
  <si>
    <t>配水場・ポンプ場借地料</t>
    <rPh sb="0" eb="2">
      <t>ハイスイ</t>
    </rPh>
    <rPh sb="2" eb="3">
      <t>ジョウ</t>
    </rPh>
    <rPh sb="7" eb="8">
      <t>ジョウ</t>
    </rPh>
    <rPh sb="8" eb="11">
      <t>シャクチリョウ</t>
    </rPh>
    <phoneticPr fontId="1"/>
  </si>
  <si>
    <t>材料費</t>
    <rPh sb="0" eb="1">
      <t>ザイ</t>
    </rPh>
    <rPh sb="1" eb="2">
      <t>リョウ</t>
    </rPh>
    <rPh sb="2" eb="3">
      <t>ヒ</t>
    </rPh>
    <phoneticPr fontId="1"/>
  </si>
  <si>
    <t>メーターボックス・止水栓</t>
    <rPh sb="9" eb="11">
      <t>シスイ</t>
    </rPh>
    <rPh sb="11" eb="12">
      <t>セン</t>
    </rPh>
    <phoneticPr fontId="1"/>
  </si>
  <si>
    <t>業務費</t>
    <rPh sb="0" eb="1">
      <t>ギョウ</t>
    </rPh>
    <rPh sb="1" eb="2">
      <t>ツトム</t>
    </rPh>
    <rPh sb="2" eb="3">
      <t>ヒ</t>
    </rPh>
    <phoneticPr fontId="1"/>
  </si>
  <si>
    <t>メーター検針用消耗品</t>
    <rPh sb="4" eb="6">
      <t>ケンシン</t>
    </rPh>
    <rPh sb="6" eb="7">
      <t>ヨウ</t>
    </rPh>
    <rPh sb="7" eb="10">
      <t>ショウモウヒン</t>
    </rPh>
    <phoneticPr fontId="1"/>
  </si>
  <si>
    <t>印刷製本費</t>
    <rPh sb="0" eb="2">
      <t>インサツ</t>
    </rPh>
    <rPh sb="2" eb="4">
      <t>セイホン</t>
    </rPh>
    <rPh sb="4" eb="5">
      <t>ヒ</t>
    </rPh>
    <phoneticPr fontId="1"/>
  </si>
  <si>
    <t>メーター検針用ロール紙</t>
    <rPh sb="4" eb="7">
      <t>ケンシンヨウ</t>
    </rPh>
    <rPh sb="10" eb="11">
      <t>シ</t>
    </rPh>
    <phoneticPr fontId="1"/>
  </si>
  <si>
    <t>通信運搬費</t>
    <rPh sb="0" eb="2">
      <t>ツウシン</t>
    </rPh>
    <rPh sb="2" eb="4">
      <t>ウンパン</t>
    </rPh>
    <rPh sb="4" eb="5">
      <t>ヒ</t>
    </rPh>
    <phoneticPr fontId="1"/>
  </si>
  <si>
    <t>納付書郵便料</t>
    <rPh sb="0" eb="3">
      <t>ノウフショ</t>
    </rPh>
    <rPh sb="3" eb="5">
      <t>ユウビン</t>
    </rPh>
    <rPh sb="5" eb="6">
      <t>リョウ</t>
    </rPh>
    <phoneticPr fontId="1"/>
  </si>
  <si>
    <t>催告書郵便料</t>
    <rPh sb="0" eb="3">
      <t>サイコクショ</t>
    </rPh>
    <rPh sb="3" eb="5">
      <t>ユウビン</t>
    </rPh>
    <rPh sb="5" eb="6">
      <t>リョウ</t>
    </rPh>
    <phoneticPr fontId="1"/>
  </si>
  <si>
    <t>委託料</t>
    <rPh sb="0" eb="2">
      <t>イタク</t>
    </rPh>
    <rPh sb="2" eb="3">
      <t>リョウ</t>
    </rPh>
    <phoneticPr fontId="1"/>
  </si>
  <si>
    <t>メーター検針委託料</t>
    <rPh sb="4" eb="6">
      <t>ケンシン</t>
    </rPh>
    <rPh sb="6" eb="9">
      <t>イタクリョウ</t>
    </rPh>
    <phoneticPr fontId="1"/>
  </si>
  <si>
    <t>口座振替手数料</t>
    <rPh sb="0" eb="7">
      <t>コウザフリカエテスウリョウ</t>
    </rPh>
    <phoneticPr fontId="1"/>
  </si>
  <si>
    <t>職員手当</t>
    <rPh sb="0" eb="2">
      <t>ショクイン</t>
    </rPh>
    <rPh sb="2" eb="4">
      <t>テア</t>
    </rPh>
    <phoneticPr fontId="1"/>
  </si>
  <si>
    <t>旅費</t>
    <rPh sb="0" eb="2">
      <t>リョヒ</t>
    </rPh>
    <phoneticPr fontId="1"/>
  </si>
  <si>
    <t>普通旅費</t>
    <rPh sb="0" eb="4">
      <t>フツウリョヒ</t>
    </rPh>
    <phoneticPr fontId="1"/>
  </si>
  <si>
    <t>備消耗品費</t>
    <rPh sb="0" eb="1">
      <t>ビ</t>
    </rPh>
    <rPh sb="1" eb="3">
      <t>ショウモウ</t>
    </rPh>
    <rPh sb="3" eb="4">
      <t>ヒン</t>
    </rPh>
    <rPh sb="4" eb="5">
      <t>ヒ</t>
    </rPh>
    <phoneticPr fontId="1"/>
  </si>
  <si>
    <t>図書購入費</t>
    <rPh sb="0" eb="2">
      <t>トショ</t>
    </rPh>
    <rPh sb="2" eb="4">
      <t>コウニュウ</t>
    </rPh>
    <rPh sb="4" eb="5">
      <t>ヒ</t>
    </rPh>
    <phoneticPr fontId="1"/>
  </si>
  <si>
    <t>プリンタートナー</t>
    <phoneticPr fontId="1"/>
  </si>
  <si>
    <t>一般消耗品</t>
    <rPh sb="0" eb="2">
      <t>イッパン</t>
    </rPh>
    <rPh sb="2" eb="4">
      <t>ショウモウ</t>
    </rPh>
    <rPh sb="4" eb="5">
      <t>ヒン</t>
    </rPh>
    <phoneticPr fontId="1"/>
  </si>
  <si>
    <t>水道台帳システム保守委託料</t>
    <rPh sb="0" eb="2">
      <t>スイドウ</t>
    </rPh>
    <rPh sb="2" eb="4">
      <t>ダイチョウ</t>
    </rPh>
    <rPh sb="8" eb="10">
      <t>ホシュ</t>
    </rPh>
    <rPh sb="10" eb="13">
      <t>イタクリョウ</t>
    </rPh>
    <phoneticPr fontId="1"/>
  </si>
  <si>
    <t>会計システム保守委託料</t>
    <rPh sb="0" eb="2">
      <t>カイケイ</t>
    </rPh>
    <rPh sb="6" eb="11">
      <t>ホシュイタクリョウ</t>
    </rPh>
    <phoneticPr fontId="1"/>
  </si>
  <si>
    <t>会計支援業務委託料</t>
    <rPh sb="0" eb="2">
      <t>カイケイ</t>
    </rPh>
    <rPh sb="2" eb="4">
      <t>シエン</t>
    </rPh>
    <rPh sb="4" eb="6">
      <t>ギョウム</t>
    </rPh>
    <rPh sb="6" eb="9">
      <t>イタクリョウ</t>
    </rPh>
    <phoneticPr fontId="1"/>
  </si>
  <si>
    <t>経営戦略策定業務委託料</t>
    <rPh sb="0" eb="11">
      <t>ケイエイセンリャクサクテイギョウムイタクリョウ</t>
    </rPh>
    <phoneticPr fontId="1"/>
  </si>
  <si>
    <t>使用料</t>
    <rPh sb="0" eb="3">
      <t>シヨウリョウ</t>
    </rPh>
    <phoneticPr fontId="1"/>
  </si>
  <si>
    <t>高速料金</t>
    <rPh sb="0" eb="4">
      <t>コウソクリョウキン</t>
    </rPh>
    <phoneticPr fontId="1"/>
  </si>
  <si>
    <t>負担金</t>
    <rPh sb="0" eb="3">
      <t>フタンキン</t>
    </rPh>
    <phoneticPr fontId="1"/>
  </si>
  <si>
    <t>日本水道協会福井県支部負担金</t>
    <rPh sb="0" eb="2">
      <t>ニホン</t>
    </rPh>
    <rPh sb="2" eb="6">
      <t>スイドウキョウカイ</t>
    </rPh>
    <rPh sb="6" eb="9">
      <t>フクイケン</t>
    </rPh>
    <rPh sb="9" eb="11">
      <t>シブ</t>
    </rPh>
    <rPh sb="11" eb="14">
      <t>フタンキン</t>
    </rPh>
    <phoneticPr fontId="1"/>
  </si>
  <si>
    <t>福井県簡易水道協会負担金</t>
    <rPh sb="0" eb="3">
      <t>フクイケン</t>
    </rPh>
    <rPh sb="3" eb="9">
      <t>カンイスイドウキョウカイ</t>
    </rPh>
    <rPh sb="9" eb="12">
      <t>フタンキン</t>
    </rPh>
    <phoneticPr fontId="1"/>
  </si>
  <si>
    <t>武生間税協会負担金</t>
    <rPh sb="0" eb="2">
      <t>タケフ</t>
    </rPh>
    <rPh sb="2" eb="4">
      <t>カンゼイ</t>
    </rPh>
    <rPh sb="4" eb="6">
      <t>キョウカイ</t>
    </rPh>
    <rPh sb="6" eb="9">
      <t>フタンキン</t>
    </rPh>
    <phoneticPr fontId="1"/>
  </si>
  <si>
    <t>保険料</t>
    <rPh sb="0" eb="3">
      <t>ホケンリョウ</t>
    </rPh>
    <phoneticPr fontId="1"/>
  </si>
  <si>
    <t>火災保険料</t>
    <rPh sb="0" eb="2">
      <t>カサイ</t>
    </rPh>
    <rPh sb="2" eb="5">
      <t>ホケンリョウ</t>
    </rPh>
    <phoneticPr fontId="1"/>
  </si>
  <si>
    <t>貸倒引当金</t>
    <rPh sb="0" eb="1">
      <t>カ</t>
    </rPh>
    <rPh sb="1" eb="2">
      <t>ダオ</t>
    </rPh>
    <rPh sb="2" eb="4">
      <t>ヒキアテ</t>
    </rPh>
    <rPh sb="4" eb="5">
      <t>キン</t>
    </rPh>
    <phoneticPr fontId="1"/>
  </si>
  <si>
    <t>繰入額</t>
    <phoneticPr fontId="1"/>
  </si>
  <si>
    <t>有形固定資産</t>
    <rPh sb="0" eb="2">
      <t>ユウケイ</t>
    </rPh>
    <rPh sb="2" eb="4">
      <t>コテイ</t>
    </rPh>
    <rPh sb="4" eb="6">
      <t>シサン</t>
    </rPh>
    <phoneticPr fontId="1"/>
  </si>
  <si>
    <t>建物</t>
    <rPh sb="0" eb="2">
      <t>タテモノ</t>
    </rPh>
    <phoneticPr fontId="1"/>
  </si>
  <si>
    <t>構築物・配水管</t>
    <rPh sb="0" eb="3">
      <t>コウチクブツ</t>
    </rPh>
    <rPh sb="4" eb="7">
      <t>ハイスイカン</t>
    </rPh>
    <phoneticPr fontId="1"/>
  </si>
  <si>
    <t>機械及び装置</t>
    <rPh sb="0" eb="2">
      <t>キカイ</t>
    </rPh>
    <rPh sb="2" eb="3">
      <t>オヨ</t>
    </rPh>
    <rPh sb="4" eb="6">
      <t>ソウチ</t>
    </rPh>
    <phoneticPr fontId="1"/>
  </si>
  <si>
    <t>量水器</t>
    <rPh sb="0" eb="3">
      <t>リョウスイキ</t>
    </rPh>
    <phoneticPr fontId="1"/>
  </si>
  <si>
    <t>営業外費用</t>
    <rPh sb="0" eb="3">
      <t>エイギョウガイ</t>
    </rPh>
    <rPh sb="3" eb="5">
      <t>ヒヨウ</t>
    </rPh>
    <phoneticPr fontId="1"/>
  </si>
  <si>
    <t>支払利息及び企</t>
    <rPh sb="0" eb="2">
      <t>シハラ</t>
    </rPh>
    <rPh sb="2" eb="4">
      <t>リソク</t>
    </rPh>
    <rPh sb="4" eb="5">
      <t>オヨ</t>
    </rPh>
    <rPh sb="6" eb="7">
      <t>クワダ</t>
    </rPh>
    <phoneticPr fontId="1"/>
  </si>
  <si>
    <t>業債取扱諸費</t>
    <phoneticPr fontId="1"/>
  </si>
  <si>
    <t>消費税及び地方</t>
    <rPh sb="0" eb="3">
      <t>ショウヒゼイ</t>
    </rPh>
    <rPh sb="3" eb="4">
      <t>オヨ</t>
    </rPh>
    <rPh sb="5" eb="7">
      <t>チホウ</t>
    </rPh>
    <phoneticPr fontId="1"/>
  </si>
  <si>
    <t>消費税</t>
    <phoneticPr fontId="1"/>
  </si>
  <si>
    <t>消費税納付金</t>
    <rPh sb="0" eb="3">
      <t>ショウヒゼイ</t>
    </rPh>
    <rPh sb="3" eb="5">
      <t>ノウフ</t>
    </rPh>
    <rPh sb="5" eb="6">
      <t>キン</t>
    </rPh>
    <phoneticPr fontId="1"/>
  </si>
  <si>
    <t>消費税及び地方消費税納付金</t>
    <rPh sb="0" eb="3">
      <t>ショウヒゼイ</t>
    </rPh>
    <rPh sb="3" eb="4">
      <t>オヨ</t>
    </rPh>
    <rPh sb="5" eb="7">
      <t>チホウ</t>
    </rPh>
    <rPh sb="7" eb="10">
      <t>ショウヒゼイ</t>
    </rPh>
    <rPh sb="10" eb="12">
      <t>ノウフ</t>
    </rPh>
    <rPh sb="12" eb="13">
      <t>キン</t>
    </rPh>
    <phoneticPr fontId="1"/>
  </si>
  <si>
    <t>特別損失</t>
    <rPh sb="0" eb="4">
      <t>トクベツソンシツ</t>
    </rPh>
    <phoneticPr fontId="1"/>
  </si>
  <si>
    <t>その他特別損失</t>
    <rPh sb="2" eb="3">
      <t>タ</t>
    </rPh>
    <rPh sb="3" eb="7">
      <t>トクベツソンシツ</t>
    </rPh>
    <phoneticPr fontId="1"/>
  </si>
  <si>
    <t>消費税（令和５年度事業分）</t>
    <rPh sb="0" eb="3">
      <t>ショウヒゼイ</t>
    </rPh>
    <rPh sb="4" eb="6">
      <t>レイワ</t>
    </rPh>
    <rPh sb="7" eb="9">
      <t>ネンド</t>
    </rPh>
    <rPh sb="9" eb="12">
      <t>ジギョウブン</t>
    </rPh>
    <phoneticPr fontId="1"/>
  </si>
  <si>
    <t>貸倒引当金繰入額（特別会計からの移行</t>
    <rPh sb="0" eb="1">
      <t>カ</t>
    </rPh>
    <rPh sb="1" eb="2">
      <t>タオ</t>
    </rPh>
    <rPh sb="2" eb="5">
      <t>ヒキアテキン</t>
    </rPh>
    <rPh sb="5" eb="7">
      <t>クリイレ</t>
    </rPh>
    <rPh sb="7" eb="8">
      <t>ガク</t>
    </rPh>
    <rPh sb="9" eb="13">
      <t>トクベツカイケイ</t>
    </rPh>
    <phoneticPr fontId="1"/>
  </si>
  <si>
    <t>分）</t>
    <phoneticPr fontId="1"/>
  </si>
  <si>
    <t>賞与引当金繰入額（特別会計からの移行</t>
    <rPh sb="0" eb="2">
      <t>ショウヨ</t>
    </rPh>
    <rPh sb="2" eb="5">
      <t>ヒキアテキン</t>
    </rPh>
    <rPh sb="5" eb="7">
      <t>クリイレ</t>
    </rPh>
    <rPh sb="7" eb="8">
      <t>ガク</t>
    </rPh>
    <rPh sb="9" eb="13">
      <t>トクベツカイケイ</t>
    </rPh>
    <phoneticPr fontId="1"/>
  </si>
  <si>
    <t>分）</t>
    <rPh sb="0" eb="1">
      <t>ブン</t>
    </rPh>
    <phoneticPr fontId="1"/>
  </si>
  <si>
    <t>過年度損益</t>
    <rPh sb="0" eb="3">
      <t>カネンド</t>
    </rPh>
    <rPh sb="3" eb="5">
      <t>ソンエキ</t>
    </rPh>
    <phoneticPr fontId="1"/>
  </si>
  <si>
    <t>廃目</t>
    <rPh sb="0" eb="2">
      <t>ハイモク</t>
    </rPh>
    <phoneticPr fontId="1"/>
  </si>
  <si>
    <t>修正損</t>
    <rPh sb="0" eb="3">
      <t>シュウセイソン</t>
    </rPh>
    <phoneticPr fontId="1"/>
  </si>
  <si>
    <t>資 本 的 収 入 及 び 支 出</t>
    <phoneticPr fontId="1"/>
  </si>
  <si>
    <t>収　　　入</t>
  </si>
  <si>
    <t>款　　　　項</t>
    <phoneticPr fontId="1"/>
  </si>
  <si>
    <t>資本的収入</t>
  </si>
  <si>
    <t>企業債</t>
    <rPh sb="0" eb="3">
      <t>キギョウサイ</t>
    </rPh>
    <phoneticPr fontId="1"/>
  </si>
  <si>
    <t xml:space="preserve"> </t>
    <phoneticPr fontId="1"/>
  </si>
  <si>
    <t>電源地域振興補助金</t>
    <rPh sb="0" eb="6">
      <t>デンゲンチイキシンコウ</t>
    </rPh>
    <rPh sb="6" eb="9">
      <t>ホジョキン</t>
    </rPh>
    <phoneticPr fontId="1"/>
  </si>
  <si>
    <t>加入金</t>
    <rPh sb="0" eb="1">
      <t>カ</t>
    </rPh>
    <rPh sb="1" eb="3">
      <t>ニュウキン</t>
    </rPh>
    <phoneticPr fontId="1"/>
  </si>
  <si>
    <t>加入金</t>
    <rPh sb="0" eb="2">
      <t>カニュウ</t>
    </rPh>
    <rPh sb="2" eb="3">
      <t>キン</t>
    </rPh>
    <phoneticPr fontId="1"/>
  </si>
  <si>
    <t>加入負担金</t>
    <rPh sb="0" eb="1">
      <t>カ</t>
    </rPh>
    <rPh sb="1" eb="2">
      <t>ニュウ</t>
    </rPh>
    <rPh sb="2" eb="5">
      <t>フタンキン</t>
    </rPh>
    <phoneticPr fontId="1"/>
  </si>
  <si>
    <t>他会計負担金</t>
    <rPh sb="0" eb="1">
      <t>タ</t>
    </rPh>
    <rPh sb="1" eb="3">
      <t>カイケイ</t>
    </rPh>
    <rPh sb="3" eb="5">
      <t>フタン</t>
    </rPh>
    <rPh sb="5" eb="6">
      <t>キン</t>
    </rPh>
    <phoneticPr fontId="1"/>
  </si>
  <si>
    <t>消火栓移設工事負担金</t>
    <phoneticPr fontId="1"/>
  </si>
  <si>
    <t>資本的支出</t>
    <phoneticPr fontId="1"/>
  </si>
  <si>
    <t>建設改良費</t>
    <phoneticPr fontId="1"/>
  </si>
  <si>
    <t>拡張事業費</t>
    <rPh sb="0" eb="2">
      <t>カクチョウ</t>
    </rPh>
    <rPh sb="2" eb="5">
      <t>ジギョウヒ</t>
    </rPh>
    <phoneticPr fontId="1"/>
  </si>
  <si>
    <t>材料費</t>
    <rPh sb="0" eb="2">
      <t>ザイリョウ</t>
    </rPh>
    <rPh sb="2" eb="3">
      <t>ヒ</t>
    </rPh>
    <phoneticPr fontId="1"/>
  </si>
  <si>
    <t>消火栓　４基</t>
    <rPh sb="0" eb="3">
      <t>ショウカセン</t>
    </rPh>
    <phoneticPr fontId="1"/>
  </si>
  <si>
    <t>営業設備費</t>
    <rPh sb="0" eb="2">
      <t>エイギョウ</t>
    </rPh>
    <rPh sb="2" eb="5">
      <t>セツビヒ</t>
    </rPh>
    <phoneticPr fontId="1"/>
  </si>
  <si>
    <t>営業設備費</t>
    <rPh sb="0" eb="2">
      <t>エイギョウ</t>
    </rPh>
    <rPh sb="2" eb="4">
      <t>セツビ</t>
    </rPh>
    <rPh sb="4" eb="5">
      <t>ヒ</t>
    </rPh>
    <phoneticPr fontId="1"/>
  </si>
  <si>
    <t>メーター器購入</t>
    <rPh sb="4" eb="5">
      <t>キ</t>
    </rPh>
    <rPh sb="5" eb="7">
      <t>コウニュウ</t>
    </rPh>
    <phoneticPr fontId="1"/>
  </si>
  <si>
    <t>メーター器修繕</t>
    <rPh sb="4" eb="5">
      <t>キ</t>
    </rPh>
    <rPh sb="5" eb="7">
      <t>シュウゼン</t>
    </rPh>
    <phoneticPr fontId="1"/>
  </si>
  <si>
    <t>水道台帳管理システムタブレット購入</t>
    <rPh sb="0" eb="2">
      <t>スイドウ</t>
    </rPh>
    <rPh sb="2" eb="4">
      <t>ダイチョウ</t>
    </rPh>
    <rPh sb="4" eb="6">
      <t>カンリ</t>
    </rPh>
    <phoneticPr fontId="1"/>
  </si>
  <si>
    <t>企業債償還金</t>
    <phoneticPr fontId="1"/>
  </si>
  <si>
    <t>町債定時償還金</t>
    <rPh sb="0" eb="1">
      <t>マチ</t>
    </rPh>
    <rPh sb="1" eb="2">
      <t>サイ</t>
    </rPh>
    <rPh sb="2" eb="4">
      <t>テイジ</t>
    </rPh>
    <rPh sb="4" eb="6">
      <t>ショウカン</t>
    </rPh>
    <rPh sb="6" eb="7">
      <t>キン</t>
    </rPh>
    <phoneticPr fontId="1"/>
  </si>
  <si>
    <t>基金積立金</t>
    <rPh sb="0" eb="5">
      <t>キキンツミタテキン</t>
    </rPh>
    <phoneticPr fontId="1"/>
  </si>
  <si>
    <t>簡易水道事業基金積立金</t>
    <rPh sb="0" eb="4">
      <t>カンイスイドウ</t>
    </rPh>
    <rPh sb="4" eb="8">
      <t>ジギョウキキン</t>
    </rPh>
    <rPh sb="8" eb="11">
      <t>ツミタテキン</t>
    </rPh>
    <phoneticPr fontId="1"/>
  </si>
  <si>
    <t>既決予定額</t>
    <rPh sb="0" eb="2">
      <t>キケツ</t>
    </rPh>
    <rPh sb="2" eb="5">
      <t>ヨテイガク</t>
    </rPh>
    <phoneticPr fontId="1"/>
  </si>
  <si>
    <t>補正予定額</t>
    <rPh sb="0" eb="2">
      <t>ホセイ</t>
    </rPh>
    <rPh sb="2" eb="5">
      <t>ヨテイガク</t>
    </rPh>
    <phoneticPr fontId="1"/>
  </si>
  <si>
    <t>資 本 的 収 入 及 び 支 出</t>
    <rPh sb="0" eb="1">
      <t>シ</t>
    </rPh>
    <rPh sb="2" eb="3">
      <t>ホン</t>
    </rPh>
    <rPh sb="4" eb="5">
      <t>テキ</t>
    </rPh>
    <phoneticPr fontId="1"/>
  </si>
  <si>
    <t>簡易水道施設機器更新工事</t>
    <rPh sb="0" eb="4">
      <t>カンイスイドウ</t>
    </rPh>
    <rPh sb="4" eb="6">
      <t>シセツ</t>
    </rPh>
    <rPh sb="6" eb="8">
      <t>キキ</t>
    </rPh>
    <rPh sb="8" eb="10">
      <t>コウシン</t>
    </rPh>
    <rPh sb="10" eb="12">
      <t>コウジ</t>
    </rPh>
    <phoneticPr fontId="1"/>
  </si>
  <si>
    <t>　　第１項　企業債</t>
    <rPh sb="2" eb="3">
      <t>ダイ</t>
    </rPh>
    <rPh sb="4" eb="5">
      <t>コウ</t>
    </rPh>
    <rPh sb="6" eb="9">
      <t>キギョウサイ</t>
    </rPh>
    <phoneticPr fontId="1"/>
  </si>
  <si>
    <t>　　第４項　他会計負担金</t>
    <rPh sb="2" eb="3">
      <t>ダイ</t>
    </rPh>
    <rPh sb="4" eb="5">
      <t>コウ</t>
    </rPh>
    <rPh sb="6" eb="9">
      <t>タカイケイ</t>
    </rPh>
    <rPh sb="9" eb="12">
      <t>フタンキン</t>
    </rPh>
    <phoneticPr fontId="1"/>
  </si>
  <si>
    <t>当初</t>
    <rPh sb="0" eb="2">
      <t>トウショ</t>
    </rPh>
    <phoneticPr fontId="1"/>
  </si>
  <si>
    <t>補正後</t>
    <rPh sb="0" eb="2">
      <t>ホセイ</t>
    </rPh>
    <rPh sb="2" eb="3">
      <t>ゴ</t>
    </rPh>
    <phoneticPr fontId="1"/>
  </si>
  <si>
    <t>　第１款　資本的支出</t>
    <rPh sb="1" eb="2">
      <t>ダイ</t>
    </rPh>
    <rPh sb="3" eb="4">
      <t>カン</t>
    </rPh>
    <rPh sb="5" eb="8">
      <t>シホンテキ</t>
    </rPh>
    <rPh sb="8" eb="10">
      <t>シシュツ</t>
    </rPh>
    <phoneticPr fontId="1"/>
  </si>
  <si>
    <t>　　第１項　建設改良費</t>
    <rPh sb="2" eb="3">
      <t>ダイ</t>
    </rPh>
    <rPh sb="4" eb="5">
      <t>コウ</t>
    </rPh>
    <rPh sb="6" eb="11">
      <t>ケンセツカイリョウヒ</t>
    </rPh>
    <phoneticPr fontId="1"/>
  </si>
  <si>
    <t>補正後</t>
    <rPh sb="0" eb="3">
      <t>ホセイゴ</t>
    </rPh>
    <phoneticPr fontId="1"/>
  </si>
  <si>
    <t>区　　　　分</t>
    <rPh sb="0" eb="1">
      <t>ク</t>
    </rPh>
    <rPh sb="5" eb="6">
      <t>ブン</t>
    </rPh>
    <phoneticPr fontId="1"/>
  </si>
  <si>
    <t>比　　　　　較</t>
    <rPh sb="0" eb="1">
      <t>ヒ</t>
    </rPh>
    <rPh sb="6" eb="7">
      <t>カク</t>
    </rPh>
    <phoneticPr fontId="1"/>
  </si>
  <si>
    <t>補　　正　　後</t>
    <rPh sb="0" eb="1">
      <t>ホ</t>
    </rPh>
    <rPh sb="3" eb="4">
      <t>セイ</t>
    </rPh>
    <rPh sb="6" eb="7">
      <t>アト</t>
    </rPh>
    <phoneticPr fontId="1"/>
  </si>
  <si>
    <t>補　　正　　前</t>
    <rPh sb="0" eb="1">
      <t>ホ</t>
    </rPh>
    <rPh sb="3" eb="4">
      <t>セイ</t>
    </rPh>
    <rPh sb="6" eb="7">
      <t>マエ</t>
    </rPh>
    <phoneticPr fontId="1"/>
  </si>
  <si>
    <t>住居手当</t>
    <rPh sb="0" eb="2">
      <t>ジュウキョ</t>
    </rPh>
    <rPh sb="2" eb="4">
      <t>テアテ</t>
    </rPh>
    <phoneticPr fontId="1"/>
  </si>
  <si>
    <t>管理職手当</t>
    <rPh sb="0" eb="1">
      <t>カン</t>
    </rPh>
    <rPh sb="1" eb="2">
      <t>リ</t>
    </rPh>
    <rPh sb="2" eb="3">
      <t>ショク</t>
    </rPh>
    <rPh sb="3" eb="4">
      <t>テ</t>
    </rPh>
    <rPh sb="4" eb="5">
      <t>トウ</t>
    </rPh>
    <phoneticPr fontId="1"/>
  </si>
  <si>
    <t>賞与引当金
繰　入　額</t>
    <rPh sb="0" eb="2">
      <t>ショウヨ</t>
    </rPh>
    <rPh sb="2" eb="5">
      <t>ヒキアテキン</t>
    </rPh>
    <rPh sb="6" eb="7">
      <t>クリ</t>
    </rPh>
    <rPh sb="8" eb="9">
      <t>イ</t>
    </rPh>
    <rPh sb="10" eb="11">
      <t>ガク</t>
    </rPh>
    <phoneticPr fontId="1"/>
  </si>
  <si>
    <t>補 正 後</t>
    <rPh sb="0" eb="1">
      <t>ホ</t>
    </rPh>
    <rPh sb="2" eb="3">
      <t>セイ</t>
    </rPh>
    <rPh sb="4" eb="5">
      <t>アト</t>
    </rPh>
    <phoneticPr fontId="1"/>
  </si>
  <si>
    <t>補 正 前</t>
    <rPh sb="0" eb="1">
      <t>ホ</t>
    </rPh>
    <rPh sb="2" eb="3">
      <t>セイ</t>
    </rPh>
    <rPh sb="4" eb="5">
      <t>マエ</t>
    </rPh>
    <phoneticPr fontId="1"/>
  </si>
  <si>
    <t>期末</t>
    <rPh sb="0" eb="2">
      <t>キマツ</t>
    </rPh>
    <phoneticPr fontId="1"/>
  </si>
  <si>
    <t>勤勉</t>
    <rPh sb="0" eb="2">
      <t>キンベン</t>
    </rPh>
    <phoneticPr fontId="1"/>
  </si>
  <si>
    <t>当年度純利益</t>
    <rPh sb="0" eb="3">
      <t>トウネンド</t>
    </rPh>
    <rPh sb="3" eb="6">
      <t>ジュンリエキ</t>
    </rPh>
    <phoneticPr fontId="1"/>
  </si>
  <si>
    <t>長期前受金戻入</t>
    <rPh sb="0" eb="2">
      <t>チョウキ</t>
    </rPh>
    <rPh sb="2" eb="4">
      <t>マエウケ</t>
    </rPh>
    <rPh sb="4" eb="5">
      <t>キン</t>
    </rPh>
    <rPh sb="5" eb="7">
      <t>モドシイレ</t>
    </rPh>
    <phoneticPr fontId="1"/>
  </si>
  <si>
    <t>支払利息及び企業債取扱諸費</t>
    <rPh sb="0" eb="2">
      <t>シハライ</t>
    </rPh>
    <rPh sb="2" eb="4">
      <t>リソク</t>
    </rPh>
    <rPh sb="4" eb="5">
      <t>オヨ</t>
    </rPh>
    <rPh sb="6" eb="9">
      <t>キギョウサイ</t>
    </rPh>
    <rPh sb="9" eb="11">
      <t>トリアツカイ</t>
    </rPh>
    <rPh sb="11" eb="13">
      <t>ショヒ</t>
    </rPh>
    <phoneticPr fontId="1"/>
  </si>
  <si>
    <t>利息及び配当金の受取額</t>
    <rPh sb="0" eb="2">
      <t>リソク</t>
    </rPh>
    <rPh sb="2" eb="3">
      <t>オヨ</t>
    </rPh>
    <rPh sb="4" eb="7">
      <t>ハイトウキン</t>
    </rPh>
    <rPh sb="8" eb="10">
      <t>ウケトリ</t>
    </rPh>
    <rPh sb="10" eb="11">
      <t>ガク</t>
    </rPh>
    <phoneticPr fontId="1"/>
  </si>
  <si>
    <t>一般会計からの繰入金による収入</t>
    <rPh sb="0" eb="2">
      <t>イッパン</t>
    </rPh>
    <rPh sb="2" eb="4">
      <t>カイケイ</t>
    </rPh>
    <rPh sb="7" eb="10">
      <t>クリイレキン</t>
    </rPh>
    <rPh sb="13" eb="15">
      <t>シュウニュウ</t>
    </rPh>
    <phoneticPr fontId="1"/>
  </si>
  <si>
    <t>基金の積立による支出</t>
    <rPh sb="0" eb="2">
      <t>キキン</t>
    </rPh>
    <rPh sb="3" eb="5">
      <t>ツミタテ</t>
    </rPh>
    <rPh sb="8" eb="10">
      <t>シシュツ</t>
    </rPh>
    <phoneticPr fontId="1"/>
  </si>
  <si>
    <t>その他の企業債による収入</t>
    <rPh sb="2" eb="3">
      <t>タ</t>
    </rPh>
    <rPh sb="4" eb="6">
      <t>キギョウ</t>
    </rPh>
    <rPh sb="6" eb="7">
      <t>サイ</t>
    </rPh>
    <rPh sb="10" eb="12">
      <t>シュウニュウ</t>
    </rPh>
    <phoneticPr fontId="1"/>
  </si>
  <si>
    <t>支払利息及び</t>
    <rPh sb="0" eb="2">
      <t>シハラ</t>
    </rPh>
    <rPh sb="2" eb="4">
      <t>リソク</t>
    </rPh>
    <rPh sb="4" eb="5">
      <t>オヨ</t>
    </rPh>
    <phoneticPr fontId="1"/>
  </si>
  <si>
    <t>企業債取扱諸費</t>
    <rPh sb="0" eb="3">
      <t>キギョウサイ</t>
    </rPh>
    <rPh sb="3" eb="7">
      <t>トリアツカイショヒ</t>
    </rPh>
    <phoneticPr fontId="1"/>
  </si>
  <si>
    <t>△</t>
    <phoneticPr fontId="1"/>
  </si>
  <si>
    <t>水道事業債</t>
    <rPh sb="0" eb="2">
      <t>スイドウ</t>
    </rPh>
    <rPh sb="2" eb="5">
      <t>ジギョウサイ</t>
    </rPh>
    <phoneticPr fontId="1"/>
  </si>
  <si>
    <t>（企業債）</t>
    <rPh sb="1" eb="4">
      <t>キギョウサイ</t>
    </rPh>
    <phoneticPr fontId="1"/>
  </si>
  <si>
    <t>（単位：千円）</t>
    <rPh sb="1" eb="3">
      <t>タンイ</t>
    </rPh>
    <rPh sb="4" eb="6">
      <t>センエン</t>
    </rPh>
    <phoneticPr fontId="1"/>
  </si>
  <si>
    <t>限度額</t>
    <rPh sb="0" eb="3">
      <t>ゲンドガク</t>
    </rPh>
    <phoneticPr fontId="1"/>
  </si>
  <si>
    <t>その他企業債</t>
    <rPh sb="2" eb="3">
      <t>タ</t>
    </rPh>
    <rPh sb="3" eb="6">
      <t>キギョウサイ</t>
    </rPh>
    <phoneticPr fontId="1"/>
  </si>
  <si>
    <t>営業未収金</t>
    <rPh sb="0" eb="5">
      <t>エイギョウミシュウキン</t>
    </rPh>
    <phoneticPr fontId="1"/>
  </si>
  <si>
    <t>営業外未収金</t>
    <rPh sb="0" eb="3">
      <t>エイギョウガイ</t>
    </rPh>
    <rPh sb="3" eb="6">
      <t>ミシュウキン</t>
    </rPh>
    <phoneticPr fontId="1"/>
  </si>
  <si>
    <t>投資その他資産</t>
    <rPh sb="0" eb="2">
      <t>トウシ</t>
    </rPh>
    <rPh sb="4" eb="5">
      <t>タ</t>
    </rPh>
    <rPh sb="5" eb="7">
      <t>シサン</t>
    </rPh>
    <phoneticPr fontId="1"/>
  </si>
  <si>
    <t>基金</t>
    <rPh sb="0" eb="2">
      <t>キキン</t>
    </rPh>
    <phoneticPr fontId="1"/>
  </si>
  <si>
    <t>固定資産合計</t>
    <phoneticPr fontId="1"/>
  </si>
  <si>
    <t>（科目）</t>
    <rPh sb="1" eb="3">
      <t>カモク</t>
    </rPh>
    <phoneticPr fontId="1"/>
  </si>
  <si>
    <t>投資その他資産合計</t>
    <rPh sb="0" eb="2">
      <t>トウシ</t>
    </rPh>
    <rPh sb="4" eb="5">
      <t>タ</t>
    </rPh>
    <rPh sb="5" eb="7">
      <t>シサン</t>
    </rPh>
    <rPh sb="7" eb="9">
      <t>ゴウケイ</t>
    </rPh>
    <phoneticPr fontId="1"/>
  </si>
  <si>
    <t>水道事業債</t>
    <rPh sb="0" eb="2">
      <t>スイドウ</t>
    </rPh>
    <rPh sb="2" eb="4">
      <t>ジギョウ</t>
    </rPh>
    <rPh sb="4" eb="5">
      <t>サイ</t>
    </rPh>
    <phoneticPr fontId="1"/>
  </si>
  <si>
    <t>（変更）</t>
    <rPh sb="1" eb="3">
      <t>ヘンコウ</t>
    </rPh>
    <phoneticPr fontId="1"/>
  </si>
  <si>
    <t>補正前</t>
    <rPh sb="0" eb="2">
      <t>ホセイマエ</t>
    </rPh>
    <phoneticPr fontId="1"/>
  </si>
  <si>
    <t>補正後</t>
    <rPh sb="0" eb="2">
      <t>ホセイゴ</t>
    </rPh>
    <phoneticPr fontId="1"/>
  </si>
  <si>
    <t>施設機器更新に要する</t>
    <rPh sb="0" eb="2">
      <t>シセツ</t>
    </rPh>
    <rPh sb="2" eb="4">
      <t>キキ</t>
    </rPh>
    <rPh sb="4" eb="6">
      <t>コウシン</t>
    </rPh>
    <rPh sb="7" eb="8">
      <t>ヨウ</t>
    </rPh>
    <phoneticPr fontId="1"/>
  </si>
  <si>
    <t>費用</t>
    <rPh sb="0" eb="2">
      <t>ヒヨウ</t>
    </rPh>
    <phoneticPr fontId="1"/>
  </si>
  <si>
    <t>無形固定資産の増加額</t>
    <rPh sb="0" eb="6">
      <t>ムケイコテイシサン</t>
    </rPh>
    <rPh sb="7" eb="10">
      <t>ゾウカガク</t>
    </rPh>
    <phoneticPr fontId="1"/>
  </si>
  <si>
    <t>有形固定資産及び</t>
    <rPh sb="0" eb="6">
      <t>ユウケイコテイシサン</t>
    </rPh>
    <rPh sb="6" eb="7">
      <t>オヨ</t>
    </rPh>
    <phoneticPr fontId="1"/>
  </si>
  <si>
    <t>減価償却費</t>
    <rPh sb="0" eb="2">
      <t>ゲンカ</t>
    </rPh>
    <rPh sb="2" eb="5">
      <t>ショウキャクヒ</t>
    </rPh>
    <phoneticPr fontId="1"/>
  </si>
  <si>
    <t>他会計繰入金</t>
    <rPh sb="0" eb="3">
      <t>タカイケイ</t>
    </rPh>
    <rPh sb="3" eb="6">
      <t>クリイレキン</t>
    </rPh>
    <phoneticPr fontId="1"/>
  </si>
  <si>
    <t>簡水</t>
    <rPh sb="0" eb="2">
      <t>カンスイ</t>
    </rPh>
    <phoneticPr fontId="1"/>
  </si>
  <si>
    <t>上水</t>
    <rPh sb="0" eb="2">
      <t>ジョウスイ</t>
    </rPh>
    <phoneticPr fontId="1"/>
  </si>
  <si>
    <t>その他の項目</t>
    <rPh sb="2" eb="3">
      <t>タ</t>
    </rPh>
    <rPh sb="4" eb="6">
      <t>コウモク</t>
    </rPh>
    <phoneticPr fontId="1"/>
  </si>
  <si>
    <t>セグメント負債</t>
    <rPh sb="5" eb="7">
      <t>フサイ</t>
    </rPh>
    <phoneticPr fontId="1"/>
  </si>
  <si>
    <t>セグメント資産</t>
    <rPh sb="5" eb="7">
      <t>シサン</t>
    </rPh>
    <phoneticPr fontId="1"/>
  </si>
  <si>
    <t>経常損益</t>
    <rPh sb="0" eb="2">
      <t>ケイジョウ</t>
    </rPh>
    <rPh sb="2" eb="4">
      <t>ソンエキ</t>
    </rPh>
    <phoneticPr fontId="1"/>
  </si>
  <si>
    <t>資産-負債（利益剰余金）</t>
    <rPh sb="0" eb="2">
      <t>シサン</t>
    </rPh>
    <rPh sb="3" eb="5">
      <t>フサイ</t>
    </rPh>
    <rPh sb="6" eb="11">
      <t>リエキジョウヨキン</t>
    </rPh>
    <phoneticPr fontId="1"/>
  </si>
  <si>
    <t>営業損益</t>
    <rPh sb="0" eb="2">
      <t>エイギョウ</t>
    </rPh>
    <rPh sb="2" eb="4">
      <t>ソンエキ</t>
    </rPh>
    <phoneticPr fontId="1"/>
  </si>
  <si>
    <t>営業費用</t>
    <rPh sb="0" eb="4">
      <t>エイギョウヒヨウ</t>
    </rPh>
    <phoneticPr fontId="1"/>
  </si>
  <si>
    <t>営業収益</t>
    <rPh sb="0" eb="4">
      <t>エイギョウシュウエキ</t>
    </rPh>
    <phoneticPr fontId="1"/>
  </si>
  <si>
    <t>合計</t>
    <rPh sb="0" eb="2">
      <t>ゴウケイ</t>
    </rPh>
    <phoneticPr fontId="1"/>
  </si>
  <si>
    <t>簡易水道事業</t>
    <rPh sb="0" eb="6">
      <t>カンイスイドウジギョウ</t>
    </rPh>
    <phoneticPr fontId="1"/>
  </si>
  <si>
    <t>上水道事業</t>
    <rPh sb="0" eb="3">
      <t>ジョウスイドウ</t>
    </rPh>
    <rPh sb="3" eb="5">
      <t>ジギョウ</t>
    </rPh>
    <phoneticPr fontId="1"/>
  </si>
  <si>
    <t>報告セグメントごとの営業収益等</t>
    <rPh sb="0" eb="2">
      <t>ホウコク</t>
    </rPh>
    <rPh sb="10" eb="12">
      <t>エイギョウ</t>
    </rPh>
    <rPh sb="12" eb="15">
      <t>シュウエキトウ</t>
    </rPh>
    <phoneticPr fontId="1"/>
  </si>
  <si>
    <t>簡易水道事業の給水区域において行う、簡易水道事
業の運営に係る業務</t>
    <rPh sb="0" eb="2">
      <t>カンイ</t>
    </rPh>
    <rPh sb="2" eb="4">
      <t>スイドウ</t>
    </rPh>
    <rPh sb="4" eb="6">
      <t>ジギョウ</t>
    </rPh>
    <rPh sb="7" eb="9">
      <t>キュウスイ</t>
    </rPh>
    <rPh sb="9" eb="11">
      <t>クイキ</t>
    </rPh>
    <rPh sb="15" eb="16">
      <t>オコナ</t>
    </rPh>
    <rPh sb="18" eb="20">
      <t>カンイ</t>
    </rPh>
    <rPh sb="20" eb="22">
      <t>スイドウ</t>
    </rPh>
    <rPh sb="22" eb="23">
      <t>コト</t>
    </rPh>
    <rPh sb="24" eb="25">
      <t>ギョウ</t>
    </rPh>
    <rPh sb="26" eb="28">
      <t>ウンエイ</t>
    </rPh>
    <rPh sb="29" eb="30">
      <t>カカ</t>
    </rPh>
    <rPh sb="31" eb="33">
      <t>ギョウム</t>
    </rPh>
    <phoneticPr fontId="1"/>
  </si>
  <si>
    <t>上水道事業の給水区域において行う、上水道事業の運営
に係る業務</t>
    <rPh sb="0" eb="1">
      <t>ウエ</t>
    </rPh>
    <rPh sb="1" eb="3">
      <t>スイドウ</t>
    </rPh>
    <rPh sb="3" eb="5">
      <t>ジギョウ</t>
    </rPh>
    <rPh sb="6" eb="8">
      <t>キュウスイ</t>
    </rPh>
    <rPh sb="8" eb="10">
      <t>クイキ</t>
    </rPh>
    <rPh sb="14" eb="15">
      <t>オコナ</t>
    </rPh>
    <rPh sb="17" eb="18">
      <t>ウエ</t>
    </rPh>
    <rPh sb="18" eb="20">
      <t>スイドウ</t>
    </rPh>
    <rPh sb="20" eb="22">
      <t>ジギョウ</t>
    </rPh>
    <rPh sb="23" eb="25">
      <t>ウンエイ</t>
    </rPh>
    <rPh sb="27" eb="28">
      <t>カカ</t>
    </rPh>
    <rPh sb="29" eb="31">
      <t>ギョウム</t>
    </rPh>
    <phoneticPr fontId="1"/>
  </si>
  <si>
    <t>上水道事業</t>
    <rPh sb="0" eb="5">
      <t>ジョウスイドウジギョウ</t>
    </rPh>
    <phoneticPr fontId="1"/>
  </si>
  <si>
    <t>事業の内容</t>
    <rPh sb="0" eb="2">
      <t>ジギョウ</t>
    </rPh>
    <rPh sb="3" eb="5">
      <t>ナイヨウ</t>
    </rPh>
    <phoneticPr fontId="1"/>
  </si>
  <si>
    <t>事業区分</t>
    <rPh sb="0" eb="4">
      <t>ジギョウクブン</t>
    </rPh>
    <phoneticPr fontId="1"/>
  </si>
  <si>
    <t>上水道事業及び簡易水道事業の２つを報告セグメントとしている。</t>
    <rPh sb="0" eb="5">
      <t>ジョウスイドウジギョウ</t>
    </rPh>
    <rPh sb="5" eb="6">
      <t>オヨ</t>
    </rPh>
    <rPh sb="7" eb="13">
      <t>カンイスイドウジギョウ</t>
    </rPh>
    <rPh sb="17" eb="19">
      <t>ホウコク</t>
    </rPh>
    <phoneticPr fontId="1"/>
  </si>
  <si>
    <t>水道事業会計は、上水道事業及び簡易水道事業を運営しており、各事業で運営方針を決定していることから</t>
    <rPh sb="0" eb="4">
      <t>スイドウジギョウ</t>
    </rPh>
    <rPh sb="4" eb="6">
      <t>カイケイ</t>
    </rPh>
    <rPh sb="8" eb="13">
      <t>ジョウスイドウジギョウ</t>
    </rPh>
    <rPh sb="13" eb="14">
      <t>オヨ</t>
    </rPh>
    <rPh sb="15" eb="21">
      <t>カンイスイドウジギョウ</t>
    </rPh>
    <rPh sb="22" eb="24">
      <t>ウンエイ</t>
    </rPh>
    <rPh sb="29" eb="32">
      <t>カクジギョウ</t>
    </rPh>
    <rPh sb="33" eb="35">
      <t>ウンエイ</t>
    </rPh>
    <rPh sb="35" eb="37">
      <t>ホウシン</t>
    </rPh>
    <rPh sb="38" eb="40">
      <t>ケッテイ</t>
    </rPh>
    <phoneticPr fontId="1"/>
  </si>
  <si>
    <t>①</t>
    <phoneticPr fontId="1"/>
  </si>
  <si>
    <t>報告セグメントの概要</t>
    <rPh sb="0" eb="2">
      <t>ホウコク</t>
    </rPh>
    <rPh sb="8" eb="10">
      <t>ガイヨウ</t>
    </rPh>
    <phoneticPr fontId="1"/>
  </si>
  <si>
    <t>セグメント情報の開示</t>
    <rPh sb="5" eb="7">
      <t>ジョウホウ</t>
    </rPh>
    <rPh sb="8" eb="10">
      <t>カイジ</t>
    </rPh>
    <phoneticPr fontId="1"/>
  </si>
  <si>
    <t>貸借対照表に計上されている企業債（当該事業年度の末日の翌日から起算して１年以内に償還予定のものを</t>
    <rPh sb="0" eb="2">
      <t>タイシャク</t>
    </rPh>
    <rPh sb="2" eb="5">
      <t>タイショウヒョウ</t>
    </rPh>
    <rPh sb="6" eb="8">
      <t>ケイジョウ</t>
    </rPh>
    <rPh sb="13" eb="16">
      <t>キギョウサイ</t>
    </rPh>
    <rPh sb="17" eb="19">
      <t>トウガイ</t>
    </rPh>
    <rPh sb="19" eb="21">
      <t>ジギョウ</t>
    </rPh>
    <rPh sb="21" eb="23">
      <t>ネンド</t>
    </rPh>
    <rPh sb="24" eb="26">
      <t>マツジツ</t>
    </rPh>
    <rPh sb="27" eb="29">
      <t>ヨクジツ</t>
    </rPh>
    <rPh sb="31" eb="33">
      <t>キサン</t>
    </rPh>
    <rPh sb="36" eb="37">
      <t>ネン</t>
    </rPh>
    <rPh sb="37" eb="39">
      <t>イナイ</t>
    </rPh>
    <rPh sb="40" eb="42">
      <t>ショウカン</t>
    </rPh>
    <rPh sb="42" eb="44">
      <t>ヨテイ</t>
    </rPh>
    <phoneticPr fontId="1"/>
  </si>
  <si>
    <t>企業債の償還に係る他会計の負担</t>
    <rPh sb="0" eb="3">
      <t>キギョウサイ</t>
    </rPh>
    <rPh sb="4" eb="6">
      <t>ショウカン</t>
    </rPh>
    <rPh sb="7" eb="8">
      <t>カカ</t>
    </rPh>
    <rPh sb="9" eb="12">
      <t>タカイケイ</t>
    </rPh>
    <rPh sb="13" eb="15">
      <t>フタン</t>
    </rPh>
    <phoneticPr fontId="1"/>
  </si>
  <si>
    <t>予定貸借対照表等関連</t>
    <rPh sb="0" eb="2">
      <t>ヨテイ</t>
    </rPh>
    <rPh sb="2" eb="4">
      <t>タイシャク</t>
    </rPh>
    <rPh sb="4" eb="7">
      <t>タイショウヒョウ</t>
    </rPh>
    <rPh sb="7" eb="8">
      <t>トウ</t>
    </rPh>
    <rPh sb="8" eb="10">
      <t>カンレン</t>
    </rPh>
    <phoneticPr fontId="1"/>
  </si>
  <si>
    <t>予定キャッシュ・フロー計算書等関連</t>
    <rPh sb="0" eb="2">
      <t>ヨテイ</t>
    </rPh>
    <rPh sb="11" eb="14">
      <t>ケイサンショ</t>
    </rPh>
    <rPh sb="14" eb="15">
      <t>トウ</t>
    </rPh>
    <rPh sb="15" eb="17">
      <t>カンレン</t>
    </rPh>
    <phoneticPr fontId="1"/>
  </si>
  <si>
    <t>消費税及び地方消費税の会計処理は税抜方式によっている。</t>
    <rPh sb="0" eb="3">
      <t>ショウヒゼイ</t>
    </rPh>
    <rPh sb="3" eb="4">
      <t>オヨ</t>
    </rPh>
    <rPh sb="5" eb="7">
      <t>チホウ</t>
    </rPh>
    <rPh sb="7" eb="10">
      <t>ショウヒゼイ</t>
    </rPh>
    <rPh sb="11" eb="13">
      <t>カイケイ</t>
    </rPh>
    <rPh sb="13" eb="15">
      <t>ショリ</t>
    </rPh>
    <rPh sb="16" eb="17">
      <t>ゼイ</t>
    </rPh>
    <rPh sb="17" eb="18">
      <t>ヌ</t>
    </rPh>
    <rPh sb="18" eb="20">
      <t>ホウシキ</t>
    </rPh>
    <phoneticPr fontId="1"/>
  </si>
  <si>
    <t>Ｈ20まで</t>
    <phoneticPr fontId="1"/>
  </si>
  <si>
    <t>消費税等の会計処理</t>
    <rPh sb="0" eb="3">
      <t>ショウヒゼイ</t>
    </rPh>
    <rPh sb="3" eb="4">
      <t>トウ</t>
    </rPh>
    <rPh sb="5" eb="7">
      <t>カイケイ</t>
    </rPh>
    <rPh sb="7" eb="9">
      <t>ショリ</t>
    </rPh>
    <phoneticPr fontId="1"/>
  </si>
  <si>
    <t>Ｈ21まで</t>
    <phoneticPr fontId="1"/>
  </si>
  <si>
    <t>Ｈ22まで</t>
    <phoneticPr fontId="1"/>
  </si>
  <si>
    <t>債権の不納欠損による損失に備えるため、貸倒実績率等により回収不能見込額を計上している。</t>
    <rPh sb="0" eb="2">
      <t>サイケン</t>
    </rPh>
    <rPh sb="3" eb="5">
      <t>フノウ</t>
    </rPh>
    <rPh sb="5" eb="7">
      <t>ケッソン</t>
    </rPh>
    <rPh sb="10" eb="12">
      <t>ソンシツ</t>
    </rPh>
    <rPh sb="13" eb="14">
      <t>ソナ</t>
    </rPh>
    <rPh sb="19" eb="21">
      <t>カシダオレ</t>
    </rPh>
    <rPh sb="21" eb="23">
      <t>ジッセキ</t>
    </rPh>
    <rPh sb="23" eb="24">
      <t>リツ</t>
    </rPh>
    <rPh sb="24" eb="25">
      <t>トウ</t>
    </rPh>
    <rPh sb="28" eb="30">
      <t>カイシュウ</t>
    </rPh>
    <rPh sb="30" eb="32">
      <t>フノウ</t>
    </rPh>
    <rPh sb="32" eb="34">
      <t>ミコミ</t>
    </rPh>
    <rPh sb="34" eb="35">
      <t>ガク</t>
    </rPh>
    <rPh sb="36" eb="38">
      <t>ケイジョウ</t>
    </rPh>
    <phoneticPr fontId="1"/>
  </si>
  <si>
    <t>・</t>
    <phoneticPr fontId="1"/>
  </si>
  <si>
    <t>Ｈ24まで残</t>
    <rPh sb="5" eb="6">
      <t>ザン</t>
    </rPh>
    <phoneticPr fontId="1"/>
  </si>
  <si>
    <t>③</t>
    <phoneticPr fontId="1"/>
  </si>
  <si>
    <t>Ｈ25まで残</t>
    <rPh sb="5" eb="6">
      <t>ザン</t>
    </rPh>
    <phoneticPr fontId="1"/>
  </si>
  <si>
    <t>給見込額に基づき、当年度の負担に属する額（12月から３月までの４ヶ月分）を計上している。</t>
    <rPh sb="1" eb="3">
      <t>ミコミ</t>
    </rPh>
    <rPh sb="3" eb="4">
      <t>ガク</t>
    </rPh>
    <rPh sb="5" eb="6">
      <t>モト</t>
    </rPh>
    <rPh sb="9" eb="10">
      <t>トウ</t>
    </rPh>
    <rPh sb="10" eb="12">
      <t>ネンド</t>
    </rPh>
    <rPh sb="13" eb="15">
      <t>フタン</t>
    </rPh>
    <rPh sb="16" eb="17">
      <t>ゾク</t>
    </rPh>
    <rPh sb="19" eb="20">
      <t>ガク</t>
    </rPh>
    <rPh sb="23" eb="24">
      <t>ツキ</t>
    </rPh>
    <rPh sb="27" eb="28">
      <t>ツキ</t>
    </rPh>
    <rPh sb="33" eb="35">
      <t>ゲツブン</t>
    </rPh>
    <rPh sb="37" eb="39">
      <t>ケイジョウ</t>
    </rPh>
    <phoneticPr fontId="1"/>
  </si>
  <si>
    <t>職員の期末手当及び勤勉手当の支給及びそれらに係る法定福利費の支出に備えるため、当年度末における支</t>
    <rPh sb="0" eb="2">
      <t>ショクイン</t>
    </rPh>
    <rPh sb="3" eb="5">
      <t>キマツ</t>
    </rPh>
    <rPh sb="5" eb="7">
      <t>テアテ</t>
    </rPh>
    <rPh sb="7" eb="8">
      <t>オヨ</t>
    </rPh>
    <rPh sb="9" eb="11">
      <t>キンベン</t>
    </rPh>
    <rPh sb="11" eb="13">
      <t>テアテ</t>
    </rPh>
    <rPh sb="14" eb="16">
      <t>シキュウ</t>
    </rPh>
    <rPh sb="16" eb="17">
      <t>オヨ</t>
    </rPh>
    <rPh sb="22" eb="23">
      <t>カカ</t>
    </rPh>
    <rPh sb="24" eb="26">
      <t>ホウテイ</t>
    </rPh>
    <rPh sb="26" eb="28">
      <t>フクリ</t>
    </rPh>
    <rPh sb="28" eb="29">
      <t>ヒ</t>
    </rPh>
    <rPh sb="30" eb="32">
      <t>シシュツ</t>
    </rPh>
    <rPh sb="33" eb="34">
      <t>ソナ</t>
    </rPh>
    <rPh sb="39" eb="40">
      <t>トウ</t>
    </rPh>
    <rPh sb="40" eb="42">
      <t>ネンド</t>
    </rPh>
    <rPh sb="42" eb="43">
      <t>マツ</t>
    </rPh>
    <rPh sb="47" eb="48">
      <t>シ</t>
    </rPh>
    <phoneticPr fontId="1"/>
  </si>
  <si>
    <t>②</t>
    <phoneticPr fontId="1"/>
  </si>
  <si>
    <t>一般負担金を除き、その全部を負担することとなっているため、退職給付引当金は計上していない。</t>
    <rPh sb="11" eb="13">
      <t>ゼンブ</t>
    </rPh>
    <rPh sb="14" eb="16">
      <t>フタン</t>
    </rPh>
    <phoneticPr fontId="1"/>
  </si>
  <si>
    <t>職員の退職手当に係る負担金は、一般会計が福井県市町総合事務組合退職手当支給条例第20条に規定のある</t>
    <rPh sb="0" eb="2">
      <t>ショクイン</t>
    </rPh>
    <rPh sb="3" eb="5">
      <t>タイショク</t>
    </rPh>
    <rPh sb="5" eb="7">
      <t>テアテ</t>
    </rPh>
    <rPh sb="8" eb="9">
      <t>カカ</t>
    </rPh>
    <rPh sb="10" eb="13">
      <t>フタンキン</t>
    </rPh>
    <rPh sb="15" eb="17">
      <t>イッパン</t>
    </rPh>
    <rPh sb="17" eb="19">
      <t>カイケイ</t>
    </rPh>
    <rPh sb="20" eb="23">
      <t>フクイケン</t>
    </rPh>
    <rPh sb="23" eb="24">
      <t>シ</t>
    </rPh>
    <rPh sb="24" eb="25">
      <t>マチ</t>
    </rPh>
    <rPh sb="25" eb="27">
      <t>ソウゴウ</t>
    </rPh>
    <rPh sb="27" eb="29">
      <t>ジム</t>
    </rPh>
    <rPh sb="29" eb="31">
      <t>クミアイ</t>
    </rPh>
    <rPh sb="31" eb="33">
      <t>タイショク</t>
    </rPh>
    <rPh sb="33" eb="35">
      <t>テアテ</t>
    </rPh>
    <rPh sb="35" eb="37">
      <t>シキュウ</t>
    </rPh>
    <rPh sb="37" eb="39">
      <t>ジョウレイ</t>
    </rPh>
    <rPh sb="39" eb="40">
      <t>ダイ</t>
    </rPh>
    <rPh sb="42" eb="43">
      <t>ジョウ</t>
    </rPh>
    <rPh sb="44" eb="46">
      <t>キテイ</t>
    </rPh>
    <phoneticPr fontId="1"/>
  </si>
  <si>
    <t>退職給付引当金</t>
    <rPh sb="0" eb="2">
      <t>タイショク</t>
    </rPh>
    <rPh sb="2" eb="4">
      <t>キュウフ</t>
    </rPh>
    <rPh sb="4" eb="6">
      <t>ヒキアテ</t>
    </rPh>
    <rPh sb="6" eb="7">
      <t>キン</t>
    </rPh>
    <phoneticPr fontId="1"/>
  </si>
  <si>
    <t>引当金の計上方法</t>
    <rPh sb="0" eb="2">
      <t>ヒキアテ</t>
    </rPh>
    <rPh sb="2" eb="3">
      <t>キン</t>
    </rPh>
    <rPh sb="4" eb="6">
      <t>ケイジョウ</t>
    </rPh>
    <rPh sb="6" eb="8">
      <t>ホウホウ</t>
    </rPh>
    <phoneticPr fontId="1"/>
  </si>
  <si>
    <t>年</t>
    <rPh sb="0" eb="1">
      <t>ネン</t>
    </rPh>
    <phoneticPr fontId="1"/>
  </si>
  <si>
    <t>６</t>
    <phoneticPr fontId="1"/>
  </si>
  <si>
    <t>工具器具及び備品</t>
    <phoneticPr fontId="1"/>
  </si>
  <si>
    <t>８</t>
    <phoneticPr fontId="1"/>
  </si>
  <si>
    <t>～</t>
    <phoneticPr fontId="1"/>
  </si>
  <si>
    <t>構築物</t>
    <rPh sb="0" eb="3">
      <t>コウチクブツ</t>
    </rPh>
    <phoneticPr fontId="1"/>
  </si>
  <si>
    <t>主な耐用年数</t>
    <rPh sb="0" eb="1">
      <t>オモ</t>
    </rPh>
    <rPh sb="2" eb="4">
      <t>タイヨウ</t>
    </rPh>
    <rPh sb="4" eb="6">
      <t>ネンスウ</t>
    </rPh>
    <phoneticPr fontId="1"/>
  </si>
  <si>
    <t>定額法</t>
    <rPh sb="0" eb="1">
      <t>テイ</t>
    </rPh>
    <rPh sb="1" eb="2">
      <t>ガク</t>
    </rPh>
    <rPh sb="2" eb="3">
      <t>ホウ</t>
    </rPh>
    <phoneticPr fontId="1"/>
  </si>
  <si>
    <t>減価償却の方法</t>
    <rPh sb="0" eb="2">
      <t>ゲンカ</t>
    </rPh>
    <rPh sb="2" eb="4">
      <t>ショウキャク</t>
    </rPh>
    <rPh sb="5" eb="7">
      <t>ホウホウ</t>
    </rPh>
    <phoneticPr fontId="1"/>
  </si>
  <si>
    <t>有形固定資産（リース資産を除く。）</t>
    <rPh sb="0" eb="1">
      <t>ユウ</t>
    </rPh>
    <rPh sb="1" eb="2">
      <t>ケイ</t>
    </rPh>
    <rPh sb="2" eb="4">
      <t>コテイ</t>
    </rPh>
    <rPh sb="4" eb="6">
      <t>シサン</t>
    </rPh>
    <rPh sb="10" eb="12">
      <t>シサン</t>
    </rPh>
    <rPh sb="13" eb="14">
      <t>ノゾ</t>
    </rPh>
    <phoneticPr fontId="1"/>
  </si>
  <si>
    <t>固定資産の減価償却の方法</t>
    <rPh sb="0" eb="2">
      <t>コテイ</t>
    </rPh>
    <rPh sb="2" eb="4">
      <t>シサン</t>
    </rPh>
    <rPh sb="5" eb="7">
      <t>ゲンカ</t>
    </rPh>
    <rPh sb="7" eb="9">
      <t>ショウキャク</t>
    </rPh>
    <rPh sb="10" eb="12">
      <t>ホウホウ</t>
    </rPh>
    <phoneticPr fontId="1"/>
  </si>
  <si>
    <t>重要な会計方針に係る事項</t>
    <rPh sb="0" eb="2">
      <t>ジュウヨウ</t>
    </rPh>
    <rPh sb="3" eb="5">
      <t>カイケイ</t>
    </rPh>
    <rPh sb="5" eb="7">
      <t>ホウシン</t>
    </rPh>
    <rPh sb="8" eb="9">
      <t>カカ</t>
    </rPh>
    <rPh sb="10" eb="12">
      <t>ジコウ</t>
    </rPh>
    <phoneticPr fontId="1"/>
  </si>
  <si>
    <t>補正前</t>
    <rPh sb="0" eb="3">
      <t>ホセイマエ</t>
    </rPh>
    <phoneticPr fontId="1"/>
  </si>
  <si>
    <t>３条</t>
    <rPh sb="1" eb="2">
      <t>ジョウ</t>
    </rPh>
    <phoneticPr fontId="1"/>
  </si>
  <si>
    <t>４条</t>
    <rPh sb="1" eb="2">
      <t>ジョウ</t>
    </rPh>
    <phoneticPr fontId="1"/>
  </si>
  <si>
    <t>計</t>
    <rPh sb="0" eb="1">
      <t>ケイ</t>
    </rPh>
    <phoneticPr fontId="1"/>
  </si>
  <si>
    <t>28,581千円及び51,056千円」に改める。</t>
    <rPh sb="6" eb="8">
      <t>センエン</t>
    </rPh>
    <rPh sb="8" eb="9">
      <t>オヨ</t>
    </rPh>
    <rPh sb="16" eb="18">
      <t>センエン</t>
    </rPh>
    <rPh sb="20" eb="21">
      <t>アラタ</t>
    </rPh>
    <phoneticPr fontId="1"/>
  </si>
  <si>
    <t>第４条　予算第４条の２中「未収金及び未払金の金額は、それぞれ28,341千円及び52,323千円」を「未収金及び未払金の金額は、それぞれ</t>
    <rPh sb="4" eb="6">
      <t>ヨサン</t>
    </rPh>
    <rPh sb="11" eb="12">
      <t>ナカ</t>
    </rPh>
    <rPh sb="13" eb="15">
      <t>ミシュウ</t>
    </rPh>
    <rPh sb="15" eb="16">
      <t>キン</t>
    </rPh>
    <rPh sb="16" eb="17">
      <t>オヨ</t>
    </rPh>
    <rPh sb="18" eb="20">
      <t>ミハラ</t>
    </rPh>
    <rPh sb="20" eb="21">
      <t>キン</t>
    </rPh>
    <rPh sb="22" eb="24">
      <t>キンガク</t>
    </rPh>
    <rPh sb="36" eb="38">
      <t>センエン</t>
    </rPh>
    <rPh sb="38" eb="39">
      <t>オヨ</t>
    </rPh>
    <rPh sb="46" eb="48">
      <t>センエン</t>
    </rPh>
    <rPh sb="51" eb="54">
      <t>ミシュウキン</t>
    </rPh>
    <rPh sb="54" eb="55">
      <t>オヨ</t>
    </rPh>
    <rPh sb="56" eb="58">
      <t>ミハラ</t>
    </rPh>
    <rPh sb="58" eb="59">
      <t>キン</t>
    </rPh>
    <rPh sb="60" eb="62">
      <t>キンガク</t>
    </rPh>
    <phoneticPr fontId="1"/>
  </si>
  <si>
    <t>上水</t>
    <rPh sb="0" eb="2">
      <t>ジョウスイ</t>
    </rPh>
    <phoneticPr fontId="1"/>
  </si>
  <si>
    <t>簡水</t>
    <rPh sb="0" eb="2">
      <t>カンスイ</t>
    </rPh>
    <phoneticPr fontId="1"/>
  </si>
  <si>
    <t>計</t>
    <rPh sb="0" eb="1">
      <t>ケイ</t>
    </rPh>
    <phoneticPr fontId="1"/>
  </si>
  <si>
    <t>資金期首残高</t>
    <rPh sb="0" eb="2">
      <t>シキン</t>
    </rPh>
    <rPh sb="2" eb="4">
      <t>キシュ</t>
    </rPh>
    <rPh sb="4" eb="6">
      <t>ザンダカ</t>
    </rPh>
    <phoneticPr fontId="1"/>
  </si>
  <si>
    <t>前年度末残高</t>
    <rPh sb="0" eb="3">
      <t>ゼンネンド</t>
    </rPh>
    <rPh sb="3" eb="4">
      <t>マツ</t>
    </rPh>
    <rPh sb="4" eb="6">
      <t>ザンダカ</t>
    </rPh>
    <phoneticPr fontId="1"/>
  </si>
  <si>
    <t>↑R5決算より</t>
    <rPh sb="3" eb="5">
      <t>ケッサン</t>
    </rPh>
    <phoneticPr fontId="1"/>
  </si>
  <si>
    <t>↑CF計算書より</t>
    <rPh sb="3" eb="6">
      <t>ケイサンショ</t>
    </rPh>
    <phoneticPr fontId="1"/>
  </si>
  <si>
    <t>↓特例的未収・未払金の補正はしない</t>
    <rPh sb="1" eb="6">
      <t>トクレイテキミシュウ</t>
    </rPh>
    <rPh sb="7" eb="10">
      <t>ミハライキン</t>
    </rPh>
    <rPh sb="11" eb="13">
      <t>ホセイ</t>
    </rPh>
    <phoneticPr fontId="1"/>
  </si>
  <si>
    <t>当初</t>
    <rPh sb="0" eb="2">
      <t>トウショ</t>
    </rPh>
    <phoneticPr fontId="1"/>
  </si>
  <si>
    <t>6月補正</t>
    <rPh sb="1" eb="2">
      <t>ガツ</t>
    </rPh>
    <rPh sb="2" eb="4">
      <t>ホセイ</t>
    </rPh>
    <phoneticPr fontId="1"/>
  </si>
  <si>
    <t>9月補正</t>
    <rPh sb="1" eb="2">
      <t>ガツ</t>
    </rPh>
    <rPh sb="2" eb="4">
      <t>ホセイ</t>
    </rPh>
    <phoneticPr fontId="1"/>
  </si>
  <si>
    <t>12月補正</t>
    <rPh sb="2" eb="3">
      <t>ガツ</t>
    </rPh>
    <rPh sb="3" eb="5">
      <t>ホセイ</t>
    </rPh>
    <phoneticPr fontId="1"/>
  </si>
  <si>
    <t>3月補正</t>
    <rPh sb="1" eb="2">
      <t>ガツ</t>
    </rPh>
    <rPh sb="2" eb="4">
      <t>ホセイ</t>
    </rPh>
    <phoneticPr fontId="1"/>
  </si>
  <si>
    <t>計</t>
    <rPh sb="0" eb="1">
      <t>ケイ</t>
    </rPh>
    <phoneticPr fontId="1"/>
  </si>
  <si>
    <t>令和６年度より、簡易水道事業について、地方公営企業会計基準を適用して、財務諸表等を作成している。</t>
    <rPh sb="0" eb="2">
      <t>レイワ</t>
    </rPh>
    <rPh sb="3" eb="4">
      <t>ネン</t>
    </rPh>
    <rPh sb="4" eb="5">
      <t>ド</t>
    </rPh>
    <rPh sb="8" eb="14">
      <t>カンイスイドウジギョウ</t>
    </rPh>
    <rPh sb="19" eb="21">
      <t>チホウ</t>
    </rPh>
    <rPh sb="21" eb="23">
      <t>コウエイ</t>
    </rPh>
    <rPh sb="23" eb="25">
      <t>キギョウ</t>
    </rPh>
    <rPh sb="25" eb="27">
      <t>カイケイ</t>
    </rPh>
    <rPh sb="27" eb="29">
      <t>キジュン</t>
    </rPh>
    <rPh sb="30" eb="32">
      <t>テキヨウ</t>
    </rPh>
    <rPh sb="35" eb="37">
      <t>ザイム</t>
    </rPh>
    <rPh sb="37" eb="39">
      <t>ショヒョウ</t>
    </rPh>
    <rPh sb="39" eb="40">
      <t>トウ</t>
    </rPh>
    <rPh sb="41" eb="43">
      <t>サクセイ</t>
    </rPh>
    <phoneticPr fontId="1"/>
  </si>
  <si>
    <t>なお、各報告セグメントに属する事業の内容は以下の通りである。</t>
    <rPh sb="3" eb="6">
      <t>カクホウコク</t>
    </rPh>
    <rPh sb="12" eb="13">
      <t>ゾク</t>
    </rPh>
    <rPh sb="15" eb="17">
      <t>ジギョウ</t>
    </rPh>
    <rPh sb="18" eb="20">
      <t>ナイヨウ</t>
    </rPh>
    <rPh sb="21" eb="23">
      <t>イカ</t>
    </rPh>
    <rPh sb="24" eb="25">
      <t>トオ</t>
    </rPh>
    <phoneticPr fontId="1"/>
  </si>
  <si>
    <t>令和６年度より簡易水道事業について、地方公営企業会計基準を適用したため、開始貸借対照表と予定貸借対照</t>
    <rPh sb="0" eb="2">
      <t>レイワ</t>
    </rPh>
    <rPh sb="3" eb="5">
      <t>ネンド</t>
    </rPh>
    <rPh sb="7" eb="13">
      <t>カンイスイドウジギョウ</t>
    </rPh>
    <rPh sb="18" eb="24">
      <t>チホウコウエイキギョウ</t>
    </rPh>
    <rPh sb="24" eb="26">
      <t>カイケイ</t>
    </rPh>
    <rPh sb="26" eb="28">
      <t>キジュン</t>
    </rPh>
    <rPh sb="29" eb="31">
      <t>テキヨウ</t>
    </rPh>
    <rPh sb="36" eb="38">
      <t>カイシ</t>
    </rPh>
    <rPh sb="38" eb="40">
      <t>タイシャク</t>
    </rPh>
    <rPh sb="40" eb="43">
      <t>タイショウヒョウ</t>
    </rPh>
    <rPh sb="44" eb="46">
      <t>ヨテイ</t>
    </rPh>
    <rPh sb="46" eb="48">
      <t>タイシャク</t>
    </rPh>
    <rPh sb="48" eb="50">
      <t>タイショウ</t>
    </rPh>
    <phoneticPr fontId="1"/>
  </si>
  <si>
    <t>漏水及び設備機器等</t>
    <rPh sb="4" eb="6">
      <t>セツビ</t>
    </rPh>
    <phoneticPr fontId="1"/>
  </si>
  <si>
    <t>賞与引当金の増減額（△は減少）</t>
    <rPh sb="0" eb="2">
      <t>ショウヨ</t>
    </rPh>
    <rPh sb="2" eb="4">
      <t>ヒキアテ</t>
    </rPh>
    <rPh sb="4" eb="5">
      <t>キン</t>
    </rPh>
    <rPh sb="6" eb="9">
      <t>ゾウゲンガク</t>
    </rPh>
    <rPh sb="10" eb="14">
      <t>サンカクハゲンショウ</t>
    </rPh>
    <phoneticPr fontId="1"/>
  </si>
  <si>
    <t>貸倒引当金の増減額（△は減少）</t>
    <rPh sb="0" eb="5">
      <t>カシダオレヒキアテキン</t>
    </rPh>
    <rPh sb="6" eb="9">
      <t>ゾウゲンガク</t>
    </rPh>
    <rPh sb="10" eb="14">
      <t>サンカクハゲンショウ</t>
    </rPh>
    <phoneticPr fontId="1"/>
  </si>
  <si>
    <t>企業債定時償還利子</t>
    <rPh sb="0" eb="3">
      <t>キギョウサイ</t>
    </rPh>
    <rPh sb="3" eb="5">
      <t>テイジ</t>
    </rPh>
    <rPh sb="5" eb="7">
      <t>ショウカン</t>
    </rPh>
    <rPh sb="7" eb="9">
      <t>リシ</t>
    </rPh>
    <phoneticPr fontId="1"/>
  </si>
  <si>
    <t>電気料</t>
    <rPh sb="0" eb="2">
      <t>デンキ</t>
    </rPh>
    <rPh sb="2" eb="3">
      <t>リョウ</t>
    </rPh>
    <phoneticPr fontId="1"/>
  </si>
  <si>
    <t>期末勤勉 158 - 引当金 46 = 112</t>
    <rPh sb="0" eb="2">
      <t>キマツ</t>
    </rPh>
    <rPh sb="2" eb="4">
      <t>キンベン</t>
    </rPh>
    <rPh sb="11" eb="14">
      <t>ヒキアテキン</t>
    </rPh>
    <phoneticPr fontId="1"/>
  </si>
  <si>
    <t>　政府資金については、その融資条件により、銀行その他の場合にはその債権者と協定するものによる。ただし、町財政の都合により据置期間及び償還期限を短縮し又は繰上償還若しくは低利に借換えすることができる。</t>
    <phoneticPr fontId="1"/>
  </si>
  <si>
    <t>水道施設整備事業
(事業債)</t>
    <rPh sb="0" eb="2">
      <t>スイドウ</t>
    </rPh>
    <rPh sb="2" eb="4">
      <t>シセツ</t>
    </rPh>
    <rPh sb="4" eb="6">
      <t>セイビ</t>
    </rPh>
    <rPh sb="6" eb="8">
      <t>ジギョウ</t>
    </rPh>
    <rPh sb="10" eb="13">
      <t>ジギョウサイ</t>
    </rPh>
    <phoneticPr fontId="1"/>
  </si>
  <si>
    <t>水道施設整備事業
(過疎債)</t>
    <rPh sb="0" eb="2">
      <t>スイドウ</t>
    </rPh>
    <rPh sb="2" eb="4">
      <t>シセツ</t>
    </rPh>
    <rPh sb="4" eb="6">
      <t>セイビ</t>
    </rPh>
    <rPh sb="6" eb="8">
      <t>ジギョウ</t>
    </rPh>
    <rPh sb="10" eb="12">
      <t>カソ</t>
    </rPh>
    <rPh sb="12" eb="13">
      <t>サイ</t>
    </rPh>
    <phoneticPr fontId="1"/>
  </si>
  <si>
    <t>　5.0％以内（ただし、利率見直し方式で借り入れる資金について、利率の見直しを行った後においては、当該見直し後の利率）</t>
    <phoneticPr fontId="1"/>
  </si>
  <si>
    <t>差引</t>
    <rPh sb="0" eb="2">
      <t>サシヒキ</t>
    </rPh>
    <phoneticPr fontId="1"/>
  </si>
  <si>
    <t>有形固定資産・・・予算仕訳リスト／仕訳科目別の建設仮勘定・科目計の数値</t>
    <rPh sb="0" eb="2">
      <t>ユウケイ</t>
    </rPh>
    <rPh sb="2" eb="6">
      <t>コテイシサン</t>
    </rPh>
    <rPh sb="9" eb="11">
      <t>ヨサン</t>
    </rPh>
    <rPh sb="11" eb="13">
      <t>シワケ</t>
    </rPh>
    <rPh sb="17" eb="19">
      <t>シワケ</t>
    </rPh>
    <rPh sb="19" eb="21">
      <t>カモク</t>
    </rPh>
    <rPh sb="21" eb="22">
      <t>ベツ</t>
    </rPh>
    <rPh sb="23" eb="25">
      <t>ケンセツ</t>
    </rPh>
    <rPh sb="25" eb="28">
      <t>カリカンジョウ</t>
    </rPh>
    <rPh sb="29" eb="31">
      <t>カモク</t>
    </rPh>
    <rPh sb="31" eb="32">
      <t>ケイ</t>
    </rPh>
    <rPh sb="33" eb="35">
      <t>スウチ</t>
    </rPh>
    <phoneticPr fontId="1"/>
  </si>
  <si>
    <t>給料及び手当の状況</t>
    <rPh sb="0" eb="2">
      <t>キュウリョウ</t>
    </rPh>
    <rPh sb="2" eb="3">
      <t>オヨ</t>
    </rPh>
    <rPh sb="4" eb="6">
      <t>テアテ</t>
    </rPh>
    <rPh sb="7" eb="9">
      <t>ジョウキョウ</t>
    </rPh>
    <phoneticPr fontId="1"/>
  </si>
  <si>
    <t>職員１人当たり給与</t>
    <rPh sb="0" eb="2">
      <t>ショクイン</t>
    </rPh>
    <rPh sb="3" eb="4">
      <t>ニン</t>
    </rPh>
    <rPh sb="4" eb="5">
      <t>アタ</t>
    </rPh>
    <rPh sb="7" eb="9">
      <t>キュウヨ</t>
    </rPh>
    <phoneticPr fontId="1"/>
  </si>
  <si>
    <t>初　任　給</t>
    <rPh sb="0" eb="1">
      <t>ハツ</t>
    </rPh>
    <rPh sb="2" eb="3">
      <t>ニン</t>
    </rPh>
    <rPh sb="4" eb="5">
      <t>キュウ</t>
    </rPh>
    <phoneticPr fontId="1"/>
  </si>
  <si>
    <t>区　　　　　　　　　　　分</t>
    <rPh sb="0" eb="1">
      <t>ク</t>
    </rPh>
    <rPh sb="12" eb="13">
      <t>ブン</t>
    </rPh>
    <phoneticPr fontId="1"/>
  </si>
  <si>
    <t>行政職</t>
    <rPh sb="0" eb="1">
      <t>ギョウ</t>
    </rPh>
    <rPh sb="1" eb="2">
      <t>セイ</t>
    </rPh>
    <rPh sb="2" eb="3">
      <t>ショク</t>
    </rPh>
    <phoneticPr fontId="1"/>
  </si>
  <si>
    <t>行政職（円）</t>
    <rPh sb="0" eb="1">
      <t>ギョウ</t>
    </rPh>
    <rPh sb="1" eb="2">
      <t>セイ</t>
    </rPh>
    <rPh sb="2" eb="3">
      <t>ショク</t>
    </rPh>
    <rPh sb="4" eb="5">
      <t>エン</t>
    </rPh>
    <phoneticPr fontId="1"/>
  </si>
  <si>
    <t>一般会計の制度</t>
    <rPh sb="0" eb="2">
      <t>イッパン</t>
    </rPh>
    <rPh sb="2" eb="4">
      <t>カイケイ</t>
    </rPh>
    <rPh sb="5" eb="7">
      <t>セイド</t>
    </rPh>
    <phoneticPr fontId="1"/>
  </si>
  <si>
    <t>平均給料月額</t>
    <rPh sb="0" eb="2">
      <t>ヘイキン</t>
    </rPh>
    <rPh sb="2" eb="4">
      <t>キュウリョウ</t>
    </rPh>
    <rPh sb="4" eb="5">
      <t>ツキ</t>
    </rPh>
    <rPh sb="5" eb="6">
      <t>ガク</t>
    </rPh>
    <phoneticPr fontId="1"/>
  </si>
  <si>
    <t>（円）</t>
    <rPh sb="1" eb="2">
      <t>エン</t>
    </rPh>
    <phoneticPr fontId="1"/>
  </si>
  <si>
    <t>高校卒</t>
    <rPh sb="0" eb="3">
      <t>コウコウソツ</t>
    </rPh>
    <phoneticPr fontId="1"/>
  </si>
  <si>
    <t>同</t>
    <rPh sb="0" eb="1">
      <t>ドウ</t>
    </rPh>
    <phoneticPr fontId="1"/>
  </si>
  <si>
    <t>平均給与月額</t>
    <rPh sb="0" eb="2">
      <t>ヘイキン</t>
    </rPh>
    <rPh sb="2" eb="4">
      <t>キュウヨ</t>
    </rPh>
    <rPh sb="4" eb="5">
      <t>ツキ</t>
    </rPh>
    <rPh sb="5" eb="6">
      <t>ガク</t>
    </rPh>
    <phoneticPr fontId="1"/>
  </si>
  <si>
    <t>大学卒</t>
    <rPh sb="0" eb="3">
      <t>ダイガクソツ</t>
    </rPh>
    <phoneticPr fontId="1"/>
  </si>
  <si>
    <t>平均年齢</t>
    <rPh sb="0" eb="2">
      <t>ヘイキン</t>
    </rPh>
    <rPh sb="2" eb="4">
      <t>ネンレイ</t>
    </rPh>
    <phoneticPr fontId="1"/>
  </si>
  <si>
    <t>（歳）</t>
    <rPh sb="1" eb="2">
      <t>トシ</t>
    </rPh>
    <phoneticPr fontId="1"/>
  </si>
  <si>
    <t>級別職員数</t>
    <rPh sb="0" eb="2">
      <t>キュウベツ</t>
    </rPh>
    <rPh sb="2" eb="4">
      <t>ショクイン</t>
    </rPh>
    <rPh sb="4" eb="5">
      <t>スウ</t>
    </rPh>
    <phoneticPr fontId="1"/>
  </si>
  <si>
    <t>区　　　　　　分</t>
    <rPh sb="0" eb="1">
      <t>ク</t>
    </rPh>
    <rPh sb="7" eb="8">
      <t>ブン</t>
    </rPh>
    <phoneticPr fontId="1"/>
  </si>
  <si>
    <t>行　　政　　職</t>
    <rPh sb="0" eb="1">
      <t>ギョウ</t>
    </rPh>
    <rPh sb="3" eb="4">
      <t>セイ</t>
    </rPh>
    <rPh sb="6" eb="7">
      <t>ショク</t>
    </rPh>
    <phoneticPr fontId="1"/>
  </si>
  <si>
    <t>級</t>
    <rPh sb="0" eb="1">
      <t>キュウ</t>
    </rPh>
    <phoneticPr fontId="1"/>
  </si>
  <si>
    <t>職員数（人）</t>
    <rPh sb="0" eb="1">
      <t>ショク</t>
    </rPh>
    <rPh sb="1" eb="2">
      <t>イン</t>
    </rPh>
    <rPh sb="2" eb="3">
      <t>スウ</t>
    </rPh>
    <rPh sb="4" eb="5">
      <t>ニン</t>
    </rPh>
    <phoneticPr fontId="1"/>
  </si>
  <si>
    <t>構成比（％）</t>
    <rPh sb="0" eb="1">
      <t>カマエ</t>
    </rPh>
    <rPh sb="1" eb="2">
      <t>シゲル</t>
    </rPh>
    <rPh sb="2" eb="3">
      <t>ヒ</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</si>
  <si>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</si>
  <si>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</si>
  <si>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</si>
  <si>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</si>
  <si>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</si>
  <si>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</si>
  <si>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（級別の標準的な職務内容）</t>
    <rPh sb="1" eb="2">
      <t>キュウ</t>
    </rPh>
    <rPh sb="2" eb="3">
      <t>ベツ</t>
    </rPh>
    <rPh sb="4" eb="6">
      <t>ヒョウジュン</t>
    </rPh>
    <rPh sb="6" eb="7">
      <t>テキ</t>
    </rPh>
    <rPh sb="8" eb="10">
      <t>ショクム</t>
    </rPh>
    <rPh sb="10" eb="12">
      <t>ナイヨウ</t>
    </rPh>
    <phoneticPr fontId="1"/>
  </si>
  <si>
    <t>区　分</t>
    <rPh sb="0" eb="1">
      <t>ク</t>
    </rPh>
    <rPh sb="2" eb="3">
      <t>ブン</t>
    </rPh>
    <phoneticPr fontId="1"/>
  </si>
  <si>
    <t>１　級</t>
    <rPh sb="2" eb="3">
      <t>キュウ</t>
    </rPh>
    <phoneticPr fontId="1"/>
  </si>
  <si>
    <t>２　級</t>
    <rPh sb="2" eb="3">
      <t>キュウ</t>
    </rPh>
    <phoneticPr fontId="1"/>
  </si>
  <si>
    <t>３　級</t>
    <rPh sb="2" eb="3">
      <t>キュウ</t>
    </rPh>
    <phoneticPr fontId="1"/>
  </si>
  <si>
    <t>４　級</t>
    <rPh sb="2" eb="3">
      <t>キュウ</t>
    </rPh>
    <phoneticPr fontId="1"/>
  </si>
  <si>
    <t>５　級</t>
    <rPh sb="2" eb="3">
      <t>キュウ</t>
    </rPh>
    <phoneticPr fontId="1"/>
  </si>
  <si>
    <t>６　級</t>
    <rPh sb="2" eb="3">
      <t>キュウ</t>
    </rPh>
    <phoneticPr fontId="1"/>
  </si>
  <si>
    <t>行政職</t>
    <rPh sb="0" eb="2">
      <t>ギョウセイ</t>
    </rPh>
    <rPh sb="2" eb="3">
      <t>ショク</t>
    </rPh>
    <phoneticPr fontId="1"/>
  </si>
  <si>
    <t xml:space="preserve">１ 主事補の職務
２ 主事の職務
３ １又は２に相当する職務
</t>
    <phoneticPr fontId="1"/>
  </si>
  <si>
    <t>１ 主事の職務で高度の知識又は経験を必要とする業務を行う職務
２ １に相当する職務</t>
    <phoneticPr fontId="1"/>
  </si>
  <si>
    <t>１ 主査の職務
２ １に相当する職務</t>
    <phoneticPr fontId="1"/>
  </si>
  <si>
    <t>１ 主査の職務で高度の知識又は経験を必要とする業務を行う職務
２　課長補佐の職務
３ １又は２に相当する職務</t>
    <rPh sb="2" eb="4">
      <t>シュサ</t>
    </rPh>
    <rPh sb="5" eb="7">
      <t>ショクム</t>
    </rPh>
    <rPh sb="33" eb="35">
      <t>カチョウ</t>
    </rPh>
    <rPh sb="35" eb="37">
      <t>ホサ</t>
    </rPh>
    <rPh sb="38" eb="40">
      <t>ショクム</t>
    </rPh>
    <rPh sb="44" eb="45">
      <t>マタ</t>
    </rPh>
    <phoneticPr fontId="1"/>
  </si>
  <si>
    <t>１ 課長補佐の職務で高度の知識又は経験を必要とする業務を行う職務
２　課長の職務
３ １又は２に相当する職務</t>
    <rPh sb="2" eb="4">
      <t>カチョウ</t>
    </rPh>
    <rPh sb="4" eb="6">
      <t>ホサ</t>
    </rPh>
    <rPh sb="7" eb="9">
      <t>ショクム</t>
    </rPh>
    <rPh sb="35" eb="37">
      <t>カチョウ</t>
    </rPh>
    <rPh sb="38" eb="40">
      <t>ショクム</t>
    </rPh>
    <rPh sb="44" eb="45">
      <t>マタ</t>
    </rPh>
    <phoneticPr fontId="1"/>
  </si>
  <si>
    <t>１ 課長の職務で高度の知識又は経験を必要とする業務を行う職務
２　理事の職務
３ １又は２に相当する職務</t>
    <rPh sb="33" eb="35">
      <t>リジ</t>
    </rPh>
    <phoneticPr fontId="1"/>
  </si>
  <si>
    <t>（４）</t>
    <phoneticPr fontId="1"/>
  </si>
  <si>
    <t>昇給</t>
    <rPh sb="0" eb="2">
      <t>ショウキュウ</t>
    </rPh>
    <phoneticPr fontId="1"/>
  </si>
  <si>
    <t>区　　　　　分</t>
    <rPh sb="0" eb="1">
      <t>ク</t>
    </rPh>
    <rPh sb="6" eb="7">
      <t>ブン</t>
    </rPh>
    <phoneticPr fontId="1"/>
  </si>
  <si>
    <t>行政職</t>
    <rPh sb="0" eb="3">
      <t>ギョウセイショク</t>
    </rPh>
    <phoneticPr fontId="1"/>
  </si>
  <si>
    <t>職員数</t>
    <rPh sb="0" eb="3">
      <t>ショクインスウ</t>
    </rPh>
    <phoneticPr fontId="1"/>
  </si>
  <si>
    <t>（Ａ）</t>
    <phoneticPr fontId="1"/>
  </si>
  <si>
    <t>（人）</t>
    <rPh sb="1" eb="2">
      <t>ニン</t>
    </rPh>
    <phoneticPr fontId="1"/>
  </si>
  <si>
    <t>昇給に係る職員数</t>
    <rPh sb="0" eb="2">
      <t>ショウキュウ</t>
    </rPh>
    <rPh sb="3" eb="4">
      <t>カカ</t>
    </rPh>
    <rPh sb="5" eb="8">
      <t>ショクインスウ</t>
    </rPh>
    <phoneticPr fontId="1"/>
  </si>
  <si>
    <t>（Ｂ）</t>
    <phoneticPr fontId="1"/>
  </si>
  <si>
    <t>号級数別内訳</t>
    <rPh sb="0" eb="1">
      <t>ゴウ</t>
    </rPh>
    <rPh sb="1" eb="2">
      <t>キュウ</t>
    </rPh>
    <rPh sb="2" eb="3">
      <t>スウ</t>
    </rPh>
    <rPh sb="3" eb="4">
      <t>ベツ</t>
    </rPh>
    <rPh sb="4" eb="6">
      <t>ウチワケ</t>
    </rPh>
    <phoneticPr fontId="1"/>
  </si>
  <si>
    <t>１号給</t>
    <rPh sb="1" eb="2">
      <t>ゴウ</t>
    </rPh>
    <rPh sb="2" eb="3">
      <t>キュウ</t>
    </rPh>
    <phoneticPr fontId="1"/>
  </si>
  <si>
    <t>２号給</t>
    <rPh sb="1" eb="2">
      <t>ゴウ</t>
    </rPh>
    <rPh sb="2" eb="3">
      <t>キュウ</t>
    </rPh>
    <phoneticPr fontId="1"/>
  </si>
  <si>
    <t>３号給</t>
    <rPh sb="1" eb="2">
      <t>ゴウ</t>
    </rPh>
    <rPh sb="2" eb="3">
      <t>キュウ</t>
    </rPh>
    <phoneticPr fontId="1"/>
  </si>
  <si>
    <t>４号給</t>
    <rPh sb="1" eb="2">
      <t>ゴウ</t>
    </rPh>
    <rPh sb="2" eb="3">
      <t>キュウ</t>
    </rPh>
    <phoneticPr fontId="1"/>
  </si>
  <si>
    <t>比率</t>
    <rPh sb="0" eb="2">
      <t>ヒリツ</t>
    </rPh>
    <phoneticPr fontId="1"/>
  </si>
  <si>
    <t>（Ｂ）／（Ａ）</t>
    <phoneticPr fontId="1"/>
  </si>
  <si>
    <t>％</t>
    <phoneticPr fontId="1"/>
  </si>
  <si>
    <t>（５）</t>
    <phoneticPr fontId="1"/>
  </si>
  <si>
    <t>期末手当・勤勉手当</t>
    <rPh sb="0" eb="2">
      <t>キマツ</t>
    </rPh>
    <rPh sb="2" eb="4">
      <t>テアテ</t>
    </rPh>
    <rPh sb="5" eb="7">
      <t>キンベン</t>
    </rPh>
    <rPh sb="7" eb="9">
      <t>テアテ</t>
    </rPh>
    <phoneticPr fontId="1"/>
  </si>
  <si>
    <t>区分</t>
    <rPh sb="0" eb="2">
      <t>クブン</t>
    </rPh>
    <phoneticPr fontId="1"/>
  </si>
  <si>
    <t>支給期別支給率</t>
    <rPh sb="0" eb="2">
      <t>シキュウ</t>
    </rPh>
    <rPh sb="2" eb="3">
      <t>キ</t>
    </rPh>
    <rPh sb="3" eb="4">
      <t>ベツ</t>
    </rPh>
    <rPh sb="4" eb="6">
      <t>シキュウ</t>
    </rPh>
    <rPh sb="6" eb="7">
      <t>リツ</t>
    </rPh>
    <phoneticPr fontId="1"/>
  </si>
  <si>
    <t>支給率</t>
    <rPh sb="0" eb="1">
      <t>ササ</t>
    </rPh>
    <rPh sb="1" eb="2">
      <t>キュウ</t>
    </rPh>
    <rPh sb="2" eb="3">
      <t>リツ</t>
    </rPh>
    <phoneticPr fontId="1"/>
  </si>
  <si>
    <t>職制上の段階、職務の
級等による加算措置</t>
    <rPh sb="0" eb="2">
      <t>ショクセイ</t>
    </rPh>
    <rPh sb="2" eb="3">
      <t>ジョウ</t>
    </rPh>
    <rPh sb="4" eb="6">
      <t>ダンカイ</t>
    </rPh>
    <rPh sb="7" eb="9">
      <t>ショクム</t>
    </rPh>
    <rPh sb="11" eb="12">
      <t>キュウ</t>
    </rPh>
    <rPh sb="12" eb="13">
      <t>トウ</t>
    </rPh>
    <rPh sb="16" eb="18">
      <t>カサン</t>
    </rPh>
    <rPh sb="18" eb="20">
      <t>ソチ</t>
    </rPh>
    <phoneticPr fontId="1"/>
  </si>
  <si>
    <t>６月（月分）</t>
    <rPh sb="1" eb="2">
      <t>ツキ</t>
    </rPh>
    <phoneticPr fontId="1"/>
  </si>
  <si>
    <t>12月（月分）</t>
    <rPh sb="2" eb="3">
      <t>ツキ</t>
    </rPh>
    <rPh sb="4" eb="5">
      <t>ツキ</t>
    </rPh>
    <rPh sb="5" eb="6">
      <t>ブン</t>
    </rPh>
    <phoneticPr fontId="1"/>
  </si>
  <si>
    <t>（月分）</t>
    <rPh sb="1" eb="2">
      <t>ツキ</t>
    </rPh>
    <phoneticPr fontId="1"/>
  </si>
  <si>
    <t>有</t>
    <rPh sb="0" eb="1">
      <t>アリ</t>
    </rPh>
    <phoneticPr fontId="1"/>
  </si>
  <si>
    <t>（６）</t>
    <phoneticPr fontId="1"/>
  </si>
  <si>
    <t>定年退職及び勧奨退職に係る退職手当</t>
    <rPh sb="0" eb="2">
      <t>テイネン</t>
    </rPh>
    <rPh sb="2" eb="4">
      <t>タイショク</t>
    </rPh>
    <rPh sb="4" eb="5">
      <t>オヨ</t>
    </rPh>
    <rPh sb="6" eb="8">
      <t>カンショウ</t>
    </rPh>
    <rPh sb="8" eb="10">
      <t>タイショク</t>
    </rPh>
    <rPh sb="11" eb="12">
      <t>カカ</t>
    </rPh>
    <rPh sb="13" eb="15">
      <t>タイショク</t>
    </rPh>
    <rPh sb="15" eb="17">
      <t>テアテ</t>
    </rPh>
    <phoneticPr fontId="1"/>
  </si>
  <si>
    <t>20年勤続の者</t>
    <rPh sb="2" eb="3">
      <t>ネン</t>
    </rPh>
    <rPh sb="3" eb="5">
      <t>キンゾク</t>
    </rPh>
    <rPh sb="6" eb="7">
      <t>モノ</t>
    </rPh>
    <phoneticPr fontId="1"/>
  </si>
  <si>
    <t>25年勤続の者</t>
    <rPh sb="2" eb="3">
      <t>ネン</t>
    </rPh>
    <rPh sb="3" eb="5">
      <t>キンゾク</t>
    </rPh>
    <rPh sb="6" eb="7">
      <t>モノ</t>
    </rPh>
    <phoneticPr fontId="1"/>
  </si>
  <si>
    <t>35年勤続の者</t>
    <rPh sb="2" eb="3">
      <t>ネン</t>
    </rPh>
    <rPh sb="3" eb="5">
      <t>キンゾク</t>
    </rPh>
    <rPh sb="6" eb="7">
      <t>モノ</t>
    </rPh>
    <phoneticPr fontId="1"/>
  </si>
  <si>
    <t>最高限度</t>
    <rPh sb="0" eb="2">
      <t>サイコウ</t>
    </rPh>
    <rPh sb="2" eb="4">
      <t>ゲンド</t>
    </rPh>
    <phoneticPr fontId="1"/>
  </si>
  <si>
    <t>その他の加算</t>
    <rPh sb="2" eb="3">
      <t>タ</t>
    </rPh>
    <rPh sb="4" eb="6">
      <t>カサン</t>
    </rPh>
    <phoneticPr fontId="1"/>
  </si>
  <si>
    <t>備考</t>
    <rPh sb="0" eb="2">
      <t>ビコウ</t>
    </rPh>
    <phoneticPr fontId="1"/>
  </si>
  <si>
    <t>（月分）</t>
    <rPh sb="1" eb="2">
      <t>ツキ</t>
    </rPh>
    <rPh sb="2" eb="3">
      <t>ブン</t>
    </rPh>
    <phoneticPr fontId="1"/>
  </si>
  <si>
    <t>措置等</t>
    <rPh sb="0" eb="1">
      <t>ソ</t>
    </rPh>
    <rPh sb="1" eb="2">
      <t>チ</t>
    </rPh>
    <rPh sb="2" eb="3">
      <t>トウ</t>
    </rPh>
    <phoneticPr fontId="1"/>
  </si>
  <si>
    <t>支給率等</t>
    <rPh sb="0" eb="3">
      <t>シキュウリツ</t>
    </rPh>
    <rPh sb="3" eb="4">
      <t>トウ</t>
    </rPh>
    <phoneticPr fontId="1"/>
  </si>
  <si>
    <t>24.586875</t>
    <phoneticPr fontId="1"/>
  </si>
  <si>
    <t>33.27075</t>
    <phoneticPr fontId="1"/>
  </si>
  <si>
    <t>47.709</t>
    <phoneticPr fontId="1"/>
  </si>
  <si>
    <t>定年前早期退職
特例措置有</t>
    <rPh sb="0" eb="2">
      <t>テイネン</t>
    </rPh>
    <rPh sb="2" eb="3">
      <t>ゼン</t>
    </rPh>
    <rPh sb="3" eb="5">
      <t>ソウキ</t>
    </rPh>
    <rPh sb="5" eb="7">
      <t>タイショク</t>
    </rPh>
    <rPh sb="8" eb="10">
      <t>トクレイ</t>
    </rPh>
    <rPh sb="10" eb="12">
      <t>ソチ</t>
    </rPh>
    <rPh sb="12" eb="13">
      <t>アリ</t>
    </rPh>
    <phoneticPr fontId="1"/>
  </si>
  <si>
    <t>一般会計の制度
（支給率等）</t>
    <rPh sb="0" eb="2">
      <t>イッパン</t>
    </rPh>
    <rPh sb="2" eb="4">
      <t>カイケイ</t>
    </rPh>
    <rPh sb="5" eb="7">
      <t>セイド</t>
    </rPh>
    <rPh sb="9" eb="12">
      <t>シキュウリツ</t>
    </rPh>
    <rPh sb="12" eb="13">
      <t>トウ</t>
    </rPh>
    <phoneticPr fontId="1"/>
  </si>
  <si>
    <t>（７）</t>
    <phoneticPr fontId="1"/>
  </si>
  <si>
    <t>その他の手当</t>
    <rPh sb="2" eb="3">
      <t>タ</t>
    </rPh>
    <rPh sb="4" eb="6">
      <t>テアテ</t>
    </rPh>
    <phoneticPr fontId="1"/>
  </si>
  <si>
    <t>区分</t>
    <rPh sb="0" eb="1">
      <t>ク</t>
    </rPh>
    <rPh sb="1" eb="2">
      <t>ブン</t>
    </rPh>
    <phoneticPr fontId="1"/>
  </si>
  <si>
    <t>一般会計との制度の異同</t>
    <rPh sb="0" eb="2">
      <t>イッパン</t>
    </rPh>
    <rPh sb="2" eb="4">
      <t>カイケイ</t>
    </rPh>
    <rPh sb="6" eb="8">
      <t>セイド</t>
    </rPh>
    <rPh sb="9" eb="11">
      <t>イドウ</t>
    </rPh>
    <phoneticPr fontId="1"/>
  </si>
  <si>
    <t>差異の内容</t>
    <rPh sb="0" eb="1">
      <t>サ</t>
    </rPh>
    <rPh sb="1" eb="2">
      <t>イ</t>
    </rPh>
    <rPh sb="3" eb="5">
      <t>ナイヨウ</t>
    </rPh>
    <phoneticPr fontId="1"/>
  </si>
  <si>
    <t>扶養手当</t>
    <rPh sb="0" eb="1">
      <t>タモツ</t>
    </rPh>
    <rPh sb="1" eb="2">
      <t>オサム</t>
    </rPh>
    <rPh sb="2" eb="3">
      <t>テ</t>
    </rPh>
    <rPh sb="3" eb="4">
      <t>トウ</t>
    </rPh>
    <phoneticPr fontId="1"/>
  </si>
  <si>
    <t>同　一</t>
    <rPh sb="0" eb="1">
      <t>ドウ</t>
    </rPh>
    <rPh sb="2" eb="3">
      <t>イチ</t>
    </rPh>
    <phoneticPr fontId="1"/>
  </si>
  <si>
    <t>住居手当</t>
    <rPh sb="0" eb="1">
      <t>ジュウ</t>
    </rPh>
    <rPh sb="1" eb="2">
      <t>キョ</t>
    </rPh>
    <rPh sb="2" eb="3">
      <t>テ</t>
    </rPh>
    <rPh sb="3" eb="4">
      <t>トウ</t>
    </rPh>
    <phoneticPr fontId="1"/>
  </si>
  <si>
    <t>通勤手当</t>
    <rPh sb="0" eb="1">
      <t>ツウ</t>
    </rPh>
    <rPh sb="1" eb="2">
      <t>ツトム</t>
    </rPh>
    <rPh sb="2" eb="3">
      <t>テ</t>
    </rPh>
    <rPh sb="3" eb="4">
      <t>トウ</t>
    </rPh>
    <phoneticPr fontId="1"/>
  </si>
  <si>
    <t>光熱水費</t>
    <rPh sb="0" eb="4">
      <t>コウネツスイヒ</t>
    </rPh>
    <phoneticPr fontId="1"/>
  </si>
  <si>
    <t>人件費</t>
    <rPh sb="0" eb="3">
      <t>ジンケンヒ</t>
    </rPh>
    <phoneticPr fontId="1"/>
  </si>
  <si>
    <t>第３条　起債の利率を、次のとおり改める。</t>
    <rPh sb="0" eb="1">
      <t>ダイ</t>
    </rPh>
    <rPh sb="2" eb="3">
      <t>ジョウ</t>
    </rPh>
    <rPh sb="4" eb="6">
      <t>キサイ</t>
    </rPh>
    <rPh sb="7" eb="9">
      <t>リリツ</t>
    </rPh>
    <rPh sb="11" eb="12">
      <t>ツギ</t>
    </rPh>
    <rPh sb="16" eb="17">
      <t>アラタ</t>
    </rPh>
    <phoneticPr fontId="1"/>
  </si>
  <si>
    <t>企業債利息</t>
    <rPh sb="0" eb="3">
      <t>キギョウサイ</t>
    </rPh>
    <rPh sb="3" eb="5">
      <t>リソク</t>
    </rPh>
    <phoneticPr fontId="1"/>
  </si>
  <si>
    <t>営業収益</t>
    <rPh sb="0" eb="2">
      <t>エイギョウ</t>
    </rPh>
    <rPh sb="2" eb="4">
      <t>シュウエキ</t>
    </rPh>
    <phoneticPr fontId="1"/>
  </si>
  <si>
    <t>営業費用</t>
    <rPh sb="0" eb="2">
      <t>エイギョウ</t>
    </rPh>
    <rPh sb="2" eb="4">
      <t>ヒヨウ</t>
    </rPh>
    <phoneticPr fontId="1"/>
  </si>
  <si>
    <t>営業損益</t>
    <rPh sb="0" eb="4">
      <t>エイギョウソンエキ</t>
    </rPh>
    <phoneticPr fontId="1"/>
  </si>
  <si>
    <t>経常損益</t>
    <rPh sb="0" eb="4">
      <t>ケイジョウソンエキ</t>
    </rPh>
    <phoneticPr fontId="1"/>
  </si>
  <si>
    <t>第３条　予算第７条に定めた経費の金額を次のように改める。</t>
    <rPh sb="0" eb="1">
      <t>ダイ</t>
    </rPh>
    <rPh sb="2" eb="3">
      <t>ジョウ</t>
    </rPh>
    <phoneticPr fontId="1"/>
  </si>
  <si>
    <t>12月追加補正</t>
    <rPh sb="2" eb="3">
      <t>ガツ</t>
    </rPh>
    <rPh sb="3" eb="5">
      <t>ツイカ</t>
    </rPh>
    <rPh sb="5" eb="7">
      <t>ホセイ</t>
    </rPh>
    <phoneticPr fontId="1"/>
  </si>
  <si>
    <t>償還金に充てた繰入金･･･財源内訳表</t>
    <rPh sb="0" eb="2">
      <t>ショウカン</t>
    </rPh>
    <rPh sb="2" eb="3">
      <t>キン</t>
    </rPh>
    <rPh sb="4" eb="5">
      <t>ア</t>
    </rPh>
    <rPh sb="7" eb="10">
      <t>クリイレキン</t>
    </rPh>
    <rPh sb="13" eb="18">
      <t>ザイゲンウチワケヒョウ</t>
    </rPh>
    <phoneticPr fontId="1"/>
  </si>
  <si>
    <t>補　正　後</t>
    <rPh sb="0" eb="1">
      <t>ホ</t>
    </rPh>
    <rPh sb="2" eb="3">
      <t>セイ</t>
    </rPh>
    <rPh sb="4" eb="5">
      <t>ゴ</t>
    </rPh>
    <phoneticPr fontId="1"/>
  </si>
  <si>
    <t>補　正　前</t>
    <rPh sb="0" eb="1">
      <t>ホ</t>
    </rPh>
    <rPh sb="2" eb="3">
      <t>セイ</t>
    </rPh>
    <rPh sb="4" eb="5">
      <t>マエ</t>
    </rPh>
    <phoneticPr fontId="1"/>
  </si>
  <si>
    <t>その他雑収益</t>
    <rPh sb="2" eb="3">
      <t>タ</t>
    </rPh>
    <rPh sb="3" eb="6">
      <t>ザツシュウエキ</t>
    </rPh>
    <phoneticPr fontId="1"/>
  </si>
  <si>
    <t>公有建物災害共済金ほか</t>
    <rPh sb="0" eb="4">
      <t>コウユウタテモノ</t>
    </rPh>
    <rPh sb="4" eb="6">
      <t>サイガイ</t>
    </rPh>
    <rPh sb="6" eb="8">
      <t>キョウサイ</t>
    </rPh>
    <rPh sb="8" eb="9">
      <t>キン</t>
    </rPh>
    <phoneticPr fontId="1"/>
  </si>
  <si>
    <t>雑収益</t>
    <rPh sb="0" eb="3">
      <t>ザツシュウエキ</t>
    </rPh>
    <phoneticPr fontId="1"/>
  </si>
  <si>
    <t>加入負担金</t>
    <rPh sb="0" eb="2">
      <t>カニュウ</t>
    </rPh>
    <rPh sb="2" eb="5">
      <t>フタンキン</t>
    </rPh>
    <phoneticPr fontId="1"/>
  </si>
  <si>
    <t>　　第１項　営業収益</t>
    <rPh sb="2" eb="3">
      <t>ダイ</t>
    </rPh>
    <rPh sb="4" eb="5">
      <t>コウ</t>
    </rPh>
    <rPh sb="6" eb="8">
      <t>エイギョウ</t>
    </rPh>
    <rPh sb="8" eb="10">
      <t>シュウエキ</t>
    </rPh>
    <phoneticPr fontId="1"/>
  </si>
  <si>
    <t>第３条　予算第４条に定めた資本的収入の予定額を次のとおり補正する。</t>
    <rPh sb="4" eb="6">
      <t>ヨサン</t>
    </rPh>
    <rPh sb="10" eb="11">
      <t>サダ</t>
    </rPh>
    <rPh sb="28" eb="30">
      <t>ホセイ</t>
    </rPh>
    <phoneticPr fontId="1"/>
  </si>
  <si>
    <t>　　第２項　県補助金</t>
    <rPh sb="2" eb="3">
      <t>ダイ</t>
    </rPh>
    <rPh sb="4" eb="5">
      <t>コウ</t>
    </rPh>
    <rPh sb="6" eb="10">
      <t>ケンホジョキン</t>
    </rPh>
    <phoneticPr fontId="1"/>
  </si>
  <si>
    <t>　　第３項　加入金</t>
    <rPh sb="2" eb="3">
      <t>ダイ</t>
    </rPh>
    <rPh sb="4" eb="5">
      <t>コウ</t>
    </rPh>
    <rPh sb="6" eb="8">
      <t>カニュウ</t>
    </rPh>
    <rPh sb="8" eb="9">
      <t>キン</t>
    </rPh>
    <phoneticPr fontId="1"/>
  </si>
  <si>
    <t>水道加入負担金</t>
    <rPh sb="0" eb="2">
      <t>スイドウ</t>
    </rPh>
    <rPh sb="2" eb="4">
      <t>カニュウ</t>
    </rPh>
    <rPh sb="4" eb="7">
      <t>フタンキン</t>
    </rPh>
    <phoneticPr fontId="1"/>
  </si>
  <si>
    <t>↑R6.3末簡易水道特別会計繰越金</t>
    <rPh sb="5" eb="6">
      <t>マツ</t>
    </rPh>
    <rPh sb="6" eb="10">
      <t>カンイスイドウ</t>
    </rPh>
    <rPh sb="10" eb="14">
      <t>トクベツカイケイ</t>
    </rPh>
    <rPh sb="14" eb="17">
      <t>クリコシキン</t>
    </rPh>
    <phoneticPr fontId="1"/>
  </si>
  <si>
    <t>予算集計表より</t>
    <rPh sb="0" eb="5">
      <t>ヨサンシュウケイヒョウ</t>
    </rPh>
    <phoneticPr fontId="1"/>
  </si>
  <si>
    <t>第４条　起債の限度額を、次のとおり改める。</t>
    <rPh sb="0" eb="1">
      <t>ダイ</t>
    </rPh>
    <rPh sb="2" eb="3">
      <t>ジョウ</t>
    </rPh>
    <rPh sb="4" eb="6">
      <t>キサイ</t>
    </rPh>
    <rPh sb="7" eb="10">
      <t>ゲンドガク</t>
    </rPh>
    <rPh sb="12" eb="13">
      <t>ツギ</t>
    </rPh>
    <rPh sb="17" eb="18">
      <t>アラタ</t>
    </rPh>
    <phoneticPr fontId="1"/>
  </si>
  <si>
    <t>水道料金</t>
    <rPh sb="0" eb="4">
      <t>スイドウリョウキン</t>
    </rPh>
    <phoneticPr fontId="1"/>
  </si>
  <si>
    <t>一般会計負担金</t>
    <rPh sb="0" eb="7">
      <t>イッパンカイケイフタンキン</t>
    </rPh>
    <phoneticPr fontId="1"/>
  </si>
  <si>
    <t>増減</t>
    <rPh sb="0" eb="2">
      <t>ゾウゲン</t>
    </rPh>
    <phoneticPr fontId="1"/>
  </si>
  <si>
    <t>　（資本的収入）</t>
    <rPh sb="2" eb="5">
      <t>シホンテキ</t>
    </rPh>
    <phoneticPr fontId="1"/>
  </si>
  <si>
    <t>　　越前町長　髙田　浩樹</t>
    <phoneticPr fontId="1"/>
  </si>
  <si>
    <t>令和７年度越前町水道事業会計補正予算説明書</t>
    <rPh sb="0" eb="2">
      <t>レイワ</t>
    </rPh>
    <rPh sb="3" eb="5">
      <t>ネンド</t>
    </rPh>
    <rPh sb="4" eb="5">
      <t>ド</t>
    </rPh>
    <rPh sb="5" eb="8">
      <t>エチゼンチョウ</t>
    </rPh>
    <rPh sb="8" eb="10">
      <t>スイドウ</t>
    </rPh>
    <rPh sb="10" eb="12">
      <t>ジギョウ</t>
    </rPh>
    <rPh sb="14" eb="16">
      <t>ホセイ</t>
    </rPh>
    <phoneticPr fontId="1"/>
  </si>
  <si>
    <t>時 間 外
勤務手当</t>
    <rPh sb="0" eb="1">
      <t>トキ</t>
    </rPh>
    <rPh sb="2" eb="3">
      <t>アイダ</t>
    </rPh>
    <rPh sb="4" eb="5">
      <t>ソト</t>
    </rPh>
    <rPh sb="6" eb="8">
      <t>キンム</t>
    </rPh>
    <rPh sb="8" eb="9">
      <t>テ</t>
    </rPh>
    <rPh sb="9" eb="10">
      <t>トウ</t>
    </rPh>
    <phoneticPr fontId="1"/>
  </si>
  <si>
    <t>令和７年度越前町水道事業会計補正予算実施計画</t>
    <rPh sb="0" eb="2">
      <t>レイワ</t>
    </rPh>
    <rPh sb="3" eb="5">
      <t>ネンド</t>
    </rPh>
    <rPh sb="4" eb="5">
      <t>ド</t>
    </rPh>
    <rPh sb="5" eb="7">
      <t>エチゼン</t>
    </rPh>
    <rPh sb="8" eb="10">
      <t>スイドウ</t>
    </rPh>
    <rPh sb="10" eb="12">
      <t>ジギョウ</t>
    </rPh>
    <rPh sb="12" eb="14">
      <t>カイケイ</t>
    </rPh>
    <rPh sb="14" eb="16">
      <t>ホセイ</t>
    </rPh>
    <rPh sb="16" eb="18">
      <t>ヨサン</t>
    </rPh>
    <phoneticPr fontId="1"/>
  </si>
  <si>
    <t>令和７年度越前町水道事業会計予定キャッシュ・フロー計算書</t>
    <rPh sb="0" eb="2">
      <t>レイワ</t>
    </rPh>
    <rPh sb="3" eb="4">
      <t>トシ</t>
    </rPh>
    <rPh sb="4" eb="5">
      <t>ド</t>
    </rPh>
    <rPh sb="5" eb="7">
      <t>エチゼン</t>
    </rPh>
    <rPh sb="7" eb="8">
      <t>マチ</t>
    </rPh>
    <rPh sb="8" eb="9">
      <t>ミズ</t>
    </rPh>
    <rPh sb="9" eb="10">
      <t>ミチ</t>
    </rPh>
    <rPh sb="10" eb="11">
      <t>コト</t>
    </rPh>
    <rPh sb="11" eb="12">
      <t>ギョウ</t>
    </rPh>
    <rPh sb="12" eb="14">
      <t>カイケイ</t>
    </rPh>
    <rPh sb="14" eb="15">
      <t>ヨ</t>
    </rPh>
    <rPh sb="15" eb="16">
      <t>サダ</t>
    </rPh>
    <rPh sb="25" eb="26">
      <t>ケイ</t>
    </rPh>
    <rPh sb="26" eb="27">
      <t>サン</t>
    </rPh>
    <rPh sb="27" eb="28">
      <t>ショ</t>
    </rPh>
    <phoneticPr fontId="1"/>
  </si>
  <si>
    <t>（令和７年４月１日から令和８年３月３１日まで）</t>
    <rPh sb="1" eb="3">
      <t>レイワ</t>
    </rPh>
    <rPh sb="4" eb="5">
      <t>ネン</t>
    </rPh>
    <rPh sb="6" eb="7">
      <t>ガツ</t>
    </rPh>
    <rPh sb="8" eb="9">
      <t>ニチ</t>
    </rPh>
    <rPh sb="11" eb="13">
      <t>レイワ</t>
    </rPh>
    <rPh sb="14" eb="15">
      <t>ネン</t>
    </rPh>
    <rPh sb="16" eb="17">
      <t>ガツ</t>
    </rPh>
    <rPh sb="19" eb="20">
      <t>ニチ</t>
    </rPh>
    <phoneticPr fontId="1"/>
  </si>
  <si>
    <t>令和７年度越前町水道事業予定損益計算書</t>
    <rPh sb="0" eb="2">
      <t>レイワ</t>
    </rPh>
    <rPh sb="3" eb="5">
      <t>ネンド</t>
    </rPh>
    <rPh sb="4" eb="5">
      <t>ド</t>
    </rPh>
    <rPh sb="5" eb="7">
      <t>エチゼン</t>
    </rPh>
    <rPh sb="7" eb="8">
      <t>マチ</t>
    </rPh>
    <rPh sb="8" eb="9">
      <t>ミズ</t>
    </rPh>
    <rPh sb="9" eb="10">
      <t>ミチ</t>
    </rPh>
    <rPh sb="10" eb="11">
      <t>コト</t>
    </rPh>
    <rPh sb="11" eb="12">
      <t>ギョウ</t>
    </rPh>
    <rPh sb="12" eb="13">
      <t>ヨ</t>
    </rPh>
    <rPh sb="13" eb="14">
      <t>サダム</t>
    </rPh>
    <rPh sb="14" eb="15">
      <t>ソン</t>
    </rPh>
    <rPh sb="15" eb="16">
      <t>エキ</t>
    </rPh>
    <rPh sb="16" eb="17">
      <t>ケイ</t>
    </rPh>
    <rPh sb="17" eb="18">
      <t>ザン</t>
    </rPh>
    <rPh sb="18" eb="19">
      <t>ショ</t>
    </rPh>
    <phoneticPr fontId="1"/>
  </si>
  <si>
    <t>令和７年４月１日現在</t>
    <rPh sb="0" eb="2">
      <t>レイワ</t>
    </rPh>
    <rPh sb="3" eb="4">
      <t>ネン</t>
    </rPh>
    <rPh sb="5" eb="6">
      <t>ツキ</t>
    </rPh>
    <rPh sb="7" eb="8">
      <t>ヒ</t>
    </rPh>
    <rPh sb="8" eb="10">
      <t>ゲンザイ</t>
    </rPh>
    <phoneticPr fontId="1"/>
  </si>
  <si>
    <t>令和７年６月１日現在</t>
    <rPh sb="0" eb="2">
      <t>レイワ</t>
    </rPh>
    <rPh sb="3" eb="4">
      <t>ネン</t>
    </rPh>
    <rPh sb="5" eb="6">
      <t>ツキ</t>
    </rPh>
    <rPh sb="7" eb="8">
      <t>ヒ</t>
    </rPh>
    <rPh sb="8" eb="10">
      <t>ゲンザイ</t>
    </rPh>
    <phoneticPr fontId="1"/>
  </si>
  <si>
    <t>2.300</t>
    <phoneticPr fontId="1"/>
  </si>
  <si>
    <t>令和７年度越前町水道事業予定貸借対照表</t>
    <rPh sb="0" eb="2">
      <t>レイワ</t>
    </rPh>
    <rPh sb="3" eb="5">
      <t>ネンド</t>
    </rPh>
    <rPh sb="4" eb="5">
      <t>ド</t>
    </rPh>
    <rPh sb="5" eb="7">
      <t>エチゼン</t>
    </rPh>
    <rPh sb="8" eb="10">
      <t>スイドウ</t>
    </rPh>
    <rPh sb="10" eb="12">
      <t>ジギョウ</t>
    </rPh>
    <phoneticPr fontId="1"/>
  </si>
  <si>
    <t>（令和８年 ３ 月３１日）</t>
    <rPh sb="1" eb="3">
      <t>レイワ</t>
    </rPh>
    <phoneticPr fontId="1"/>
  </si>
  <si>
    <t>令和７年度注記表</t>
    <rPh sb="0" eb="1">
      <t>レイ</t>
    </rPh>
    <rPh sb="1" eb="2">
      <t>ワ</t>
    </rPh>
    <phoneticPr fontId="1"/>
  </si>
  <si>
    <t>表をもとに、キャッシュ・フロー計算書を作成しており、資金期首残高には、資金前年度末残高 62,515,361円に</t>
    <rPh sb="0" eb="1">
      <t>ヒョウ</t>
    </rPh>
    <rPh sb="15" eb="18">
      <t>ケイサンショ</t>
    </rPh>
    <rPh sb="19" eb="21">
      <t>サクセイ</t>
    </rPh>
    <rPh sb="26" eb="28">
      <t>シキン</t>
    </rPh>
    <rPh sb="28" eb="30">
      <t>キシュ</t>
    </rPh>
    <rPh sb="30" eb="32">
      <t>ザンダカ</t>
    </rPh>
    <rPh sb="35" eb="37">
      <t>シキン</t>
    </rPh>
    <rPh sb="37" eb="38">
      <t>マエ</t>
    </rPh>
    <rPh sb="38" eb="41">
      <t>ネンドマツ</t>
    </rPh>
    <rPh sb="41" eb="43">
      <t>ザンダカ</t>
    </rPh>
    <rPh sb="54" eb="55">
      <t>エン</t>
    </rPh>
    <phoneticPr fontId="1"/>
  </si>
  <si>
    <t>37,970,795円を加えている。</t>
    <rPh sb="10" eb="11">
      <t>エン</t>
    </rPh>
    <rPh sb="12" eb="13">
      <t>クワ</t>
    </rPh>
    <phoneticPr fontId="1"/>
  </si>
  <si>
    <t>令和７年度（令和7年4月1日から令和8年3月31日）</t>
    <rPh sb="0" eb="2">
      <t>レイワ</t>
    </rPh>
    <rPh sb="3" eb="5">
      <t>ネンド</t>
    </rPh>
    <rPh sb="6" eb="8">
      <t>レイワ</t>
    </rPh>
    <rPh sb="9" eb="10">
      <t>ネン</t>
    </rPh>
    <rPh sb="11" eb="12">
      <t>ガツ</t>
    </rPh>
    <rPh sb="13" eb="14">
      <t>ニチ</t>
    </rPh>
    <rPh sb="16" eb="18">
      <t>レイワ</t>
    </rPh>
    <rPh sb="19" eb="20">
      <t>ネン</t>
    </rPh>
    <rPh sb="21" eb="22">
      <t>ガツ</t>
    </rPh>
    <rPh sb="24" eb="25">
      <t>ニチ</t>
    </rPh>
    <phoneticPr fontId="1"/>
  </si>
  <si>
    <t>含む）のうち、他会計が負担すると見込まれる額は1,027,294千円である。</t>
    <rPh sb="0" eb="1">
      <t>フク</t>
    </rPh>
    <rPh sb="7" eb="10">
      <t>タカイケイ</t>
    </rPh>
    <rPh sb="11" eb="13">
      <t>フタン</t>
    </rPh>
    <rPh sb="16" eb="18">
      <t>ミコ</t>
    </rPh>
    <rPh sb="21" eb="22">
      <t>ガク</t>
    </rPh>
    <rPh sb="32" eb="33">
      <t>セン</t>
    </rPh>
    <rPh sb="33" eb="34">
      <t>エン</t>
    </rPh>
    <phoneticPr fontId="1"/>
  </si>
  <si>
    <r>
      <t>令和７年度越前町水道事業会計補正予算（第</t>
    </r>
    <r>
      <rPr>
        <sz val="11"/>
        <color theme="1"/>
        <rFont val="ＭＳ 明朝"/>
        <family val="1"/>
        <charset val="128"/>
      </rPr>
      <t>１</t>
    </r>
    <r>
      <rPr>
        <sz val="11"/>
        <rFont val="ＭＳ 明朝"/>
        <family val="1"/>
        <charset val="128"/>
      </rPr>
      <t>号）</t>
    </r>
    <rPh sb="0" eb="2">
      <t>レイワ</t>
    </rPh>
    <rPh sb="3" eb="5">
      <t>ネンド</t>
    </rPh>
    <rPh sb="4" eb="5">
      <t>ド</t>
    </rPh>
    <rPh sb="5" eb="7">
      <t>エチゼン</t>
    </rPh>
    <rPh sb="7" eb="8">
      <t>マチ</t>
    </rPh>
    <rPh sb="8" eb="10">
      <t>スイドウ</t>
    </rPh>
    <rPh sb="10" eb="12">
      <t>ジギョウ</t>
    </rPh>
    <rPh sb="12" eb="14">
      <t>カイケイ</t>
    </rPh>
    <rPh sb="14" eb="16">
      <t>ホセイ</t>
    </rPh>
    <rPh sb="16" eb="18">
      <t>ヨサン</t>
    </rPh>
    <rPh sb="19" eb="20">
      <t>ダイ</t>
    </rPh>
    <rPh sb="21" eb="22">
      <t>ゴウ</t>
    </rPh>
    <phoneticPr fontId="1"/>
  </si>
  <si>
    <t>　（収益的収入及び支出）</t>
    <rPh sb="7" eb="8">
      <t>オヨ</t>
    </rPh>
    <rPh sb="9" eb="11">
      <t>シシュツ</t>
    </rPh>
    <phoneticPr fontId="1"/>
  </si>
  <si>
    <t>第４条　予算第８条中「一般会計からこの会計へ補助を受ける金額は、295,393千円」を「一般会計からこの会計へ補助を受ける金額は、</t>
    <rPh sb="0" eb="1">
      <t>ダイ</t>
    </rPh>
    <rPh sb="2" eb="3">
      <t>ジョウ</t>
    </rPh>
    <rPh sb="9" eb="10">
      <t>ナカ</t>
    </rPh>
    <rPh sb="11" eb="13">
      <t>イッパン</t>
    </rPh>
    <rPh sb="13" eb="15">
      <t>カイケイ</t>
    </rPh>
    <rPh sb="19" eb="21">
      <t>カイケイ</t>
    </rPh>
    <rPh sb="22" eb="24">
      <t>ホジョ</t>
    </rPh>
    <rPh sb="25" eb="26">
      <t>ウ</t>
    </rPh>
    <rPh sb="28" eb="30">
      <t>キンガク</t>
    </rPh>
    <rPh sb="39" eb="41">
      <t>センエン</t>
    </rPh>
    <rPh sb="44" eb="46">
      <t>イッパン</t>
    </rPh>
    <rPh sb="46" eb="48">
      <t>カイケイ</t>
    </rPh>
    <rPh sb="52" eb="54">
      <t>カイケイ</t>
    </rPh>
    <rPh sb="55" eb="57">
      <t>ホジョ</t>
    </rPh>
    <rPh sb="58" eb="59">
      <t>ウ</t>
    </rPh>
    <rPh sb="61" eb="63">
      <t>キンガク</t>
    </rPh>
    <phoneticPr fontId="1"/>
  </si>
  <si>
    <t>303,138千円」に改める。</t>
    <rPh sb="7" eb="9">
      <t>センエン</t>
    </rPh>
    <rPh sb="11" eb="12">
      <t>アラタ</t>
    </rPh>
    <phoneticPr fontId="1"/>
  </si>
  <si>
    <t>第１条　令和７年度越前町水道事業会計補正予算（第１号）は、次に定めるところによる。</t>
    <rPh sb="4" eb="6">
      <t>レイワ</t>
    </rPh>
    <rPh sb="7" eb="9">
      <t>ネンド</t>
    </rPh>
    <rPh sb="9" eb="11">
      <t>エチゼン</t>
    </rPh>
    <rPh sb="12" eb="14">
      <t>スイドウ</t>
    </rPh>
    <rPh sb="14" eb="16">
      <t>ジギョウ</t>
    </rPh>
    <rPh sb="18" eb="20">
      <t>ホセイ</t>
    </rPh>
    <rPh sb="23" eb="24">
      <t>ダイ</t>
    </rPh>
    <rPh sb="25" eb="26">
      <t>ゴウ</t>
    </rPh>
    <phoneticPr fontId="1"/>
  </si>
  <si>
    <t>扶　養</t>
    <phoneticPr fontId="1"/>
  </si>
  <si>
    <t>住　居</t>
    <rPh sb="0" eb="1">
      <t>ジュウ</t>
    </rPh>
    <rPh sb="2" eb="3">
      <t>イ</t>
    </rPh>
    <phoneticPr fontId="1"/>
  </si>
  <si>
    <t>備考の計</t>
    <rPh sb="0" eb="2">
      <t>ビコウ</t>
    </rPh>
    <rPh sb="3" eb="4">
      <t>ケイ</t>
    </rPh>
    <phoneticPr fontId="1"/>
  </si>
  <si>
    <t>通　勤</t>
    <rPh sb="0" eb="1">
      <t>ツウ</t>
    </rPh>
    <rPh sb="2" eb="3">
      <t>ツトム</t>
    </rPh>
    <phoneticPr fontId="1"/>
  </si>
  <si>
    <t>賞与引当金</t>
    <rPh sb="0" eb="2">
      <t>ショウヨ</t>
    </rPh>
    <rPh sb="2" eb="5">
      <t>ヒキアテキン</t>
    </rPh>
    <phoneticPr fontId="1"/>
  </si>
  <si>
    <t>人事異動に伴う増</t>
    <rPh sb="0" eb="2">
      <t>ジンジ</t>
    </rPh>
    <rPh sb="2" eb="4">
      <t>イドウ</t>
    </rPh>
    <rPh sb="5" eb="6">
      <t>トモナ</t>
    </rPh>
    <rPh sb="7" eb="8">
      <t>ゾウ</t>
    </rPh>
    <phoneticPr fontId="1"/>
  </si>
  <si>
    <t>市町村職員共済組合負担金</t>
    <rPh sb="0" eb="3">
      <t>シチョウソン</t>
    </rPh>
    <rPh sb="3" eb="5">
      <t>ショクイン</t>
    </rPh>
    <rPh sb="5" eb="7">
      <t>キョウサイ</t>
    </rPh>
    <rPh sb="7" eb="9">
      <t>クミアイ</t>
    </rPh>
    <rPh sb="9" eb="12">
      <t>フタンキン</t>
    </rPh>
    <phoneticPr fontId="1"/>
  </si>
  <si>
    <t>第２条　令和７年度越前町水道事業会計予算(以下「予算」という。)第３条に定めた収益的収入及び支出の予定額を次のとおり補正する。</t>
    <rPh sb="4" eb="6">
      <t>レイワ</t>
    </rPh>
    <rPh sb="7" eb="9">
      <t>ネンド</t>
    </rPh>
    <rPh sb="44" eb="45">
      <t>オヨ</t>
    </rPh>
    <rPh sb="46" eb="48">
      <t>シシュツ</t>
    </rPh>
    <phoneticPr fontId="1"/>
  </si>
  <si>
    <t>退職手当負担金</t>
    <phoneticPr fontId="1"/>
  </si>
  <si>
    <t>管理職</t>
    <phoneticPr fontId="1"/>
  </si>
  <si>
    <t>期　末</t>
    <phoneticPr fontId="1"/>
  </si>
  <si>
    <t>勤　勉</t>
    <phoneticPr fontId="1"/>
  </si>
  <si>
    <t>児　童</t>
    <phoneticPr fontId="1"/>
  </si>
  <si>
    <t>時間外</t>
    <phoneticPr fontId="1"/>
  </si>
  <si>
    <t>令和７年６月１０日提出</t>
    <rPh sb="0" eb="2">
      <t>レイワ</t>
    </rPh>
    <rPh sb="3" eb="4">
      <t>ネン</t>
    </rPh>
    <rPh sb="8" eb="9">
      <t>ヒ</t>
    </rPh>
    <phoneticPr fontId="1"/>
  </si>
  <si>
    <t>賞　与
引当金</t>
    <rPh sb="4" eb="6">
      <t>ヒキアテ</t>
    </rPh>
    <rPh sb="6" eb="7">
      <t>キン</t>
    </rPh>
    <phoneticPr fontId="1"/>
  </si>
  <si>
    <t>引当金の取崩し</t>
    <rPh sb="0" eb="3">
      <t>ヒキアテキン</t>
    </rPh>
    <rPh sb="4" eb="5">
      <t>ト</t>
    </rPh>
    <rPh sb="5" eb="6">
      <t>クズ</t>
    </rPh>
    <phoneticPr fontId="1"/>
  </si>
  <si>
    <t>賞与等引当金</t>
    <rPh sb="0" eb="2">
      <t>ショウヨ</t>
    </rPh>
    <rPh sb="2" eb="3">
      <t>トウ</t>
    </rPh>
    <rPh sb="3" eb="6">
      <t>ヒキアテキン</t>
    </rPh>
    <phoneticPr fontId="1"/>
  </si>
  <si>
    <t>・令和７年６月において、期末・勤勉手当の支給及びこれに伴う法定福利費を支出するため、賞与引当金</t>
    <rPh sb="1" eb="3">
      <t>レイワ</t>
    </rPh>
    <rPh sb="4" eb="5">
      <t>ネン</t>
    </rPh>
    <rPh sb="6" eb="7">
      <t>ガツ</t>
    </rPh>
    <rPh sb="12" eb="14">
      <t>キマツ</t>
    </rPh>
    <rPh sb="15" eb="19">
      <t>キンベンテアテ</t>
    </rPh>
    <rPh sb="20" eb="22">
      <t>シキュウ</t>
    </rPh>
    <rPh sb="22" eb="23">
      <t>オヨ</t>
    </rPh>
    <rPh sb="27" eb="28">
      <t>トモナ</t>
    </rPh>
    <rPh sb="29" eb="34">
      <t>ホウテイフクリヒ</t>
    </rPh>
    <rPh sb="35" eb="37">
      <t>シシュツ</t>
    </rPh>
    <rPh sb="42" eb="44">
      <t>ショウヨ</t>
    </rPh>
    <rPh sb="44" eb="47">
      <t>ヒキアテキン</t>
    </rPh>
    <phoneticPr fontId="1"/>
  </si>
  <si>
    <t>　2,695,000円を取り崩す。</t>
    <rPh sb="10" eb="11">
      <t>エン</t>
    </rPh>
    <rPh sb="12" eb="13">
      <t>ト</t>
    </rPh>
    <rPh sb="14" eb="15">
      <t>クズ</t>
    </rPh>
    <phoneticPr fontId="1"/>
  </si>
  <si>
    <t>議案第３６号</t>
    <rPh sb="0" eb="2">
      <t>ギアン</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</si>
</sst>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Red]\(#,##0\)"/>
    <numFmt numFmtId="177" formatCode="#,##0;&quot;△ &quot;#,##0"/>
    <numFmt numFmtId="178" formatCode="0&quot;.&quot;"/>
    <numFmt numFmtId="179" formatCode="#,##0;&quot;△&quot;#,##0"/>
    <numFmt numFmtId="180" formatCode="#,##0\ ;&quot;△&quot;#,##0\ "/>
    <numFmt numFmtId="181" formatCode="[$-411]ggge&quot;年&quot;mm&quot;月&quot;dd&quot;日&quot;"/>
    <numFmt numFmtId="182" formatCode="[DBNum3][$-411]#,##0"/>
    <numFmt numFmtId="183" formatCode="[DBNum3][$-411]#,##0;[Red][DBNum3][$-411]#,##0"/>
    <numFmt numFmtId="184" formatCode="#,##0&quot; 円&quot;;&quot;△ &quot;#,##0&quot; 円&quot;"/>
    <numFmt numFmtId="185" formatCode="#,##0&quot;.&quot;"/>
    <numFmt numFmtId="186" formatCode="#,##0;[Red]#,##0"/>
    <numFmt numFmtId="187" formatCode="#,##0;#,##0"/>
    <numFmt numFmtId="188" formatCode="[DBNum3][$-411]0"/>
    <numFmt numFmtId="189" formatCode="#,##0&quot;人&quot;;&quot;△&quot;#,##0&quot;人&quot;"/>
    <numFmt numFmtId="190" formatCode="0.0_ "/>
    <numFmt numFmtId="191" formatCode="0.0%"/>
    <numFmt numFmtId="192" formatCode="#,##0.0"/>
  </numFmts>
  <fonts count="20">
    <font>
      <sz val="12"/>
      <name val="Arial"/>
      <family val="2"/>
    </font>
    <font>
      <sz val="6"/>
      <name val="ＭＳ Ｐゴシック"/>
      <family val="3"/>
      <charset val="128"/>
    </font>
    <font>
      <sz val="11"/>
      <name val="ＭＳ Ｐゴシック"/>
      <family val="3"/>
      <charset val="128"/>
    </font>
    <font>
      <sz val="11"/>
      <name val="ＭＳ 明朝"/>
      <family val="1"/>
      <charset val="128"/>
    </font>
    <font>
      <u/>
      <sz val="11"/>
      <name val="ＭＳ 明朝"/>
      <family val="1"/>
      <charset val="128"/>
    </font>
    <font>
      <sz val="11"/>
      <color theme="0"/>
      <name val="ＭＳ 明朝"/>
      <family val="1"/>
      <charset val="128"/>
    </font>
    <font>
      <sz val="11"/>
      <color indexed="10"/>
      <name val="ＭＳ 明朝"/>
      <family val="1"/>
      <charset val="128"/>
    </font>
    <font>
      <sz val="11"/>
      <color rgb="FF0070C0"/>
      <name val="ＭＳ 明朝"/>
      <family val="1"/>
      <charset val="128"/>
    </font>
    <font>
      <sz val="12"/>
      <name val="ＭＳ 明朝"/>
      <family val="1"/>
      <charset val="128"/>
    </font>
    <font>
      <sz val="10"/>
      <color rgb="FFFF0000"/>
      <name val="ＭＳ ゴシック"/>
      <family val="3"/>
      <charset val="128"/>
    </font>
    <font>
      <sz val="9"/>
      <color rgb="FFFF0000"/>
      <name val="ＭＳ ゴシック"/>
      <family val="3"/>
      <charset val="128"/>
    </font>
    <font>
      <sz val="25"/>
      <name val="ＭＳ 明朝"/>
      <family val="1"/>
      <charset val="128"/>
    </font>
    <font>
      <sz val="9"/>
      <color indexed="10"/>
      <name val="ＭＳ ゴシック"/>
      <family val="3"/>
      <charset val="128"/>
    </font>
    <font>
      <sz val="9"/>
      <name val="ＭＳ 明朝"/>
      <family val="1"/>
      <charset val="128"/>
    </font>
    <font>
      <sz val="11"/>
      <color rgb="FFFF0000"/>
      <name val="ＭＳ 明朝"/>
      <family val="1"/>
      <charset val="128"/>
    </font>
    <font>
      <sz val="9"/>
      <name val="ＭＳ Ｐゴシック"/>
      <family val="3"/>
      <charset val="128"/>
    </font>
    <font>
      <sz val="8"/>
      <color indexed="81"/>
      <name val="MS P ゴシック"/>
      <family val="3"/>
      <charset val="128"/>
    </font>
    <font>
      <sz val="9"/>
      <color rgb="FFFF0000"/>
      <name val="ＭＳ 明朝"/>
      <family val="1"/>
      <charset val="128"/>
    </font>
    <font>
      <sz val="11"/>
      <color theme="1"/>
      <name val="ＭＳ 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235">
    <border>
      <left/>
      <right/>
      <top/>
      <bottom/>
      <diagonal/>
    </border>
    <border>
      <left/>
      <right/>
      <top style="thin">
        <color indexed="8"/>
      </top>
      <bottom/>
      <diagonal/>
    </border>
    <border>
      <left style="thin">
        <color indexed="8"/>
      </left>
      <right style="thin">
        <color indexed="64"/>
      </right>
      <top style="thin">
        <color indexed="8"/>
      </top>
      <bottom/>
      <diagonal/>
    </border>
    <border>
      <left/>
      <right/>
      <top style="thin">
        <color indexed="64"/>
      </top>
      <bottom/>
      <diagonal/>
    </border>
    <border>
      <left style="thin">
        <color indexed="8"/>
      </left>
      <right style="thin">
        <color indexed="64"/>
      </right>
      <top style="thin">
        <color indexed="8"/>
      </top>
      <bottom style="thin">
        <color indexed="8"/>
      </bottom>
      <diagonal/>
    </border>
    <border>
      <left/>
      <right/>
      <top/>
      <bottom style="thin">
        <color indexed="64"/>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style="thin">
        <color indexed="8"/>
      </left>
      <right/>
      <top/>
      <bottom style="thin">
        <color indexed="8"/>
      </bottom>
      <diagonal/>
    </border>
    <border>
      <left style="thin">
        <color indexed="8"/>
      </left>
      <right/>
      <top/>
      <bottom style="thin">
        <color indexed="64"/>
      </bottom>
      <diagonal/>
    </border>
    <border>
      <left style="thin">
        <color indexed="64"/>
      </left>
      <right/>
      <top/>
      <bottom style="thin">
        <color indexed="64"/>
      </bottom>
      <diagonal/>
    </border>
    <border>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auto="1"/>
      </left>
      <right/>
      <top style="thin">
        <color auto="1"/>
      </top>
      <bottom style="thin">
        <color auto="1"/>
      </bottom>
      <diagonal/>
    </border>
    <border>
      <left/>
      <right/>
      <top style="thin">
        <color indexed="64"/>
      </top>
      <bottom style="double">
        <color indexed="64"/>
      </bottom>
      <diagonal/>
    </border>
    <border>
      <left/>
      <right style="thin">
        <color indexed="8"/>
      </right>
      <top/>
      <bottom/>
      <diagonal/>
    </border>
    <border>
      <left style="thin">
        <color indexed="8"/>
      </left>
      <right/>
      <top/>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auto="1"/>
      </right>
      <top style="hair">
        <color indexed="64"/>
      </top>
      <bottom style="thin">
        <color auto="1"/>
      </bottom>
      <diagonal/>
    </border>
    <border>
      <left style="thin">
        <color indexed="64"/>
      </left>
      <right style="hair">
        <color indexed="64"/>
      </right>
      <top style="hair">
        <color indexed="64"/>
      </top>
      <bottom style="thin">
        <color auto="1"/>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8"/>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64"/>
      </right>
      <top style="thin">
        <color indexed="8"/>
      </top>
      <bottom style="hair">
        <color indexed="8"/>
      </bottom>
      <diagonal/>
    </border>
    <border>
      <left style="hair">
        <color indexed="8"/>
      </left>
      <right style="hair">
        <color indexed="8"/>
      </right>
      <top/>
      <bottom/>
      <diagonal/>
    </border>
    <border>
      <left style="hair">
        <color indexed="8"/>
      </left>
      <right style="thin">
        <color indexed="64"/>
      </right>
      <top/>
      <bottom/>
      <diagonal/>
    </border>
    <border>
      <left/>
      <right/>
      <top style="thin">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thin">
        <color indexed="64"/>
      </bottom>
      <diagonal/>
    </border>
    <border>
      <left style="hair">
        <color indexed="8"/>
      </left>
      <right/>
      <top style="hair">
        <color indexed="8"/>
      </top>
      <bottom style="hair">
        <color indexed="8"/>
      </bottom>
      <diagonal/>
    </border>
    <border>
      <left style="hair">
        <color indexed="8"/>
      </left>
      <right/>
      <top/>
      <bottom/>
      <diagonal/>
    </border>
    <border>
      <left style="hair">
        <color indexed="8"/>
      </left>
      <right/>
      <top style="hair">
        <color indexed="8"/>
      </top>
      <bottom/>
      <diagonal/>
    </border>
    <border>
      <left style="hair">
        <color indexed="8"/>
      </left>
      <right/>
      <top/>
      <bottom style="thin">
        <color indexed="64"/>
      </bottom>
      <diagonal/>
    </border>
    <border>
      <left/>
      <right style="hair">
        <color indexed="8"/>
      </right>
      <top style="hair">
        <color indexed="8"/>
      </top>
      <bottom/>
      <diagonal/>
    </border>
    <border>
      <left/>
      <right style="hair">
        <color indexed="8"/>
      </right>
      <top/>
      <bottom/>
      <diagonal/>
    </border>
    <border>
      <left/>
      <right style="hair">
        <color indexed="8"/>
      </right>
      <top style="hair">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style="thin">
        <color indexed="64"/>
      </bottom>
      <diagonal/>
    </border>
    <border>
      <left/>
      <right style="thin">
        <color indexed="64"/>
      </right>
      <top style="hair">
        <color indexed="8"/>
      </top>
      <bottom/>
      <diagonal/>
    </border>
    <border>
      <left/>
      <right style="thin">
        <color indexed="64"/>
      </right>
      <top style="hair">
        <color indexed="8"/>
      </top>
      <bottom style="thin">
        <color indexed="64"/>
      </bottom>
      <diagonal/>
    </border>
    <border>
      <left/>
      <right style="thin">
        <color indexed="8"/>
      </right>
      <top style="hair">
        <color indexed="8"/>
      </top>
      <bottom/>
      <diagonal/>
    </border>
    <border>
      <left/>
      <right/>
      <top/>
      <bottom style="double">
        <color indexed="64"/>
      </bottom>
      <diagonal/>
    </border>
    <border>
      <left/>
      <right style="hair">
        <color auto="1"/>
      </right>
      <top/>
      <bottom/>
      <diagonal/>
    </border>
    <border>
      <left/>
      <right style="thin">
        <color indexed="8"/>
      </right>
      <top style="hair">
        <color indexed="8"/>
      </top>
      <bottom style="hair">
        <color indexed="8"/>
      </bottom>
      <diagonal/>
    </border>
    <border>
      <left style="hair">
        <color indexed="8"/>
      </left>
      <right style="hair">
        <color indexed="8"/>
      </right>
      <top style="thin">
        <color indexed="8"/>
      </top>
      <bottom/>
      <diagonal/>
    </border>
    <border>
      <left/>
      <right/>
      <top style="thin">
        <color indexed="8"/>
      </top>
      <bottom style="hair">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hair">
        <color indexed="8"/>
      </left>
      <right/>
      <top style="thin">
        <color indexed="8"/>
      </top>
      <bottom/>
      <diagonal/>
    </border>
    <border>
      <left/>
      <right style="hair">
        <color indexed="8"/>
      </right>
      <top style="thin">
        <color indexed="8"/>
      </top>
      <bottom/>
      <diagonal/>
    </border>
    <border>
      <left/>
      <right style="thin">
        <color indexed="8"/>
      </right>
      <top style="hair">
        <color indexed="8"/>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style="hair">
        <color indexed="8"/>
      </right>
      <top style="thin">
        <color indexed="64"/>
      </top>
      <bottom/>
      <diagonal/>
    </border>
    <border>
      <left style="hair">
        <color indexed="8"/>
      </left>
      <right/>
      <top style="thin">
        <color indexed="64"/>
      </top>
      <bottom style="hair">
        <color indexed="8"/>
      </bottom>
      <diagonal/>
    </border>
    <border>
      <left/>
      <right/>
      <top style="thin">
        <color indexed="64"/>
      </top>
      <bottom style="hair">
        <color indexed="8"/>
      </bottom>
      <diagonal/>
    </border>
    <border>
      <left/>
      <right style="hair">
        <color indexed="8"/>
      </right>
      <top style="thin">
        <color indexed="64"/>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diagonal/>
    </border>
    <border>
      <left/>
      <right/>
      <top/>
      <bottom style="hair">
        <color indexed="8"/>
      </bottom>
      <diagonal/>
    </border>
    <border>
      <left style="hair">
        <color indexed="8"/>
      </left>
      <right style="hair">
        <color indexed="8"/>
      </right>
      <top/>
      <bottom style="thin">
        <color indexed="64"/>
      </bottom>
      <diagonal/>
    </border>
    <border>
      <left style="hair">
        <color indexed="64"/>
      </left>
      <right/>
      <top style="hair">
        <color indexed="8"/>
      </top>
      <bottom/>
      <diagonal/>
    </border>
    <border>
      <left style="hair">
        <color indexed="64"/>
      </left>
      <right style="hair">
        <color indexed="8"/>
      </right>
      <top/>
      <bottom/>
      <diagonal/>
    </border>
    <border>
      <left/>
      <right/>
      <top style="hair">
        <color indexed="8"/>
      </top>
      <bottom style="thin">
        <color indexed="64"/>
      </bottom>
      <diagonal/>
    </border>
    <border>
      <left/>
      <right style="hair">
        <color indexed="64"/>
      </right>
      <top style="hair">
        <color indexed="8"/>
      </top>
      <bottom/>
      <diagonal/>
    </border>
    <border>
      <left style="hair">
        <color indexed="64"/>
      </left>
      <right style="hair">
        <color indexed="64"/>
      </right>
      <top style="hair">
        <color indexed="8"/>
      </top>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hair">
        <color indexed="64"/>
      </right>
      <top/>
      <bottom/>
      <diagonal/>
    </border>
    <border>
      <left style="hair">
        <color auto="1"/>
      </left>
      <right style="hair">
        <color auto="1"/>
      </right>
      <top style="hair">
        <color indexed="8"/>
      </top>
      <bottom style="hair">
        <color indexed="8"/>
      </bottom>
      <diagonal/>
    </border>
    <border>
      <left style="thin">
        <color auto="1"/>
      </left>
      <right/>
      <top/>
      <bottom style="hair">
        <color auto="1"/>
      </bottom>
      <diagonal/>
    </border>
    <border>
      <left/>
      <right/>
      <top/>
      <bottom style="hair">
        <color auto="1"/>
      </bottom>
      <diagonal/>
    </border>
    <border>
      <left/>
      <right style="hair">
        <color indexed="8"/>
      </right>
      <top/>
      <bottom style="hair">
        <color auto="1"/>
      </bottom>
      <diagonal/>
    </border>
    <border>
      <left style="hair">
        <color indexed="8"/>
      </left>
      <right style="hair">
        <color indexed="8"/>
      </right>
      <top/>
      <bottom style="hair">
        <color auto="1"/>
      </bottom>
      <diagonal/>
    </border>
    <border>
      <left style="hair">
        <color indexed="8"/>
      </left>
      <right/>
      <top style="hair">
        <color indexed="8"/>
      </top>
      <bottom style="hair">
        <color auto="1"/>
      </bottom>
      <diagonal/>
    </border>
    <border>
      <left/>
      <right style="hair">
        <color indexed="64"/>
      </right>
      <top style="hair">
        <color indexed="8"/>
      </top>
      <bottom style="hair">
        <color auto="1"/>
      </bottom>
      <diagonal/>
    </border>
    <border>
      <left style="hair">
        <color indexed="64"/>
      </left>
      <right style="hair">
        <color indexed="64"/>
      </right>
      <top style="hair">
        <color indexed="8"/>
      </top>
      <bottom style="hair">
        <color auto="1"/>
      </bottom>
      <diagonal/>
    </border>
    <border>
      <left/>
      <right/>
      <top style="hair">
        <color indexed="8"/>
      </top>
      <bottom style="hair">
        <color auto="1"/>
      </bottom>
      <diagonal/>
    </border>
    <border>
      <left/>
      <right style="thin">
        <color indexed="64"/>
      </right>
      <top style="hair">
        <color indexed="8"/>
      </top>
      <bottom style="hair">
        <color auto="1"/>
      </bottom>
      <diagonal/>
    </border>
    <border>
      <left style="hair">
        <color auto="1"/>
      </left>
      <right style="hair">
        <color auto="1"/>
      </right>
      <top/>
      <bottom style="thin">
        <color indexed="64"/>
      </bottom>
      <diagonal/>
    </border>
    <border>
      <left/>
      <right style="hair">
        <color indexed="8"/>
      </right>
      <top style="thin">
        <color indexed="8"/>
      </top>
      <bottom style="hair">
        <color indexed="8"/>
      </bottom>
      <diagonal/>
    </border>
    <border>
      <left style="thin">
        <color indexed="8"/>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style="hair">
        <color indexed="8"/>
      </right>
      <top style="hair">
        <color indexed="8"/>
      </top>
      <bottom style="hair">
        <color indexed="64"/>
      </bottom>
      <diagonal/>
    </border>
    <border>
      <left style="thin">
        <color indexed="8"/>
      </left>
      <right/>
      <top style="hair">
        <color indexed="64"/>
      </top>
      <bottom/>
      <diagonal/>
    </border>
    <border>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right style="hair">
        <color indexed="8"/>
      </right>
      <top style="hair">
        <color indexed="64"/>
      </top>
      <bottom/>
      <diagonal/>
    </border>
    <border>
      <left style="hair">
        <color indexed="8"/>
      </left>
      <right style="hair">
        <color indexed="8"/>
      </right>
      <top style="hair">
        <color indexed="64"/>
      </top>
      <bottom/>
      <diagonal/>
    </border>
    <border>
      <left style="thin">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style="hair">
        <color indexed="64"/>
      </bottom>
      <diagonal/>
    </border>
    <border>
      <left style="hair">
        <color indexed="8"/>
      </left>
      <right/>
      <top/>
      <bottom style="hair">
        <color indexed="8"/>
      </bottom>
      <diagonal/>
    </border>
    <border>
      <left style="hair">
        <color indexed="64"/>
      </left>
      <right style="hair">
        <color indexed="64"/>
      </right>
      <top/>
      <bottom style="hair">
        <color indexed="8"/>
      </bottom>
      <diagonal/>
    </border>
    <border>
      <left/>
      <right style="thin">
        <color indexed="8"/>
      </right>
      <top/>
      <bottom style="hair">
        <color indexed="8"/>
      </bottom>
      <diagonal/>
    </border>
    <border>
      <left/>
      <right/>
      <top/>
      <bottom style="hair">
        <color indexed="64"/>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64"/>
      </top>
      <bottom style="hair">
        <color indexed="64"/>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hair">
        <color indexed="64"/>
      </left>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style="thin">
        <color indexed="8"/>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thin">
        <color indexed="8"/>
      </left>
      <right/>
      <top style="hair">
        <color indexed="8"/>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auto="1"/>
      </left>
      <right/>
      <top/>
      <bottom style="thin">
        <color auto="1"/>
      </bottom>
      <diagonal/>
    </border>
    <border>
      <left/>
      <right style="hair">
        <color indexed="8"/>
      </right>
      <top/>
      <bottom style="thin">
        <color indexed="64"/>
      </bottom>
      <diagonal/>
    </border>
    <border>
      <left style="hair">
        <color indexed="64"/>
      </left>
      <right/>
      <top/>
      <bottom style="hair">
        <color indexed="8"/>
      </bottom>
      <diagonal/>
    </border>
    <border>
      <left style="hair">
        <color indexed="64"/>
      </left>
      <right style="hair">
        <color indexed="8"/>
      </right>
      <top/>
      <bottom style="hair">
        <color indexed="8"/>
      </bottom>
      <diagonal/>
    </border>
    <border>
      <left/>
      <right style="hair">
        <color indexed="64"/>
      </right>
      <top/>
      <bottom style="hair">
        <color indexed="8"/>
      </bottom>
      <diagonal/>
    </border>
    <border>
      <left/>
      <right style="hair">
        <color indexed="64"/>
      </right>
      <top/>
      <bottom style="thin">
        <color indexed="64"/>
      </bottom>
      <diagonal/>
    </border>
    <border>
      <left style="hair">
        <color auto="1"/>
      </left>
      <right style="hair">
        <color auto="1"/>
      </right>
      <top/>
      <bottom style="hair">
        <color indexed="8"/>
      </bottom>
      <diagonal/>
    </border>
    <border>
      <left/>
      <right/>
      <top/>
      <bottom style="thin">
        <color indexed="8"/>
      </bottom>
      <diagonal/>
    </border>
    <border>
      <left style="hair">
        <color indexed="64"/>
      </left>
      <right/>
      <top style="thin">
        <color indexed="8"/>
      </top>
      <bottom/>
      <diagonal/>
    </border>
    <border>
      <left style="thin">
        <color indexed="8"/>
      </left>
      <right/>
      <top/>
      <bottom style="thin">
        <color indexed="8"/>
      </bottom>
      <diagonal/>
    </border>
    <border>
      <left style="hair">
        <color indexed="64"/>
      </left>
      <right/>
      <top/>
      <bottom style="thin">
        <color indexed="8"/>
      </bottom>
      <diagonal/>
    </border>
    <border>
      <left style="hair">
        <color indexed="8"/>
      </left>
      <right style="hair">
        <color indexed="8"/>
      </right>
      <top/>
      <bottom style="thin">
        <color indexed="8"/>
      </bottom>
      <diagonal/>
    </border>
    <border>
      <left/>
      <right style="hair">
        <color indexed="8"/>
      </right>
      <top/>
      <bottom style="thin">
        <color indexed="8"/>
      </bottom>
      <diagonal/>
    </border>
    <border>
      <left/>
      <right/>
      <top/>
      <bottom style="thin">
        <color indexed="64"/>
      </bottom>
      <diagonal/>
    </border>
    <border>
      <left/>
      <right style="thin">
        <color indexed="8"/>
      </right>
      <top/>
      <bottom style="thin">
        <color indexed="64"/>
      </bottom>
      <diagonal/>
    </border>
    <border>
      <left style="hair">
        <color indexed="8"/>
      </left>
      <right/>
      <top/>
      <bottom style="thin">
        <color indexed="8"/>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hair">
        <color auto="1"/>
      </top>
      <bottom style="hair">
        <color auto="1"/>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64"/>
      </left>
      <right/>
      <top style="hair">
        <color indexed="8"/>
      </top>
      <bottom style="hair">
        <color indexed="8"/>
      </bottom>
      <diagonal/>
    </border>
    <border>
      <left style="hair">
        <color indexed="64"/>
      </left>
      <right/>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right style="hair">
        <color indexed="64"/>
      </right>
      <top/>
      <bottom style="hair">
        <color indexed="64"/>
      </bottom>
      <diagonal/>
    </border>
    <border>
      <left style="hair">
        <color indexed="8"/>
      </left>
      <right/>
      <top style="hair">
        <color indexed="8"/>
      </top>
      <bottom style="hair">
        <color auto="1"/>
      </bottom>
      <diagonal/>
    </border>
    <border>
      <left/>
      <right style="hair">
        <color indexed="64"/>
      </right>
      <top style="hair">
        <color indexed="8"/>
      </top>
      <bottom style="hair">
        <color auto="1"/>
      </bottom>
      <diagonal/>
    </border>
    <border>
      <left style="hair">
        <color indexed="64"/>
      </left>
      <right style="hair">
        <color indexed="64"/>
      </right>
      <top style="hair">
        <color indexed="8"/>
      </top>
      <bottom style="hair">
        <color auto="1"/>
      </bottom>
      <diagonal/>
    </border>
    <border>
      <left/>
      <right/>
      <top style="hair">
        <color indexed="8"/>
      </top>
      <bottom style="hair">
        <color auto="1"/>
      </bottom>
      <diagonal/>
    </border>
    <border>
      <left/>
      <right style="thin">
        <color indexed="64"/>
      </right>
      <top style="hair">
        <color indexed="8"/>
      </top>
      <bottom style="hair">
        <color auto="1"/>
      </bottom>
      <diagonal/>
    </border>
    <border>
      <left style="thin">
        <color indexed="64"/>
      </left>
      <right style="thin">
        <color indexed="64"/>
      </right>
      <top/>
      <bottom style="thin">
        <color indexed="64"/>
      </bottom>
      <diagonal/>
    </border>
    <border>
      <left style="hair">
        <color indexed="8"/>
      </left>
      <right/>
      <top/>
      <bottom style="hair">
        <color indexed="8"/>
      </bottom>
      <diagonal/>
    </border>
    <border>
      <left/>
      <right style="hair">
        <color indexed="64"/>
      </right>
      <top/>
      <bottom style="hair">
        <color indexed="8"/>
      </bottom>
      <diagonal/>
    </border>
    <border>
      <left style="hair">
        <color indexed="64"/>
      </left>
      <right style="hair">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hair">
        <color indexed="8"/>
      </left>
      <right style="hair">
        <color indexed="8"/>
      </right>
      <top/>
      <bottom style="thin">
        <color indexed="64"/>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thin">
        <color indexed="64"/>
      </left>
      <right/>
      <top style="thin">
        <color indexed="64"/>
      </top>
      <bottom/>
      <diagonal/>
    </border>
    <border>
      <left/>
      <right style="thin">
        <color auto="1"/>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auto="1"/>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auto="1"/>
      </left>
      <right/>
      <top/>
      <bottom style="thin">
        <color auto="1"/>
      </bottom>
      <diagonal/>
    </border>
    <border>
      <left style="hair">
        <color indexed="8"/>
      </left>
      <right style="thin">
        <color indexed="64"/>
      </right>
      <top style="hair">
        <color indexed="8"/>
      </top>
      <bottom style="hair">
        <color indexed="8"/>
      </bottom>
      <diagonal/>
    </border>
    <border>
      <left/>
      <right/>
      <top style="thin">
        <color auto="1"/>
      </top>
      <bottom/>
      <diagonal/>
    </border>
    <border>
      <left style="hair">
        <color auto="1"/>
      </left>
      <right/>
      <top/>
      <bottom style="thin">
        <color auto="1"/>
      </bottom>
      <diagonal/>
    </border>
    <border>
      <left/>
      <right/>
      <top style="hair">
        <color auto="1"/>
      </top>
      <bottom/>
      <diagonal/>
    </border>
  </borders>
  <cellStyleXfs count="5">
    <xf numFmtId="0" fontId="0" fillId="0" borderId="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226">
    <xf numFmtId="0" fontId="0" fillId="0" borderId="0" xfId="0"/>
    <xf numFmtId="0" fontId="3"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quotePrefix="1" applyNumberFormat="1" applyFont="1" applyAlignment="1">
      <alignment horizontal="left" vertical="center"/>
    </xf>
    <xf numFmtId="3" fontId="3" fillId="0" borderId="0" xfId="0" applyNumberFormat="1" applyFont="1" applyAlignment="1">
      <alignment vertical="center"/>
    </xf>
    <xf numFmtId="2" fontId="3" fillId="0" borderId="0" xfId="0" applyNumberFormat="1" applyFont="1" applyAlignment="1">
      <alignment vertical="center"/>
    </xf>
    <xf numFmtId="0" fontId="3" fillId="0" borderId="0" xfId="0" applyNumberFormat="1" applyFont="1" applyAlignment="1">
      <alignment horizontal="left" vertical="center"/>
    </xf>
    <xf numFmtId="49" fontId="3" fillId="0" borderId="0" xfId="0" applyNumberFormat="1" applyFont="1" applyAlignment="1">
      <alignment horizontal="center" vertical="center"/>
    </xf>
    <xf numFmtId="0" fontId="3" fillId="0" borderId="0" xfId="0" applyNumberFormat="1" applyFont="1" applyAlignment="1">
      <alignment horizontal="distributed" vertical="center"/>
    </xf>
    <xf numFmtId="38" fontId="3" fillId="0" borderId="0" xfId="1" applyFont="1" applyAlignment="1">
      <alignment horizontal="right" vertical="center"/>
    </xf>
    <xf numFmtId="3" fontId="3" fillId="0" borderId="0" xfId="0" applyNumberFormat="1" applyFont="1" applyAlignment="1">
      <alignment horizontal="right" vertical="center"/>
    </xf>
    <xf numFmtId="0" fontId="3" fillId="0" borderId="1" xfId="0" applyNumberFormat="1" applyFont="1" applyBorder="1" applyAlignment="1">
      <alignment vertical="center"/>
    </xf>
    <xf numFmtId="0" fontId="3" fillId="0" borderId="2" xfId="0" applyNumberFormat="1" applyFont="1" applyBorder="1" applyAlignment="1">
      <alignment vertical="center"/>
    </xf>
    <xf numFmtId="0" fontId="3" fillId="0" borderId="3" xfId="0" applyNumberFormat="1" applyFont="1" applyBorder="1" applyAlignment="1">
      <alignment vertical="center"/>
    </xf>
    <xf numFmtId="3" fontId="3" fillId="0" borderId="3" xfId="0" applyNumberFormat="1" applyFont="1" applyBorder="1" applyAlignment="1">
      <alignment vertical="center"/>
    </xf>
    <xf numFmtId="0" fontId="3" fillId="0" borderId="0" xfId="0" applyNumberFormat="1" applyFont="1" applyBorder="1" applyAlignment="1">
      <alignment vertical="center"/>
    </xf>
    <xf numFmtId="3" fontId="3" fillId="0" borderId="0" xfId="0" applyNumberFormat="1" applyFont="1" applyBorder="1" applyAlignment="1">
      <alignment vertical="center"/>
    </xf>
    <xf numFmtId="177" fontId="3" fillId="0" borderId="0" xfId="0" applyNumberFormat="1" applyFont="1" applyAlignment="1">
      <alignment vertical="center"/>
    </xf>
    <xf numFmtId="0" fontId="3" fillId="0" borderId="0" xfId="0" applyNumberFormat="1" applyFont="1" applyAlignment="1">
      <alignment horizontal="right" vertical="center"/>
    </xf>
    <xf numFmtId="0" fontId="3" fillId="0" borderId="2" xfId="0" applyNumberFormat="1" applyFont="1" applyBorder="1" applyAlignment="1">
      <alignment horizontal="distributed" vertical="center" indent="3"/>
    </xf>
    <xf numFmtId="0" fontId="3" fillId="0" borderId="4" xfId="0" applyNumberFormat="1" applyFont="1" applyBorder="1" applyAlignment="1">
      <alignment horizontal="distributed" vertical="center" indent="3"/>
    </xf>
    <xf numFmtId="0" fontId="3" fillId="0" borderId="0" xfId="0" applyFont="1" applyAlignment="1">
      <alignment vertical="center"/>
    </xf>
    <xf numFmtId="178" fontId="3"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178" fontId="3" fillId="0" borderId="6" xfId="0" applyNumberFormat="1" applyFont="1" applyBorder="1" applyAlignment="1">
      <alignment horizontal="right" vertical="center"/>
    </xf>
    <xf numFmtId="178" fontId="3" fillId="0" borderId="7" xfId="0" applyNumberFormat="1" applyFont="1" applyBorder="1" applyAlignment="1">
      <alignment horizontal="right" vertical="center"/>
    </xf>
    <xf numFmtId="0" fontId="3" fillId="0" borderId="3" xfId="0" applyNumberFormat="1" applyFont="1" applyBorder="1" applyAlignment="1">
      <alignment horizontal="right" vertical="center"/>
    </xf>
    <xf numFmtId="0" fontId="3" fillId="0" borderId="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15" xfId="0" applyNumberFormat="1" applyFont="1" applyBorder="1" applyAlignment="1">
      <alignment horizontal="left" vertical="center"/>
    </xf>
    <xf numFmtId="0" fontId="3" fillId="0" borderId="14" xfId="0" applyNumberFormat="1" applyFont="1" applyBorder="1" applyAlignment="1">
      <alignment vertical="center"/>
    </xf>
    <xf numFmtId="0" fontId="3" fillId="0" borderId="12" xfId="0" applyNumberFormat="1" applyFont="1" applyBorder="1" applyAlignment="1">
      <alignment horizontal="right" vertical="center"/>
    </xf>
    <xf numFmtId="0" fontId="3" fillId="0" borderId="6" xfId="0" applyNumberFormat="1" applyFont="1" applyBorder="1" applyAlignment="1">
      <alignment horizontal="center" vertical="center"/>
    </xf>
    <xf numFmtId="0" fontId="3" fillId="0" borderId="14" xfId="0" applyNumberFormat="1" applyFont="1" applyBorder="1" applyAlignment="1">
      <alignment horizontal="left" vertical="center"/>
    </xf>
    <xf numFmtId="0" fontId="3" fillId="0" borderId="0" xfId="0" applyFont="1" applyFill="1" applyAlignment="1">
      <alignment vertical="center"/>
    </xf>
    <xf numFmtId="179" fontId="3" fillId="0" borderId="0" xfId="0" applyNumberFormat="1" applyFont="1" applyAlignment="1">
      <alignment vertical="center"/>
    </xf>
    <xf numFmtId="179" fontId="3" fillId="0" borderId="0" xfId="0" applyNumberFormat="1" applyFont="1" applyBorder="1" applyAlignment="1">
      <alignment vertical="center"/>
    </xf>
    <xf numFmtId="180" fontId="3" fillId="0" borderId="6" xfId="0" applyNumberFormat="1" applyFont="1" applyBorder="1" applyAlignment="1">
      <alignment horizontal="right" vertical="center"/>
    </xf>
    <xf numFmtId="178" fontId="3" fillId="0" borderId="17" xfId="0" applyNumberFormat="1" applyFont="1" applyBorder="1" applyAlignment="1">
      <alignment horizontal="right" vertical="center"/>
    </xf>
    <xf numFmtId="178" fontId="3" fillId="0" borderId="18" xfId="0" applyNumberFormat="1" applyFont="1" applyBorder="1" applyAlignment="1">
      <alignment vertical="center"/>
    </xf>
    <xf numFmtId="0" fontId="3" fillId="0" borderId="19" xfId="0" applyNumberFormat="1" applyFont="1" applyBorder="1" applyAlignment="1">
      <alignment vertical="center"/>
    </xf>
    <xf numFmtId="178" fontId="3" fillId="0" borderId="21" xfId="0" applyNumberFormat="1" applyFont="1" applyBorder="1" applyAlignment="1">
      <alignment vertical="center"/>
    </xf>
    <xf numFmtId="180" fontId="3" fillId="0" borderId="17" xfId="0" applyNumberFormat="1" applyFont="1" applyBorder="1" applyAlignment="1">
      <alignment horizontal="right" vertical="center"/>
    </xf>
    <xf numFmtId="0" fontId="3" fillId="0" borderId="20" xfId="0" applyNumberFormat="1" applyFont="1" applyBorder="1" applyAlignment="1">
      <alignment vertical="center"/>
    </xf>
    <xf numFmtId="178" fontId="3" fillId="0" borderId="22" xfId="0" applyNumberFormat="1" applyFont="1" applyBorder="1" applyAlignment="1">
      <alignment horizontal="right" vertical="center"/>
    </xf>
    <xf numFmtId="0" fontId="3" fillId="0" borderId="11" xfId="0" applyNumberFormat="1" applyFont="1" applyBorder="1" applyAlignment="1">
      <alignment horizontal="right" vertical="center"/>
    </xf>
    <xf numFmtId="0" fontId="3" fillId="0" borderId="10" xfId="0" applyNumberFormat="1" applyFont="1" applyBorder="1" applyAlignment="1">
      <alignment horizontal="left" vertical="center"/>
    </xf>
    <xf numFmtId="178" fontId="3" fillId="0" borderId="11" xfId="0" applyNumberFormat="1" applyFont="1" applyBorder="1" applyAlignment="1">
      <alignment horizontal="right" vertical="center"/>
    </xf>
    <xf numFmtId="0" fontId="3" fillId="0" borderId="16" xfId="0" applyNumberFormat="1" applyFont="1" applyBorder="1" applyAlignment="1">
      <alignment horizontal="left" vertical="center"/>
    </xf>
    <xf numFmtId="181" fontId="3" fillId="0" borderId="0" xfId="0" applyNumberFormat="1" applyFont="1" applyBorder="1" applyAlignment="1">
      <alignment vertical="center"/>
    </xf>
    <xf numFmtId="178" fontId="3" fillId="0" borderId="23" xfId="0" applyNumberFormat="1" applyFont="1" applyBorder="1" applyAlignment="1">
      <alignment vertical="center"/>
    </xf>
    <xf numFmtId="180" fontId="3" fillId="0" borderId="22" xfId="0" applyNumberFormat="1" applyFont="1" applyBorder="1" applyAlignment="1">
      <alignment horizontal="right" vertical="center"/>
    </xf>
    <xf numFmtId="0" fontId="3" fillId="0" borderId="24"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NumberFormat="1" applyFont="1" applyBorder="1" applyAlignment="1">
      <alignment horizontal="distributed" vertical="center"/>
    </xf>
    <xf numFmtId="0" fontId="3" fillId="0" borderId="0" xfId="0" applyNumberFormat="1" applyFont="1" applyAlignment="1">
      <alignment horizontal="center" vertical="center"/>
    </xf>
    <xf numFmtId="179" fontId="3" fillId="0" borderId="28" xfId="0" applyNumberFormat="1" applyFont="1" applyBorder="1" applyAlignment="1">
      <alignment vertical="center"/>
    </xf>
    <xf numFmtId="179" fontId="3" fillId="0" borderId="29" xfId="0" applyNumberFormat="1" applyFont="1" applyBorder="1" applyAlignment="1">
      <alignment vertical="center"/>
    </xf>
    <xf numFmtId="0" fontId="3" fillId="0" borderId="0" xfId="0" applyFont="1" applyBorder="1" applyAlignment="1">
      <alignment vertical="center" wrapText="1"/>
    </xf>
    <xf numFmtId="179" fontId="3" fillId="0" borderId="25" xfId="0" applyNumberFormat="1" applyFont="1" applyBorder="1" applyAlignment="1">
      <alignment vertical="center"/>
    </xf>
    <xf numFmtId="0" fontId="3" fillId="0" borderId="0" xfId="0" quotePrefix="1" applyNumberFormat="1" applyFont="1" applyAlignment="1">
      <alignment vertical="center"/>
    </xf>
    <xf numFmtId="0" fontId="3" fillId="0" borderId="0" xfId="0" applyNumberFormat="1" applyFont="1" applyBorder="1" applyAlignment="1">
      <alignment horizontal="left" vertical="center"/>
    </xf>
    <xf numFmtId="0" fontId="3" fillId="0" borderId="0" xfId="0" applyFont="1" applyAlignment="1">
      <alignment vertical="center"/>
    </xf>
    <xf numFmtId="179" fontId="3" fillId="0" borderId="0" xfId="0" applyNumberFormat="1" applyFont="1" applyAlignment="1">
      <alignment vertical="center"/>
    </xf>
    <xf numFmtId="179" fontId="3" fillId="0" borderId="26" xfId="0" applyNumberFormat="1"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179" fontId="3" fillId="0" borderId="30" xfId="0" applyNumberFormat="1" applyFont="1" applyBorder="1" applyAlignment="1">
      <alignment vertical="center"/>
    </xf>
    <xf numFmtId="179" fontId="3" fillId="0" borderId="31" xfId="0" applyNumberFormat="1" applyFont="1" applyBorder="1" applyAlignment="1">
      <alignment vertical="center"/>
    </xf>
    <xf numFmtId="179" fontId="3" fillId="0" borderId="13"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2" applyFont="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3" fillId="0" borderId="0" xfId="2" applyFont="1" applyFill="1" applyBorder="1">
      <alignment vertical="center"/>
    </xf>
    <xf numFmtId="182" fontId="3" fillId="0" borderId="0" xfId="2" applyNumberFormat="1" applyFont="1" applyFill="1" applyBorder="1" applyAlignment="1">
      <alignment vertical="center"/>
    </xf>
    <xf numFmtId="3" fontId="3" fillId="0" borderId="0" xfId="2" applyNumberFormat="1" applyFont="1" applyFill="1" applyBorder="1" applyAlignment="1">
      <alignment vertical="center"/>
    </xf>
    <xf numFmtId="0" fontId="3" fillId="0" borderId="0" xfId="2" applyFont="1" applyFill="1">
      <alignment vertical="center"/>
    </xf>
    <xf numFmtId="179" fontId="3" fillId="0" borderId="0" xfId="0" applyNumberFormat="1" applyFont="1" applyAlignment="1">
      <alignment vertical="center"/>
    </xf>
    <xf numFmtId="0" fontId="0" fillId="0" borderId="0" xfId="0" applyAlignment="1">
      <alignment vertical="center"/>
    </xf>
    <xf numFmtId="0" fontId="3" fillId="0" borderId="0" xfId="2" applyFont="1" applyFill="1" applyBorder="1" applyAlignment="1">
      <alignment vertical="center"/>
    </xf>
    <xf numFmtId="185" fontId="3" fillId="0" borderId="0" xfId="2" applyNumberFormat="1" applyFont="1" applyBorder="1" applyAlignment="1">
      <alignment vertical="center"/>
    </xf>
    <xf numFmtId="38" fontId="3" fillId="0" borderId="0" xfId="3" applyFont="1" applyBorder="1" applyAlignment="1">
      <alignment vertical="center"/>
    </xf>
    <xf numFmtId="38" fontId="8" fillId="0" borderId="0" xfId="3" applyFont="1" applyBorder="1" applyAlignment="1">
      <alignment vertical="center"/>
    </xf>
    <xf numFmtId="38" fontId="3" fillId="0" borderId="0" xfId="3" applyFont="1" applyBorder="1" applyAlignment="1">
      <alignment horizontal="right" vertical="center"/>
    </xf>
    <xf numFmtId="185" fontId="9" fillId="0" borderId="0" xfId="2" applyNumberFormat="1" applyFont="1" applyBorder="1" applyAlignment="1">
      <alignment vertical="center"/>
    </xf>
    <xf numFmtId="185" fontId="3" fillId="0" borderId="0" xfId="2" quotePrefix="1" applyNumberFormat="1" applyFont="1" applyBorder="1" applyAlignment="1">
      <alignment horizontal="right" vertical="center"/>
    </xf>
    <xf numFmtId="0" fontId="3" fillId="0" borderId="0" xfId="2" applyFont="1" applyBorder="1" applyAlignment="1">
      <alignment horizontal="left" vertical="center"/>
    </xf>
    <xf numFmtId="0" fontId="10" fillId="0" borderId="0" xfId="2" applyFont="1" applyBorder="1" applyAlignment="1">
      <alignment horizontal="center" vertical="center"/>
    </xf>
    <xf numFmtId="49" fontId="3" fillId="0" borderId="0" xfId="2" applyNumberFormat="1" applyFont="1" applyBorder="1" applyAlignment="1">
      <alignment vertical="center"/>
    </xf>
    <xf numFmtId="3" fontId="10" fillId="0" borderId="0" xfId="2" applyNumberFormat="1" applyFont="1" applyBorder="1" applyAlignment="1">
      <alignment horizontal="right" vertical="center"/>
    </xf>
    <xf numFmtId="179" fontId="3" fillId="0" borderId="0" xfId="3" applyNumberFormat="1" applyFont="1" applyBorder="1" applyAlignment="1">
      <alignment vertical="center"/>
    </xf>
    <xf numFmtId="3" fontId="10" fillId="0" borderId="0" xfId="2" applyNumberFormat="1" applyFont="1" applyBorder="1" applyAlignment="1">
      <alignment vertical="center"/>
    </xf>
    <xf numFmtId="179" fontId="3" fillId="0" borderId="28" xfId="3" applyNumberFormat="1" applyFont="1" applyBorder="1" applyAlignment="1">
      <alignment vertical="center"/>
    </xf>
    <xf numFmtId="186" fontId="10" fillId="0" borderId="0" xfId="3" applyNumberFormat="1" applyFont="1" applyBorder="1" applyAlignment="1">
      <alignment vertical="center"/>
    </xf>
    <xf numFmtId="179" fontId="11" fillId="0" borderId="0" xfId="3" applyNumberFormat="1" applyFont="1" applyBorder="1" applyAlignment="1">
      <alignment vertical="center"/>
    </xf>
    <xf numFmtId="179" fontId="10" fillId="0" borderId="0" xfId="3" applyNumberFormat="1" applyFont="1" applyBorder="1" applyAlignment="1">
      <alignment vertical="center"/>
    </xf>
    <xf numFmtId="187" fontId="3" fillId="0" borderId="0" xfId="3" applyNumberFormat="1" applyFont="1" applyBorder="1" applyAlignment="1">
      <alignment vertical="center"/>
    </xf>
    <xf numFmtId="38" fontId="6" fillId="0" borderId="0" xfId="3" applyFont="1" applyBorder="1" applyAlignment="1">
      <alignment vertical="center"/>
    </xf>
    <xf numFmtId="185" fontId="3" fillId="0" borderId="0" xfId="2" applyNumberFormat="1" applyFont="1" applyBorder="1" applyAlignment="1">
      <alignment horizontal="right" vertical="center"/>
    </xf>
    <xf numFmtId="0" fontId="12" fillId="0" borderId="0" xfId="2" applyNumberFormat="1" applyFont="1" applyAlignment="1">
      <alignment vertical="center"/>
    </xf>
    <xf numFmtId="0" fontId="10" fillId="0" borderId="0" xfId="2" applyFont="1" applyBorder="1" applyAlignment="1">
      <alignment vertical="center"/>
    </xf>
    <xf numFmtId="38" fontId="3" fillId="0" borderId="0" xfId="2" applyNumberFormat="1" applyFont="1" applyBorder="1" applyAlignment="1">
      <alignment vertical="center"/>
    </xf>
    <xf numFmtId="185" fontId="3" fillId="0" borderId="0" xfId="2" applyNumberFormat="1" applyFont="1" applyFill="1" applyBorder="1" applyAlignment="1">
      <alignment vertical="center"/>
    </xf>
    <xf numFmtId="179" fontId="3" fillId="0" borderId="0" xfId="3" applyNumberFormat="1" applyFont="1" applyFill="1" applyBorder="1" applyAlignment="1">
      <alignment vertical="center"/>
    </xf>
    <xf numFmtId="38" fontId="3" fillId="0" borderId="0" xfId="3" applyFont="1" applyFill="1" applyBorder="1" applyAlignment="1">
      <alignment vertical="center"/>
    </xf>
    <xf numFmtId="185" fontId="3" fillId="0" borderId="0" xfId="2" quotePrefix="1" applyNumberFormat="1" applyFont="1" applyBorder="1" applyAlignment="1">
      <alignment vertical="center"/>
    </xf>
    <xf numFmtId="0" fontId="3" fillId="0" borderId="37" xfId="0" applyNumberFormat="1" applyFont="1" applyBorder="1" applyAlignment="1">
      <alignment horizontal="right" vertical="center"/>
    </xf>
    <xf numFmtId="178" fontId="3" fillId="0" borderId="37" xfId="0" applyNumberFormat="1" applyFont="1" applyBorder="1" applyAlignment="1">
      <alignment horizontal="right" vertical="center"/>
    </xf>
    <xf numFmtId="179" fontId="3" fillId="0" borderId="0" xfId="0" applyNumberFormat="1" applyFont="1" applyAlignment="1">
      <alignment vertical="center"/>
    </xf>
    <xf numFmtId="0" fontId="0" fillId="0" borderId="0" xfId="0" applyAlignment="1">
      <alignment vertical="center"/>
    </xf>
    <xf numFmtId="0" fontId="3" fillId="0" borderId="0" xfId="2" applyFont="1" applyFill="1" applyBorder="1" applyAlignment="1">
      <alignment vertical="center"/>
    </xf>
    <xf numFmtId="0" fontId="3" fillId="0" borderId="0" xfId="2" applyFont="1" applyAlignment="1">
      <alignment vertical="center"/>
    </xf>
    <xf numFmtId="0" fontId="4" fillId="0" borderId="0" xfId="2" applyFont="1" applyAlignment="1">
      <alignment horizontal="center" vertical="center"/>
    </xf>
    <xf numFmtId="0" fontId="4" fillId="0" borderId="0" xfId="2" applyFont="1" applyFill="1" applyAlignment="1">
      <alignment horizontal="center" vertical="center"/>
    </xf>
    <xf numFmtId="0" fontId="3" fillId="0" borderId="0" xfId="2" applyFont="1" applyFill="1" applyAlignment="1">
      <alignment vertical="center"/>
    </xf>
    <xf numFmtId="0" fontId="3" fillId="0" borderId="64" xfId="2" applyFont="1" applyFill="1" applyBorder="1" applyAlignment="1">
      <alignment vertical="center"/>
    </xf>
    <xf numFmtId="0" fontId="3" fillId="0" borderId="53" xfId="2" applyFont="1" applyFill="1" applyBorder="1" applyAlignment="1">
      <alignment vertical="center"/>
    </xf>
    <xf numFmtId="182" fontId="3" fillId="0" borderId="64" xfId="2" applyNumberFormat="1" applyFont="1" applyFill="1" applyBorder="1" applyAlignment="1">
      <alignment vertical="center"/>
    </xf>
    <xf numFmtId="0" fontId="3" fillId="0" borderId="0" xfId="2" applyFont="1" applyFill="1" applyBorder="1" applyAlignment="1">
      <alignment vertical="center" wrapText="1"/>
    </xf>
    <xf numFmtId="49" fontId="3" fillId="0" borderId="0" xfId="2" applyNumberFormat="1" applyFont="1" applyFill="1" applyBorder="1" applyAlignment="1">
      <alignment vertical="center"/>
    </xf>
    <xf numFmtId="0" fontId="3" fillId="0" borderId="38" xfId="2" applyFont="1" applyFill="1" applyBorder="1" applyAlignment="1">
      <alignment vertical="center"/>
    </xf>
    <xf numFmtId="0" fontId="3" fillId="0" borderId="65" xfId="2" applyFont="1" applyFill="1" applyBorder="1" applyAlignment="1">
      <alignment vertical="center"/>
    </xf>
    <xf numFmtId="0" fontId="3" fillId="0" borderId="55" xfId="2" applyFont="1" applyFill="1" applyBorder="1" applyAlignment="1">
      <alignment vertical="center"/>
    </xf>
    <xf numFmtId="0" fontId="3" fillId="0" borderId="66" xfId="2" applyFont="1" applyFill="1" applyBorder="1" applyAlignment="1">
      <alignment vertical="center"/>
    </xf>
    <xf numFmtId="0" fontId="3" fillId="0" borderId="49" xfId="2" applyFont="1" applyFill="1" applyBorder="1" applyAlignment="1">
      <alignment vertical="center"/>
    </xf>
    <xf numFmtId="182" fontId="3" fillId="0" borderId="66" xfId="2" applyNumberFormat="1" applyFont="1" applyFill="1" applyBorder="1" applyAlignment="1">
      <alignment vertical="center"/>
    </xf>
    <xf numFmtId="179" fontId="3" fillId="0" borderId="49" xfId="2" applyNumberFormat="1" applyFont="1" applyFill="1" applyBorder="1" applyAlignment="1">
      <alignment vertical="center"/>
    </xf>
    <xf numFmtId="179" fontId="3" fillId="0" borderId="66" xfId="2" applyNumberFormat="1" applyFont="1" applyFill="1" applyBorder="1" applyAlignment="1">
      <alignment vertical="center"/>
    </xf>
    <xf numFmtId="179" fontId="3" fillId="0" borderId="67" xfId="2" applyNumberFormat="1" applyFont="1" applyFill="1" applyBorder="1" applyAlignment="1">
      <alignment vertical="center"/>
    </xf>
    <xf numFmtId="179" fontId="3" fillId="0" borderId="53" xfId="2" applyNumberFormat="1" applyFont="1" applyFill="1" applyBorder="1" applyAlignment="1">
      <alignment vertical="center"/>
    </xf>
    <xf numFmtId="179" fontId="3" fillId="0" borderId="64" xfId="2" applyNumberFormat="1" applyFont="1" applyFill="1" applyBorder="1" applyAlignment="1">
      <alignment vertical="center"/>
    </xf>
    <xf numFmtId="179" fontId="3" fillId="0" borderId="38" xfId="2" applyNumberFormat="1" applyFont="1" applyFill="1" applyBorder="1" applyAlignment="1">
      <alignment vertical="center"/>
    </xf>
    <xf numFmtId="0" fontId="3" fillId="0" borderId="48" xfId="2" applyFont="1" applyFill="1" applyBorder="1" applyAlignment="1">
      <alignment vertical="center"/>
    </xf>
    <xf numFmtId="49" fontId="3" fillId="0" borderId="48" xfId="2" applyNumberFormat="1" applyFont="1" applyFill="1" applyBorder="1" applyAlignment="1">
      <alignment vertical="center"/>
    </xf>
    <xf numFmtId="188" fontId="3" fillId="0" borderId="48" xfId="2" applyNumberFormat="1" applyFont="1" applyFill="1" applyBorder="1" applyAlignment="1">
      <alignment vertical="center"/>
    </xf>
    <xf numFmtId="0" fontId="3" fillId="0" borderId="67" xfId="2" applyFont="1" applyFill="1" applyBorder="1" applyAlignment="1">
      <alignment vertical="center"/>
    </xf>
    <xf numFmtId="0" fontId="3" fillId="0" borderId="47" xfId="2" applyFont="1" applyFill="1" applyBorder="1" applyAlignment="1">
      <alignment vertical="center"/>
    </xf>
    <xf numFmtId="182" fontId="3" fillId="0" borderId="48" xfId="2" applyNumberFormat="1" applyFont="1" applyFill="1" applyBorder="1" applyAlignment="1">
      <alignment vertical="center"/>
    </xf>
    <xf numFmtId="0" fontId="3" fillId="0" borderId="48" xfId="2" applyFont="1" applyFill="1" applyBorder="1" applyAlignment="1">
      <alignment vertical="center" wrapText="1"/>
    </xf>
    <xf numFmtId="182" fontId="3" fillId="0" borderId="64" xfId="2" applyNumberFormat="1" applyFont="1" applyFill="1" applyBorder="1" applyAlignment="1">
      <alignment horizontal="right" vertical="center"/>
    </xf>
    <xf numFmtId="182" fontId="3" fillId="0" borderId="65" xfId="2" applyNumberFormat="1" applyFont="1" applyFill="1" applyBorder="1" applyAlignment="1">
      <alignment horizontal="right" vertical="center"/>
    </xf>
    <xf numFmtId="0" fontId="3" fillId="0" borderId="0" xfId="2" applyNumberFormat="1" applyFont="1" applyFill="1" applyBorder="1" applyAlignment="1">
      <alignment vertical="center"/>
    </xf>
    <xf numFmtId="0" fontId="3" fillId="0" borderId="68" xfId="2" applyFont="1" applyFill="1" applyBorder="1" applyAlignment="1">
      <alignment vertical="center"/>
    </xf>
    <xf numFmtId="0" fontId="3" fillId="0" borderId="0" xfId="2" quotePrefix="1" applyFont="1" applyAlignment="1">
      <alignment vertical="center"/>
    </xf>
    <xf numFmtId="0" fontId="3" fillId="0" borderId="0" xfId="2" applyNumberFormat="1" applyFont="1" applyAlignment="1">
      <alignment vertical="center"/>
    </xf>
    <xf numFmtId="0" fontId="3" fillId="0" borderId="0" xfId="0" applyFont="1" applyFill="1" applyAlignment="1">
      <alignment horizontal="left" vertical="center"/>
    </xf>
    <xf numFmtId="179" fontId="3" fillId="0" borderId="0" xfId="3" applyNumberFormat="1" applyFont="1" applyFill="1" applyAlignment="1">
      <alignment vertical="center"/>
    </xf>
    <xf numFmtId="0" fontId="3" fillId="0" borderId="70" xfId="0" applyNumberFormat="1" applyFont="1" applyBorder="1" applyAlignment="1">
      <alignment horizontal="center" vertical="center"/>
    </xf>
    <xf numFmtId="0" fontId="3" fillId="0" borderId="71" xfId="0" applyNumberFormat="1" applyFont="1" applyBorder="1" applyAlignment="1">
      <alignment horizontal="distributed" vertical="center" indent="3"/>
    </xf>
    <xf numFmtId="180" fontId="3" fillId="0" borderId="72" xfId="0" applyNumberFormat="1" applyFont="1" applyBorder="1" applyAlignment="1">
      <alignment horizontal="right" vertical="center"/>
    </xf>
    <xf numFmtId="0" fontId="3" fillId="0" borderId="73" xfId="0" applyNumberFormat="1" applyFont="1" applyBorder="1" applyAlignment="1">
      <alignment vertical="center"/>
    </xf>
    <xf numFmtId="178" fontId="3" fillId="0" borderId="0" xfId="0" applyNumberFormat="1" applyFont="1" applyBorder="1" applyAlignment="1">
      <alignment horizontal="distributed" vertical="center"/>
    </xf>
    <xf numFmtId="180" fontId="3" fillId="0" borderId="75" xfId="0" applyNumberFormat="1" applyFont="1" applyBorder="1" applyAlignment="1">
      <alignment horizontal="right" vertical="center"/>
    </xf>
    <xf numFmtId="180" fontId="3" fillId="0" borderId="76" xfId="0" applyNumberFormat="1" applyFont="1" applyBorder="1" applyAlignment="1">
      <alignment horizontal="right" vertical="center"/>
    </xf>
    <xf numFmtId="0" fontId="3" fillId="0" borderId="77" xfId="0" applyNumberFormat="1" applyFont="1" applyBorder="1" applyAlignment="1">
      <alignment vertical="center"/>
    </xf>
    <xf numFmtId="178" fontId="3" fillId="0" borderId="79" xfId="0" applyNumberFormat="1" applyFont="1" applyBorder="1" applyAlignment="1">
      <alignment horizontal="right" vertical="center"/>
    </xf>
    <xf numFmtId="178" fontId="3" fillId="0" borderId="80" xfId="0" applyNumberFormat="1" applyFont="1" applyBorder="1" applyAlignment="1">
      <alignment horizontal="right" vertical="center"/>
    </xf>
    <xf numFmtId="178" fontId="3" fillId="0" borderId="81" xfId="0" applyNumberFormat="1" applyFont="1" applyBorder="1" applyAlignment="1">
      <alignment horizontal="right" vertical="center"/>
    </xf>
    <xf numFmtId="178" fontId="3" fillId="0" borderId="82" xfId="0" applyNumberFormat="1" applyFont="1" applyBorder="1" applyAlignment="1">
      <alignment horizontal="right" vertical="center"/>
    </xf>
    <xf numFmtId="0" fontId="3" fillId="0" borderId="84" xfId="0" applyNumberFormat="1" applyFont="1" applyBorder="1" applyAlignment="1">
      <alignment horizontal="left" vertical="center"/>
    </xf>
    <xf numFmtId="0" fontId="3" fillId="0" borderId="83" xfId="0" applyNumberFormat="1" applyFont="1" applyBorder="1" applyAlignment="1">
      <alignment horizontal="distributed" vertical="center"/>
    </xf>
    <xf numFmtId="178" fontId="3" fillId="0" borderId="85" xfId="0" applyNumberFormat="1" applyFont="1" applyBorder="1" applyAlignment="1">
      <alignment vertical="center"/>
    </xf>
    <xf numFmtId="0" fontId="3" fillId="0" borderId="91" xfId="0" applyNumberFormat="1" applyFont="1" applyBorder="1" applyAlignment="1">
      <alignment vertical="center"/>
    </xf>
    <xf numFmtId="0" fontId="3" fillId="0" borderId="83" xfId="0" applyNumberFormat="1" applyFont="1" applyBorder="1" applyAlignment="1">
      <alignment horizontal="left" vertical="center"/>
    </xf>
    <xf numFmtId="178" fontId="3" fillId="0" borderId="86" xfId="0" applyNumberFormat="1" applyFont="1" applyBorder="1" applyAlignment="1">
      <alignment horizontal="right" vertical="center"/>
    </xf>
    <xf numFmtId="178" fontId="3" fillId="0" borderId="87" xfId="0" applyNumberFormat="1" applyFont="1" applyBorder="1" applyAlignment="1">
      <alignment horizontal="distributed" vertical="center"/>
    </xf>
    <xf numFmtId="177" fontId="3" fillId="0" borderId="5" xfId="0" applyNumberFormat="1" applyFont="1" applyBorder="1" applyAlignment="1">
      <alignment vertical="center"/>
    </xf>
    <xf numFmtId="3" fontId="3" fillId="0" borderId="5" xfId="0" applyNumberFormat="1" applyFont="1" applyBorder="1" applyAlignment="1">
      <alignment vertical="center"/>
    </xf>
    <xf numFmtId="179" fontId="3" fillId="0" borderId="0" xfId="0" applyNumberFormat="1" applyFont="1" applyAlignment="1">
      <alignment vertical="center"/>
    </xf>
    <xf numFmtId="0" fontId="3" fillId="0" borderId="0" xfId="0" applyFont="1" applyAlignment="1">
      <alignment vertical="top"/>
    </xf>
    <xf numFmtId="178" fontId="3" fillId="0" borderId="84" xfId="0" applyNumberFormat="1" applyFont="1" applyBorder="1" applyAlignment="1">
      <alignment horizontal="distributed" vertical="center"/>
    </xf>
    <xf numFmtId="0" fontId="3" fillId="0" borderId="94" xfId="0" applyNumberFormat="1" applyFont="1" applyBorder="1" applyAlignment="1">
      <alignment vertical="center"/>
    </xf>
    <xf numFmtId="0" fontId="3" fillId="0" borderId="100" xfId="0" applyNumberFormat="1" applyFont="1" applyBorder="1" applyAlignment="1">
      <alignment horizontal="right" vertical="center"/>
    </xf>
    <xf numFmtId="0" fontId="3" fillId="0" borderId="95" xfId="0" applyNumberFormat="1" applyFont="1" applyBorder="1" applyAlignment="1">
      <alignment horizontal="center" vertical="center"/>
    </xf>
    <xf numFmtId="0" fontId="3" fillId="0" borderId="99" xfId="0" applyNumberFormat="1" applyFont="1" applyBorder="1" applyAlignment="1">
      <alignment horizontal="distributed" vertical="center" indent="3"/>
    </xf>
    <xf numFmtId="0" fontId="3" fillId="0" borderId="0" xfId="0" applyFont="1" applyAlignment="1">
      <alignment horizontal="center" vertical="center"/>
    </xf>
    <xf numFmtId="0" fontId="3" fillId="0" borderId="0" xfId="0" quotePrefix="1" applyFont="1" applyBorder="1" applyAlignment="1">
      <alignment horizontal="center" vertical="center"/>
    </xf>
    <xf numFmtId="0" fontId="3" fillId="0" borderId="0" xfId="0" applyNumberFormat="1" applyFont="1" applyBorder="1" applyAlignment="1">
      <alignment horizontal="distributed" vertical="center"/>
    </xf>
    <xf numFmtId="179" fontId="3" fillId="0" borderId="0" xfId="0" applyNumberFormat="1" applyFont="1" applyAlignment="1">
      <alignment vertical="center"/>
    </xf>
    <xf numFmtId="0" fontId="3" fillId="0" borderId="0" xfId="0" applyNumberFormat="1" applyFont="1" applyAlignment="1">
      <alignment horizontal="center" vertical="center"/>
    </xf>
    <xf numFmtId="0" fontId="3" fillId="0" borderId="70" xfId="0" applyNumberFormat="1" applyFont="1" applyBorder="1" applyAlignment="1">
      <alignment horizontal="center" vertical="center"/>
    </xf>
    <xf numFmtId="182" fontId="3" fillId="0" borderId="0" xfId="2" applyNumberFormat="1" applyFont="1" applyFill="1" applyBorder="1" applyAlignment="1">
      <alignment horizontal="right" vertical="center"/>
    </xf>
    <xf numFmtId="0" fontId="3" fillId="0" borderId="0" xfId="2" applyFont="1" applyFill="1" applyBorder="1" applyAlignment="1">
      <alignment vertical="center"/>
    </xf>
    <xf numFmtId="179" fontId="3" fillId="0" borderId="0" xfId="2" applyNumberFormat="1" applyFont="1" applyFill="1" applyBorder="1" applyAlignment="1">
      <alignment vertical="center"/>
    </xf>
    <xf numFmtId="179" fontId="3" fillId="0" borderId="48" xfId="2" applyNumberFormat="1" applyFont="1" applyFill="1" applyBorder="1" applyAlignment="1">
      <alignment vertical="center"/>
    </xf>
    <xf numFmtId="0" fontId="3" fillId="0" borderId="0" xfId="2" applyFont="1" applyFill="1" applyBorder="1" applyAlignment="1">
      <alignment horizontal="distributed" vertical="center"/>
    </xf>
    <xf numFmtId="0" fontId="3" fillId="0" borderId="0" xfId="0" quotePrefix="1" applyNumberFormat="1" applyFont="1" applyBorder="1" applyAlignment="1">
      <alignment horizontal="right" vertical="center"/>
    </xf>
    <xf numFmtId="3" fontId="3" fillId="0" borderId="0" xfId="0" applyNumberFormat="1" applyFont="1" applyBorder="1" applyAlignment="1">
      <alignment horizontal="center" vertical="center"/>
    </xf>
    <xf numFmtId="0" fontId="3" fillId="0" borderId="0" xfId="0" applyNumberFormat="1" applyFont="1" applyBorder="1" applyAlignment="1">
      <alignment horizontal="right" vertical="center"/>
    </xf>
    <xf numFmtId="3" fontId="3" fillId="0" borderId="0" xfId="0" applyNumberFormat="1" applyFont="1" applyFill="1" applyBorder="1" applyAlignment="1">
      <alignment vertical="center"/>
    </xf>
    <xf numFmtId="176" fontId="3" fillId="0" borderId="110" xfId="3" applyNumberFormat="1" applyFont="1" applyFill="1" applyBorder="1" applyAlignment="1">
      <alignment vertical="center"/>
    </xf>
    <xf numFmtId="176" fontId="3" fillId="0" borderId="113" xfId="3" applyNumberFormat="1" applyFont="1" applyFill="1" applyBorder="1" applyAlignment="1">
      <alignment vertical="center"/>
    </xf>
    <xf numFmtId="176" fontId="3" fillId="0" borderId="87" xfId="3" applyNumberFormat="1" applyFont="1" applyFill="1" applyBorder="1" applyAlignment="1">
      <alignment vertical="center"/>
    </xf>
    <xf numFmtId="176" fontId="3" fillId="0" borderId="0" xfId="3" applyNumberFormat="1" applyFont="1" applyFill="1" applyBorder="1" applyAlignment="1">
      <alignment vertical="center"/>
    </xf>
    <xf numFmtId="176" fontId="3" fillId="0" borderId="0" xfId="3" applyNumberFormat="1" applyFont="1" applyFill="1" applyBorder="1" applyAlignment="1">
      <alignment horizontal="right" vertical="center"/>
    </xf>
    <xf numFmtId="0" fontId="3" fillId="0" borderId="0" xfId="0" applyFont="1" applyFill="1" applyBorder="1" applyAlignment="1">
      <alignment vertical="center"/>
    </xf>
    <xf numFmtId="176" fontId="3" fillId="0" borderId="158" xfId="3" applyNumberFormat="1" applyFont="1" applyFill="1" applyBorder="1" applyAlignment="1">
      <alignment vertical="center"/>
    </xf>
    <xf numFmtId="0" fontId="14" fillId="0" borderId="0" xfId="2" applyFont="1" applyFill="1" applyBorder="1">
      <alignment vertical="center"/>
    </xf>
    <xf numFmtId="0" fontId="3" fillId="0" borderId="0" xfId="2" applyNumberFormat="1" applyFont="1" applyFill="1" applyAlignment="1">
      <alignment vertical="center"/>
    </xf>
    <xf numFmtId="177" fontId="3" fillId="0" borderId="0" xfId="2" applyNumberFormat="1" applyFont="1" applyFill="1" applyAlignment="1">
      <alignment vertical="center"/>
    </xf>
    <xf numFmtId="176" fontId="14" fillId="0" borderId="0" xfId="2" applyNumberFormat="1" applyFont="1" applyFill="1" applyAlignment="1">
      <alignment vertical="center"/>
    </xf>
    <xf numFmtId="0" fontId="3" fillId="0" borderId="84" xfId="2" applyNumberFormat="1" applyFont="1" applyFill="1" applyBorder="1" applyAlignment="1">
      <alignment horizontal="center" vertical="center"/>
    </xf>
    <xf numFmtId="178" fontId="3" fillId="0" borderId="79" xfId="2" applyNumberFormat="1" applyFont="1" applyFill="1" applyBorder="1" applyAlignment="1">
      <alignment horizontal="right" vertical="center"/>
    </xf>
    <xf numFmtId="0" fontId="3" fillId="0" borderId="85" xfId="2" applyNumberFormat="1" applyFont="1" applyFill="1" applyBorder="1" applyAlignment="1">
      <alignment vertical="center"/>
    </xf>
    <xf numFmtId="179" fontId="3" fillId="0" borderId="76" xfId="2" applyNumberFormat="1" applyFont="1" applyFill="1" applyBorder="1" applyAlignment="1">
      <alignment vertical="center"/>
    </xf>
    <xf numFmtId="3" fontId="3" fillId="0" borderId="110" xfId="2" applyNumberFormat="1" applyFont="1" applyFill="1" applyBorder="1" applyAlignment="1">
      <alignment vertical="center"/>
    </xf>
    <xf numFmtId="0" fontId="3" fillId="0" borderId="87" xfId="2" applyNumberFormat="1" applyFont="1" applyFill="1" applyBorder="1" applyAlignment="1">
      <alignment horizontal="distributed" vertical="center"/>
    </xf>
    <xf numFmtId="178" fontId="3" fillId="0" borderId="52"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178" fontId="3" fillId="0" borderId="81" xfId="2" applyNumberFormat="1" applyFont="1" applyFill="1" applyBorder="1" applyAlignment="1">
      <alignment horizontal="right" vertical="center"/>
    </xf>
    <xf numFmtId="0" fontId="3" fillId="0" borderId="83" xfId="2" applyNumberFormat="1" applyFont="1" applyFill="1" applyBorder="1" applyAlignment="1">
      <alignment horizontal="distributed" vertical="center"/>
    </xf>
    <xf numFmtId="179" fontId="3" fillId="0" borderId="75" xfId="2" applyNumberFormat="1" applyFont="1" applyFill="1" applyBorder="1" applyAlignment="1">
      <alignment vertical="center"/>
    </xf>
    <xf numFmtId="178" fontId="3" fillId="0" borderId="148" xfId="2" applyNumberFormat="1" applyFont="1" applyFill="1" applyBorder="1" applyAlignment="1">
      <alignment horizontal="right" vertical="center"/>
    </xf>
    <xf numFmtId="0" fontId="3" fillId="0" borderId="164" xfId="2" applyNumberFormat="1" applyFont="1" applyFill="1" applyBorder="1" applyAlignment="1">
      <alignment vertical="center"/>
    </xf>
    <xf numFmtId="179" fontId="3" fillId="0" borderId="165" xfId="2" applyNumberFormat="1" applyFont="1" applyFill="1" applyBorder="1" applyAlignment="1">
      <alignment vertical="center"/>
    </xf>
    <xf numFmtId="0" fontId="3" fillId="0" borderId="85" xfId="2" applyNumberFormat="1" applyFont="1" applyFill="1" applyBorder="1" applyAlignment="1">
      <alignment horizontal="distributed" vertical="center"/>
    </xf>
    <xf numFmtId="0" fontId="3" fillId="0" borderId="110" xfId="2" applyNumberFormat="1" applyFont="1" applyFill="1" applyBorder="1" applyAlignment="1">
      <alignment vertical="center"/>
    </xf>
    <xf numFmtId="0" fontId="3" fillId="0" borderId="83" xfId="2" applyNumberFormat="1" applyFont="1" applyFill="1" applyBorder="1" applyAlignment="1">
      <alignment horizontal="distributed" vertical="center" wrapText="1"/>
    </xf>
    <xf numFmtId="176" fontId="3" fillId="0" borderId="110" xfId="2" applyNumberFormat="1" applyFont="1" applyFill="1" applyBorder="1" applyAlignment="1">
      <alignment vertical="center"/>
    </xf>
    <xf numFmtId="0" fontId="3" fillId="0" borderId="111" xfId="2" applyNumberFormat="1" applyFont="1" applyFill="1" applyBorder="1" applyAlignment="1">
      <alignment vertical="center"/>
    </xf>
    <xf numFmtId="178" fontId="3" fillId="0" borderId="80" xfId="2" applyNumberFormat="1" applyFont="1" applyFill="1" applyBorder="1" applyAlignment="1">
      <alignment horizontal="right" vertical="center"/>
    </xf>
    <xf numFmtId="0" fontId="3" fillId="0" borderId="84" xfId="2" applyNumberFormat="1" applyFont="1" applyFill="1" applyBorder="1" applyAlignment="1">
      <alignment vertical="top"/>
    </xf>
    <xf numFmtId="179" fontId="3" fillId="0" borderId="72" xfId="2" applyNumberFormat="1" applyFont="1" applyFill="1" applyBorder="1" applyAlignment="1">
      <alignment vertical="center"/>
    </xf>
    <xf numFmtId="179" fontId="3" fillId="0" borderId="83" xfId="2" applyNumberFormat="1" applyFont="1" applyFill="1" applyBorder="1" applyAlignment="1">
      <alignment vertical="center"/>
    </xf>
    <xf numFmtId="3" fontId="3" fillId="0" borderId="87" xfId="2" applyNumberFormat="1" applyFont="1" applyFill="1" applyBorder="1" applyAlignment="1">
      <alignment vertical="center"/>
    </xf>
    <xf numFmtId="0" fontId="3" fillId="0" borderId="87" xfId="2" applyNumberFormat="1" applyFont="1" applyFill="1" applyBorder="1" applyAlignment="1">
      <alignment vertical="center"/>
    </xf>
    <xf numFmtId="176" fontId="3" fillId="0" borderId="87" xfId="2" applyNumberFormat="1" applyFont="1" applyFill="1" applyBorder="1" applyAlignment="1">
      <alignment vertical="center"/>
    </xf>
    <xf numFmtId="0" fontId="3" fillId="0" borderId="89" xfId="2" applyNumberFormat="1" applyFont="1" applyFill="1" applyBorder="1" applyAlignment="1">
      <alignment vertical="center"/>
    </xf>
    <xf numFmtId="0" fontId="3" fillId="0" borderId="84" xfId="2" applyNumberFormat="1" applyFont="1" applyFill="1" applyBorder="1" applyAlignment="1">
      <alignment vertical="center"/>
    </xf>
    <xf numFmtId="179" fontId="3" fillId="0" borderId="84" xfId="2" applyNumberFormat="1" applyFont="1" applyFill="1" applyBorder="1" applyAlignment="1">
      <alignment vertical="center"/>
    </xf>
    <xf numFmtId="176" fontId="3" fillId="0" borderId="0" xfId="2" applyNumberFormat="1" applyFont="1" applyFill="1" applyBorder="1" applyAlignment="1">
      <alignment horizontal="right" vertical="center"/>
    </xf>
    <xf numFmtId="176" fontId="3" fillId="0" borderId="0" xfId="2" applyNumberFormat="1" applyFont="1" applyFill="1" applyBorder="1" applyAlignment="1">
      <alignment vertical="center"/>
    </xf>
    <xf numFmtId="3" fontId="3" fillId="0" borderId="113" xfId="2" applyNumberFormat="1" applyFont="1" applyFill="1" applyBorder="1" applyAlignment="1">
      <alignment vertical="center"/>
    </xf>
    <xf numFmtId="0" fontId="3" fillId="0" borderId="113" xfId="2" applyNumberFormat="1" applyFont="1" applyFill="1" applyBorder="1" applyAlignment="1">
      <alignment vertical="center"/>
    </xf>
    <xf numFmtId="176" fontId="3" fillId="0" borderId="113" xfId="2" applyNumberFormat="1" applyFont="1" applyFill="1" applyBorder="1" applyAlignment="1">
      <alignment vertical="center"/>
    </xf>
    <xf numFmtId="0" fontId="3" fillId="0" borderId="167" xfId="2" applyNumberFormat="1" applyFont="1" applyFill="1" applyBorder="1" applyAlignment="1">
      <alignment vertical="center"/>
    </xf>
    <xf numFmtId="178" fontId="3" fillId="0" borderId="168" xfId="2" applyNumberFormat="1" applyFont="1" applyFill="1" applyBorder="1" applyAlignment="1">
      <alignment horizontal="right" vertical="center"/>
    </xf>
    <xf numFmtId="178" fontId="3" fillId="0" borderId="113" xfId="2" applyNumberFormat="1" applyFont="1" applyFill="1" applyBorder="1" applyAlignment="1">
      <alignment horizontal="right" vertical="center"/>
    </xf>
    <xf numFmtId="0" fontId="3" fillId="0" borderId="87" xfId="2" applyNumberFormat="1" applyFont="1" applyFill="1" applyBorder="1" applyAlignment="1">
      <alignment horizontal="distributed" vertical="center" wrapText="1"/>
    </xf>
    <xf numFmtId="0" fontId="3" fillId="0" borderId="113" xfId="2" applyFont="1" applyFill="1" applyBorder="1" applyAlignment="1">
      <alignment horizontal="distributed" vertical="center"/>
    </xf>
    <xf numFmtId="178" fontId="3" fillId="0" borderId="169" xfId="2" applyNumberFormat="1" applyFont="1" applyFill="1" applyBorder="1" applyAlignment="1">
      <alignment horizontal="right" vertical="center"/>
    </xf>
    <xf numFmtId="178" fontId="3" fillId="0" borderId="28" xfId="2" applyNumberFormat="1" applyFont="1" applyFill="1" applyBorder="1" applyAlignment="1">
      <alignment horizontal="right" vertical="center"/>
    </xf>
    <xf numFmtId="0" fontId="3" fillId="0" borderId="28" xfId="2" applyNumberFormat="1" applyFont="1" applyFill="1" applyBorder="1" applyAlignment="1">
      <alignment vertical="center"/>
    </xf>
    <xf numFmtId="178" fontId="3" fillId="0" borderId="82" xfId="2" applyNumberFormat="1" applyFont="1" applyFill="1" applyBorder="1" applyAlignment="1">
      <alignment horizontal="right" vertical="center"/>
    </xf>
    <xf numFmtId="0" fontId="3" fillId="0" borderId="170" xfId="2" applyNumberFormat="1" applyFont="1" applyFill="1" applyBorder="1" applyAlignment="1">
      <alignment horizontal="distributed" vertical="center"/>
    </xf>
    <xf numFmtId="179" fontId="3" fillId="0" borderId="114" xfId="2" applyNumberFormat="1" applyFont="1" applyFill="1" applyBorder="1" applyAlignment="1">
      <alignment vertical="center"/>
    </xf>
    <xf numFmtId="179" fontId="3" fillId="0" borderId="170" xfId="2" applyNumberFormat="1" applyFont="1" applyFill="1" applyBorder="1" applyAlignment="1">
      <alignment vertical="center"/>
    </xf>
    <xf numFmtId="3" fontId="3" fillId="0" borderId="28" xfId="2" applyNumberFormat="1" applyFont="1" applyFill="1" applyBorder="1" applyAlignment="1">
      <alignment vertical="center"/>
    </xf>
    <xf numFmtId="176" fontId="3" fillId="0" borderId="28" xfId="2" applyNumberFormat="1" applyFont="1" applyFill="1" applyBorder="1" applyAlignment="1">
      <alignment vertical="center"/>
    </xf>
    <xf numFmtId="0" fontId="3" fillId="0" borderId="29" xfId="2" applyNumberFormat="1" applyFont="1" applyFill="1" applyBorder="1" applyAlignment="1">
      <alignment vertical="center"/>
    </xf>
    <xf numFmtId="0" fontId="3" fillId="0" borderId="0" xfId="2" applyNumberFormat="1" applyFont="1" applyFill="1" applyBorder="1" applyAlignment="1">
      <alignment horizontal="distributed" vertical="center"/>
    </xf>
    <xf numFmtId="0" fontId="3" fillId="0" borderId="64" xfId="2" applyNumberFormat="1" applyFont="1" applyFill="1" applyBorder="1" applyAlignment="1">
      <alignment horizontal="center" vertical="center"/>
    </xf>
    <xf numFmtId="178" fontId="3" fillId="0" borderId="110" xfId="2" applyNumberFormat="1" applyFont="1" applyFill="1" applyBorder="1" applyAlignment="1">
      <alignment horizontal="right" vertical="center"/>
    </xf>
    <xf numFmtId="3" fontId="3" fillId="0" borderId="79" xfId="2" applyNumberFormat="1" applyFont="1" applyFill="1" applyBorder="1" applyAlignment="1">
      <alignment vertical="center"/>
    </xf>
    <xf numFmtId="0" fontId="3" fillId="0" borderId="113" xfId="2" applyNumberFormat="1" applyFont="1" applyFill="1" applyBorder="1" applyAlignment="1">
      <alignment horizontal="distributed" vertical="center"/>
    </xf>
    <xf numFmtId="3" fontId="3" fillId="0" borderId="148" xfId="2" applyNumberFormat="1" applyFont="1" applyFill="1" applyBorder="1" applyAlignment="1">
      <alignment vertical="center"/>
    </xf>
    <xf numFmtId="0" fontId="3" fillId="0" borderId="110" xfId="2" applyNumberFormat="1" applyFont="1" applyFill="1" applyBorder="1" applyAlignment="1">
      <alignment horizontal="distributed" vertical="center"/>
    </xf>
    <xf numFmtId="178" fontId="3" fillId="0" borderId="87" xfId="2" applyNumberFormat="1" applyFont="1" applyFill="1" applyBorder="1" applyAlignment="1">
      <alignment horizontal="right" vertical="center"/>
    </xf>
    <xf numFmtId="179" fontId="3" fillId="0" borderId="115" xfId="2" applyNumberFormat="1" applyFont="1" applyFill="1" applyBorder="1" applyAlignment="1">
      <alignment vertical="center"/>
    </xf>
    <xf numFmtId="3" fontId="3" fillId="0" borderId="81" xfId="2" applyNumberFormat="1" applyFont="1" applyFill="1" applyBorder="1" applyAlignment="1">
      <alignment vertical="center"/>
    </xf>
    <xf numFmtId="179" fontId="3" fillId="0" borderId="72" xfId="2" applyNumberFormat="1" applyFont="1" applyFill="1" applyBorder="1" applyAlignment="1">
      <alignment horizontal="center" vertical="center"/>
    </xf>
    <xf numFmtId="3" fontId="3" fillId="0" borderId="80" xfId="2" applyNumberFormat="1" applyFont="1" applyFill="1" applyBorder="1" applyAlignment="1">
      <alignment vertical="center"/>
    </xf>
    <xf numFmtId="0" fontId="3" fillId="0" borderId="38" xfId="2" applyNumberFormat="1" applyFont="1" applyFill="1" applyBorder="1" applyAlignment="1">
      <alignment vertical="center"/>
    </xf>
    <xf numFmtId="179" fontId="3" fillId="0" borderId="116" xfId="2" applyNumberFormat="1" applyFont="1" applyFill="1" applyBorder="1" applyAlignment="1">
      <alignment vertical="center"/>
    </xf>
    <xf numFmtId="179" fontId="3" fillId="0" borderId="172" xfId="2" applyNumberFormat="1" applyFont="1" applyFill="1" applyBorder="1" applyAlignment="1">
      <alignment vertical="center"/>
    </xf>
    <xf numFmtId="0" fontId="3" fillId="0" borderId="84" xfId="2" applyNumberFormat="1" applyFont="1" applyFill="1" applyBorder="1" applyAlignment="1">
      <alignment horizontal="distributed" vertical="center"/>
    </xf>
    <xf numFmtId="0" fontId="3" fillId="0" borderId="170" xfId="2" applyNumberFormat="1" applyFont="1" applyFill="1" applyBorder="1" applyAlignment="1">
      <alignment vertical="center"/>
    </xf>
    <xf numFmtId="0" fontId="3" fillId="0" borderId="117" xfId="2" applyNumberFormat="1" applyFont="1" applyFill="1" applyBorder="1" applyAlignment="1">
      <alignment vertical="center"/>
    </xf>
    <xf numFmtId="0" fontId="3" fillId="0" borderId="90" xfId="2" applyNumberFormat="1" applyFont="1" applyFill="1" applyBorder="1" applyAlignment="1">
      <alignment vertical="center"/>
    </xf>
    <xf numFmtId="0" fontId="3" fillId="0" borderId="0" xfId="2" applyNumberFormat="1" applyFont="1" applyFill="1" applyBorder="1" applyAlignment="1">
      <alignment horizontal="left" vertical="center"/>
    </xf>
    <xf numFmtId="0" fontId="3" fillId="0" borderId="87" xfId="2" applyNumberFormat="1" applyFont="1" applyFill="1" applyBorder="1" applyAlignment="1">
      <alignment horizontal="left" vertical="center"/>
    </xf>
    <xf numFmtId="0" fontId="3" fillId="0" borderId="84" xfId="2" applyNumberFormat="1" applyFont="1" applyFill="1" applyBorder="1" applyAlignment="1">
      <alignment horizontal="distributed" vertical="center" wrapText="1"/>
    </xf>
    <xf numFmtId="0" fontId="3" fillId="0" borderId="52" xfId="2" applyNumberFormat="1" applyFont="1" applyFill="1" applyBorder="1" applyAlignment="1">
      <alignment horizontal="right" vertical="center"/>
    </xf>
    <xf numFmtId="0" fontId="3" fillId="0" borderId="118" xfId="2" applyNumberFormat="1" applyFont="1" applyFill="1" applyBorder="1" applyAlignment="1">
      <alignment horizontal="distributed" vertical="center"/>
    </xf>
    <xf numFmtId="179" fontId="3" fillId="0" borderId="119" xfId="2" applyNumberFormat="1" applyFont="1" applyFill="1" applyBorder="1" applyAlignment="1">
      <alignment vertical="center"/>
    </xf>
    <xf numFmtId="0" fontId="3" fillId="0" borderId="173" xfId="2" applyNumberFormat="1" applyFont="1" applyFill="1" applyBorder="1" applyAlignment="1">
      <alignment horizontal="distributed" vertical="center"/>
    </xf>
    <xf numFmtId="179" fontId="3" fillId="0" borderId="149" xfId="2" applyNumberFormat="1" applyFont="1" applyFill="1" applyBorder="1" applyAlignment="1">
      <alignment vertical="center"/>
    </xf>
    <xf numFmtId="0" fontId="3" fillId="0" borderId="120" xfId="2" applyNumberFormat="1" applyFont="1" applyFill="1" applyBorder="1" applyAlignment="1">
      <alignment horizontal="distributed" vertical="center"/>
    </xf>
    <xf numFmtId="179" fontId="3" fillId="0" borderId="121" xfId="2" applyNumberFormat="1" applyFont="1" applyFill="1" applyBorder="1" applyAlignment="1">
      <alignment vertical="center"/>
    </xf>
    <xf numFmtId="0" fontId="3" fillId="0" borderId="53" xfId="2" applyNumberFormat="1" applyFont="1" applyFill="1" applyBorder="1" applyAlignment="1">
      <alignment horizontal="distributed" vertical="center"/>
    </xf>
    <xf numFmtId="179" fontId="3" fillId="0" borderId="122" xfId="2" applyNumberFormat="1" applyFont="1" applyFill="1" applyBorder="1" applyAlignment="1">
      <alignment vertical="center"/>
    </xf>
    <xf numFmtId="0" fontId="3" fillId="0" borderId="174" xfId="2" applyNumberFormat="1" applyFont="1" applyFill="1" applyBorder="1" applyAlignment="1">
      <alignment horizontal="distributed" vertical="center"/>
    </xf>
    <xf numFmtId="176" fontId="3" fillId="0" borderId="87" xfId="2" applyNumberFormat="1" applyFont="1" applyFill="1" applyBorder="1" applyAlignment="1">
      <alignment horizontal="right" vertical="center"/>
    </xf>
    <xf numFmtId="179" fontId="3" fillId="0" borderId="123" xfId="2" applyNumberFormat="1" applyFont="1" applyFill="1" applyBorder="1" applyAlignment="1">
      <alignment vertical="center"/>
    </xf>
    <xf numFmtId="0" fontId="3" fillId="0" borderId="124" xfId="2" applyNumberFormat="1" applyFont="1" applyFill="1" applyBorder="1" applyAlignment="1">
      <alignment horizontal="right" vertical="center"/>
    </xf>
    <xf numFmtId="178" fontId="3" fillId="0" borderId="125" xfId="2" applyNumberFormat="1" applyFont="1" applyFill="1" applyBorder="1" applyAlignment="1">
      <alignment horizontal="right" vertical="center"/>
    </xf>
    <xf numFmtId="0" fontId="3" fillId="0" borderId="126" xfId="2" applyNumberFormat="1" applyFont="1" applyFill="1" applyBorder="1" applyAlignment="1">
      <alignment vertical="center"/>
    </xf>
    <xf numFmtId="0" fontId="3" fillId="0" borderId="125" xfId="2" applyNumberFormat="1" applyFont="1" applyFill="1" applyBorder="1" applyAlignment="1">
      <alignment horizontal="distributed" vertical="center"/>
    </xf>
    <xf numFmtId="179" fontId="3" fillId="0" borderId="127" xfId="2" applyNumberFormat="1" applyFont="1" applyFill="1" applyBorder="1" applyAlignment="1">
      <alignment vertical="center"/>
    </xf>
    <xf numFmtId="178" fontId="3" fillId="0" borderId="128" xfId="2" applyNumberFormat="1" applyFont="1" applyFill="1" applyBorder="1" applyAlignment="1">
      <alignment horizontal="right" vertical="center"/>
    </xf>
    <xf numFmtId="0" fontId="3" fillId="0" borderId="129" xfId="2" applyNumberFormat="1" applyFont="1" applyFill="1" applyBorder="1" applyAlignment="1">
      <alignment horizontal="distributed" vertical="center"/>
    </xf>
    <xf numFmtId="179" fontId="3" fillId="0" borderId="130" xfId="2" applyNumberFormat="1" applyFont="1" applyFill="1" applyBorder="1" applyAlignment="1">
      <alignment vertical="center"/>
    </xf>
    <xf numFmtId="3" fontId="3" fillId="0" borderId="131" xfId="2" applyNumberFormat="1" applyFont="1" applyFill="1" applyBorder="1" applyAlignment="1">
      <alignment vertical="center"/>
    </xf>
    <xf numFmtId="0" fontId="3" fillId="0" borderId="131" xfId="2" applyNumberFormat="1" applyFont="1" applyFill="1" applyBorder="1" applyAlignment="1">
      <alignment vertical="center"/>
    </xf>
    <xf numFmtId="176" fontId="3" fillId="0" borderId="131" xfId="2" applyNumberFormat="1" applyFont="1" applyFill="1" applyBorder="1" applyAlignment="1">
      <alignment vertical="center"/>
    </xf>
    <xf numFmtId="0" fontId="3" fillId="0" borderId="132" xfId="2" applyNumberFormat="1" applyFont="1" applyFill="1" applyBorder="1" applyAlignment="1">
      <alignment vertical="center"/>
    </xf>
    <xf numFmtId="179" fontId="3" fillId="0" borderId="175" xfId="2" applyNumberFormat="1" applyFont="1" applyFill="1" applyBorder="1" applyAlignment="1">
      <alignment vertical="center"/>
    </xf>
    <xf numFmtId="0" fontId="3" fillId="0" borderId="0" xfId="2" applyNumberFormat="1" applyFont="1" applyFill="1" applyBorder="1" applyAlignment="1">
      <alignment horizontal="distributed" vertical="center" wrapText="1"/>
    </xf>
    <xf numFmtId="0" fontId="3" fillId="0" borderId="53" xfId="2" applyNumberFormat="1" applyFont="1" applyFill="1" applyBorder="1" applyAlignment="1">
      <alignment horizontal="left" vertical="center"/>
    </xf>
    <xf numFmtId="0" fontId="3" fillId="0" borderId="28" xfId="2" applyNumberFormat="1" applyFont="1" applyFill="1" applyBorder="1" applyAlignment="1">
      <alignment horizontal="distributed" vertical="center"/>
    </xf>
    <xf numFmtId="179" fontId="3" fillId="0" borderId="133" xfId="2" applyNumberFormat="1" applyFont="1" applyFill="1" applyBorder="1" applyAlignment="1">
      <alignment vertical="center"/>
    </xf>
    <xf numFmtId="177" fontId="3" fillId="0" borderId="0" xfId="2" applyNumberFormat="1" applyFont="1" applyFill="1" applyBorder="1" applyAlignment="1">
      <alignment vertical="center"/>
    </xf>
    <xf numFmtId="176" fontId="14" fillId="0" borderId="0" xfId="2" applyNumberFormat="1" applyFont="1" applyFill="1" applyBorder="1" applyAlignment="1">
      <alignment vertical="center"/>
    </xf>
    <xf numFmtId="0" fontId="3" fillId="0" borderId="121" xfId="2" applyNumberFormat="1" applyFont="1" applyFill="1" applyBorder="1" applyAlignment="1">
      <alignment horizontal="center" vertical="center"/>
    </xf>
    <xf numFmtId="178" fontId="3" fillId="0" borderId="135" xfId="2" applyNumberFormat="1" applyFont="1" applyFill="1" applyBorder="1" applyAlignment="1">
      <alignment horizontal="right" vertical="center"/>
    </xf>
    <xf numFmtId="178" fontId="3" fillId="0" borderId="137" xfId="2" applyNumberFormat="1" applyFont="1" applyFill="1" applyBorder="1" applyAlignment="1">
      <alignment horizontal="right" vertical="center"/>
    </xf>
    <xf numFmtId="0" fontId="3" fillId="0" borderId="138" xfId="2" applyNumberFormat="1" applyFont="1" applyFill="1" applyBorder="1" applyAlignment="1">
      <alignment vertical="center"/>
    </xf>
    <xf numFmtId="179" fontId="3" fillId="0" borderId="139" xfId="2" applyNumberFormat="1" applyFont="1" applyFill="1" applyBorder="1" applyAlignment="1">
      <alignment vertical="center"/>
    </xf>
    <xf numFmtId="3" fontId="3" fillId="0" borderId="121" xfId="2" applyNumberFormat="1" applyFont="1" applyFill="1" applyBorder="1" applyAlignment="1">
      <alignment vertical="center"/>
    </xf>
    <xf numFmtId="0" fontId="3" fillId="0" borderId="94" xfId="2" applyNumberFormat="1" applyFont="1" applyFill="1" applyBorder="1" applyAlignment="1">
      <alignment vertical="center"/>
    </xf>
    <xf numFmtId="0" fontId="3" fillId="0" borderId="49" xfId="2" applyNumberFormat="1" applyFont="1" applyFill="1" applyBorder="1" applyAlignment="1">
      <alignment horizontal="distributed" vertical="center"/>
    </xf>
    <xf numFmtId="178" fontId="3" fillId="0" borderId="51" xfId="2" applyNumberFormat="1" applyFont="1" applyFill="1" applyBorder="1" applyAlignment="1">
      <alignment horizontal="right" vertical="center"/>
    </xf>
    <xf numFmtId="0" fontId="3" fillId="0" borderId="141" xfId="2" applyNumberFormat="1" applyFont="1" applyFill="1" applyBorder="1" applyAlignment="1">
      <alignment vertical="center"/>
    </xf>
    <xf numFmtId="179" fontId="3" fillId="0" borderId="142" xfId="2" applyNumberFormat="1" applyFont="1" applyFill="1" applyBorder="1" applyAlignment="1">
      <alignment vertical="center"/>
    </xf>
    <xf numFmtId="178" fontId="3" fillId="0" borderId="100" xfId="2" applyNumberFormat="1" applyFont="1" applyFill="1" applyBorder="1" applyAlignment="1">
      <alignment horizontal="right" vertical="center"/>
    </xf>
    <xf numFmtId="178" fontId="3" fillId="0" borderId="66" xfId="2" applyNumberFormat="1" applyFont="1" applyFill="1" applyBorder="1" applyAlignment="1">
      <alignment horizontal="right" vertical="center"/>
    </xf>
    <xf numFmtId="0" fontId="3" fillId="0" borderId="143" xfId="2" applyNumberFormat="1" applyFont="1" applyFill="1" applyBorder="1" applyAlignment="1">
      <alignment horizontal="distributed" vertical="center"/>
    </xf>
    <xf numFmtId="179" fontId="3" fillId="0" borderId="144" xfId="2" applyNumberFormat="1" applyFont="1" applyFill="1" applyBorder="1" applyAlignment="1">
      <alignment vertical="center"/>
    </xf>
    <xf numFmtId="179" fontId="3" fillId="0" borderId="143" xfId="2" applyNumberFormat="1" applyFont="1" applyFill="1" applyBorder="1" applyAlignment="1">
      <alignment vertical="center"/>
    </xf>
    <xf numFmtId="178" fontId="3" fillId="0" borderId="64" xfId="2" applyNumberFormat="1" applyFont="1" applyFill="1" applyBorder="1" applyAlignment="1">
      <alignment horizontal="right" vertical="center"/>
    </xf>
    <xf numFmtId="3" fontId="3" fillId="0" borderId="119" xfId="2" applyNumberFormat="1" applyFont="1" applyFill="1" applyBorder="1" applyAlignment="1">
      <alignment vertical="center"/>
    </xf>
    <xf numFmtId="0" fontId="3" fillId="0" borderId="91" xfId="2" applyNumberFormat="1" applyFont="1" applyFill="1" applyBorder="1" applyAlignment="1">
      <alignment vertical="center"/>
    </xf>
    <xf numFmtId="0" fontId="3" fillId="0" borderId="93" xfId="2" applyNumberFormat="1" applyFont="1" applyFill="1" applyBorder="1" applyAlignment="1">
      <alignment horizontal="distributed" vertical="center"/>
    </xf>
    <xf numFmtId="178" fontId="3" fillId="0" borderId="145" xfId="2" applyNumberFormat="1" applyFont="1" applyFill="1" applyBorder="1" applyAlignment="1">
      <alignment horizontal="right" vertical="center"/>
    </xf>
    <xf numFmtId="178" fontId="3" fillId="0" borderId="151" xfId="2" applyNumberFormat="1" applyFont="1" applyFill="1" applyBorder="1" applyAlignment="1">
      <alignment horizontal="right" vertical="center"/>
    </xf>
    <xf numFmtId="0" fontId="3" fillId="0" borderId="55" xfId="2" applyNumberFormat="1" applyFont="1" applyFill="1" applyBorder="1" applyAlignment="1">
      <alignment horizontal="distributed" vertical="center"/>
    </xf>
    <xf numFmtId="178" fontId="3" fillId="0" borderId="65" xfId="2" applyNumberFormat="1" applyFont="1" applyFill="1" applyBorder="1" applyAlignment="1">
      <alignment horizontal="right" vertical="center"/>
    </xf>
    <xf numFmtId="0" fontId="3" fillId="0" borderId="146" xfId="2" applyNumberFormat="1" applyFont="1" applyFill="1" applyBorder="1" applyAlignment="1">
      <alignment horizontal="distributed" vertical="center"/>
    </xf>
    <xf numFmtId="179" fontId="3" fillId="0" borderId="147" xfId="2" applyNumberFormat="1" applyFont="1" applyFill="1" applyBorder="1" applyAlignment="1">
      <alignment vertical="center"/>
    </xf>
    <xf numFmtId="179" fontId="3" fillId="0" borderId="146" xfId="2" applyNumberFormat="1" applyFont="1" applyFill="1" applyBorder="1" applyAlignment="1">
      <alignment vertical="center"/>
    </xf>
    <xf numFmtId="3" fontId="3" fillId="0" borderId="149" xfId="2" applyNumberFormat="1" applyFont="1" applyFill="1" applyBorder="1" applyAlignment="1">
      <alignment vertical="center"/>
    </xf>
    <xf numFmtId="0" fontId="3" fillId="0" borderId="150" xfId="2" applyNumberFormat="1" applyFont="1" applyFill="1" applyBorder="1" applyAlignment="1">
      <alignment vertical="center"/>
    </xf>
    <xf numFmtId="0" fontId="3" fillId="0" borderId="152" xfId="2" applyFont="1" applyFill="1" applyBorder="1" applyAlignment="1">
      <alignment vertical="center"/>
    </xf>
    <xf numFmtId="0" fontId="3" fillId="0" borderId="138" xfId="2" applyFont="1" applyFill="1" applyBorder="1" applyAlignment="1">
      <alignment horizontal="distributed" vertical="center"/>
    </xf>
    <xf numFmtId="0" fontId="3" fillId="0" borderId="139" xfId="2" applyFont="1" applyFill="1" applyBorder="1" applyAlignment="1">
      <alignment vertical="center"/>
    </xf>
    <xf numFmtId="0" fontId="3" fillId="0" borderId="153" xfId="2" applyFont="1" applyFill="1" applyBorder="1" applyAlignment="1">
      <alignment vertical="center"/>
    </xf>
    <xf numFmtId="176" fontId="3" fillId="0" borderId="153" xfId="2" applyNumberFormat="1" applyFont="1" applyFill="1" applyBorder="1" applyAlignment="1">
      <alignment vertical="center"/>
    </xf>
    <xf numFmtId="0" fontId="3" fillId="0" borderId="154" xfId="2" applyNumberFormat="1" applyFont="1" applyFill="1" applyBorder="1" applyAlignment="1">
      <alignment vertical="center"/>
    </xf>
    <xf numFmtId="0" fontId="3" fillId="0" borderId="100" xfId="2" applyFont="1" applyFill="1" applyBorder="1">
      <alignment vertical="center"/>
    </xf>
    <xf numFmtId="0" fontId="3" fillId="0" borderId="83" xfId="2" applyFont="1" applyFill="1" applyBorder="1" applyAlignment="1">
      <alignment horizontal="distributed" vertical="center"/>
    </xf>
    <xf numFmtId="0" fontId="3" fillId="0" borderId="75" xfId="2" applyFont="1" applyFill="1" applyBorder="1" applyAlignment="1">
      <alignment vertical="center"/>
    </xf>
    <xf numFmtId="0" fontId="3" fillId="0" borderId="36" xfId="2" applyFont="1" applyFill="1" applyBorder="1">
      <alignment vertical="center"/>
    </xf>
    <xf numFmtId="0" fontId="3" fillId="0" borderId="178" xfId="2" applyFont="1" applyFill="1" applyBorder="1">
      <alignment vertical="center"/>
    </xf>
    <xf numFmtId="0" fontId="3" fillId="0" borderId="176" xfId="2" applyFont="1" applyFill="1" applyBorder="1">
      <alignment vertical="center"/>
    </xf>
    <xf numFmtId="178" fontId="3" fillId="0" borderId="179" xfId="2" applyNumberFormat="1" applyFont="1" applyFill="1" applyBorder="1" applyAlignment="1">
      <alignment horizontal="right" vertical="center"/>
    </xf>
    <xf numFmtId="0" fontId="3" fillId="0" borderId="176" xfId="2" applyNumberFormat="1" applyFont="1" applyFill="1" applyBorder="1" applyAlignment="1">
      <alignment horizontal="distributed" vertical="center"/>
    </xf>
    <xf numFmtId="179" fontId="3" fillId="0" borderId="180" xfId="2" applyNumberFormat="1" applyFont="1" applyFill="1" applyBorder="1" applyAlignment="1">
      <alignment vertical="center"/>
    </xf>
    <xf numFmtId="179" fontId="3" fillId="0" borderId="181" xfId="2" applyNumberFormat="1" applyFont="1" applyFill="1" applyBorder="1" applyAlignment="1">
      <alignment vertical="center"/>
    </xf>
    <xf numFmtId="178" fontId="3" fillId="0" borderId="155" xfId="2" applyNumberFormat="1" applyFont="1" applyFill="1" applyBorder="1" applyAlignment="1">
      <alignment horizontal="right" vertical="center"/>
    </xf>
    <xf numFmtId="0" fontId="3" fillId="0" borderId="156" xfId="2" applyNumberFormat="1" applyFont="1" applyFill="1" applyBorder="1" applyAlignment="1">
      <alignment horizontal="distributed" vertical="center"/>
    </xf>
    <xf numFmtId="38" fontId="3" fillId="0" borderId="157" xfId="2" applyNumberFormat="1" applyFont="1" applyFill="1" applyBorder="1" applyAlignment="1">
      <alignment vertical="center"/>
    </xf>
    <xf numFmtId="0" fontId="3" fillId="0" borderId="158" xfId="2" applyFont="1" applyFill="1" applyBorder="1" applyAlignment="1">
      <alignment vertical="center"/>
    </xf>
    <xf numFmtId="0" fontId="3" fillId="0" borderId="159" xfId="2" applyFont="1" applyFill="1" applyBorder="1">
      <alignment vertical="center"/>
    </xf>
    <xf numFmtId="178" fontId="3" fillId="0" borderId="12" xfId="2" applyNumberFormat="1" applyFont="1" applyFill="1" applyBorder="1" applyAlignment="1">
      <alignment horizontal="right" vertical="center"/>
    </xf>
    <xf numFmtId="178" fontId="3" fillId="0" borderId="182" xfId="2" applyNumberFormat="1" applyFont="1" applyFill="1" applyBorder="1" applyAlignment="1">
      <alignment horizontal="right" vertical="center"/>
    </xf>
    <xf numFmtId="0" fontId="3" fillId="0" borderId="174" xfId="2" applyNumberFormat="1" applyFont="1" applyFill="1" applyBorder="1" applyAlignment="1">
      <alignment vertical="center"/>
    </xf>
    <xf numFmtId="0" fontId="3" fillId="0" borderId="160" xfId="2" applyFont="1" applyFill="1" applyBorder="1">
      <alignment vertical="center"/>
    </xf>
    <xf numFmtId="0" fontId="3" fillId="0" borderId="182" xfId="2" applyFont="1" applyFill="1" applyBorder="1">
      <alignment vertical="center"/>
    </xf>
    <xf numFmtId="0" fontId="3" fillId="0" borderId="161" xfId="2" applyFont="1" applyFill="1" applyBorder="1">
      <alignment vertical="center"/>
    </xf>
    <xf numFmtId="178" fontId="3" fillId="0" borderId="162" xfId="2" applyNumberFormat="1" applyFont="1" applyFill="1" applyBorder="1" applyAlignment="1">
      <alignment horizontal="right" vertical="center"/>
    </xf>
    <xf numFmtId="0" fontId="3" fillId="0" borderId="182" xfId="2" applyNumberFormat="1" applyFont="1" applyFill="1" applyBorder="1" applyAlignment="1">
      <alignment horizontal="distributed" vertical="center"/>
    </xf>
    <xf numFmtId="3" fontId="3" fillId="0" borderId="133" xfId="2" applyNumberFormat="1" applyFont="1" applyFill="1" applyBorder="1" applyAlignment="1">
      <alignment vertical="center"/>
    </xf>
    <xf numFmtId="3" fontId="3" fillId="0" borderId="182" xfId="2" applyNumberFormat="1" applyFont="1" applyFill="1" applyBorder="1" applyAlignment="1">
      <alignment vertical="center"/>
    </xf>
    <xf numFmtId="0" fontId="3" fillId="0" borderId="182" xfId="2" applyNumberFormat="1" applyFont="1" applyFill="1" applyBorder="1" applyAlignment="1">
      <alignment vertical="center"/>
    </xf>
    <xf numFmtId="176" fontId="3" fillId="0" borderId="176" xfId="3" applyNumberFormat="1" applyFont="1" applyFill="1" applyBorder="1" applyAlignment="1">
      <alignment vertical="center"/>
    </xf>
    <xf numFmtId="0" fontId="3" fillId="0" borderId="183" xfId="2" applyNumberFormat="1" applyFont="1" applyFill="1" applyBorder="1" applyAlignment="1">
      <alignment vertical="center"/>
    </xf>
    <xf numFmtId="0" fontId="3" fillId="0" borderId="76" xfId="2" applyNumberFormat="1" applyFont="1" applyFill="1" applyBorder="1" applyAlignment="1">
      <alignment horizontal="center" vertical="center"/>
    </xf>
    <xf numFmtId="178" fontId="3" fillId="0" borderId="166" xfId="2" applyNumberFormat="1" applyFont="1" applyFill="1" applyBorder="1" applyAlignment="1">
      <alignment horizontal="right" vertical="center"/>
    </xf>
    <xf numFmtId="0" fontId="3" fillId="0" borderId="83" xfId="2" applyNumberFormat="1" applyFont="1" applyFill="1" applyBorder="1" applyAlignment="1">
      <alignment vertical="center"/>
    </xf>
    <xf numFmtId="3" fontId="3" fillId="0" borderId="76" xfId="2" applyNumberFormat="1" applyFont="1" applyFill="1" applyBorder="1" applyAlignment="1">
      <alignment vertical="center"/>
    </xf>
    <xf numFmtId="3" fontId="3" fillId="0" borderId="75" xfId="2" applyNumberFormat="1" applyFont="1" applyFill="1" applyBorder="1" applyAlignment="1">
      <alignment vertical="center"/>
    </xf>
    <xf numFmtId="3" fontId="3" fillId="0" borderId="72" xfId="2" applyNumberFormat="1" applyFont="1" applyFill="1" applyBorder="1" applyAlignment="1">
      <alignment vertical="center"/>
    </xf>
    <xf numFmtId="0" fontId="3" fillId="0" borderId="36" xfId="2" applyNumberFormat="1" applyFont="1" applyFill="1" applyBorder="1" applyAlignment="1">
      <alignment vertical="center"/>
    </xf>
    <xf numFmtId="178" fontId="3" fillId="0" borderId="163" xfId="2" applyNumberFormat="1" applyFont="1" applyFill="1" applyBorder="1" applyAlignment="1">
      <alignment horizontal="right" vertical="center"/>
    </xf>
    <xf numFmtId="0" fontId="3" fillId="0" borderId="164" xfId="2" applyNumberFormat="1" applyFont="1" applyFill="1" applyBorder="1" applyAlignment="1">
      <alignment horizontal="distributed" vertical="center"/>
    </xf>
    <xf numFmtId="3" fontId="3" fillId="0" borderId="165" xfId="2" applyNumberFormat="1" applyFont="1" applyFill="1" applyBorder="1" applyAlignment="1">
      <alignment vertical="center"/>
    </xf>
    <xf numFmtId="178" fontId="3" fillId="0" borderId="178" xfId="2" applyNumberFormat="1" applyFont="1" applyFill="1" applyBorder="1" applyAlignment="1">
      <alignment horizontal="right" vertical="center"/>
    </xf>
    <xf numFmtId="178" fontId="3" fillId="0" borderId="176" xfId="2" applyNumberFormat="1" applyFont="1" applyFill="1" applyBorder="1" applyAlignment="1">
      <alignment horizontal="right" vertical="center"/>
    </xf>
    <xf numFmtId="0" fontId="3" fillId="0" borderId="176" xfId="2" applyNumberFormat="1" applyFont="1" applyFill="1" applyBorder="1" applyAlignment="1">
      <alignment vertical="center"/>
    </xf>
    <xf numFmtId="178" fontId="3" fillId="0" borderId="184" xfId="2" applyNumberFormat="1" applyFont="1" applyFill="1" applyBorder="1" applyAlignment="1">
      <alignment horizontal="right" vertical="center"/>
    </xf>
    <xf numFmtId="0" fontId="3" fillId="0" borderId="181" xfId="2" applyNumberFormat="1" applyFont="1" applyFill="1" applyBorder="1" applyAlignment="1">
      <alignment vertical="center"/>
    </xf>
    <xf numFmtId="0" fontId="3" fillId="0" borderId="158" xfId="2" applyNumberFormat="1" applyFont="1" applyFill="1" applyBorder="1" applyAlignment="1">
      <alignment horizontal="distributed" vertical="center"/>
    </xf>
    <xf numFmtId="3" fontId="3" fillId="0" borderId="157" xfId="2" applyNumberFormat="1" applyFont="1" applyFill="1" applyBorder="1" applyAlignment="1">
      <alignment vertical="center"/>
    </xf>
    <xf numFmtId="3" fontId="3" fillId="0" borderId="155" xfId="2" applyNumberFormat="1" applyFont="1" applyFill="1" applyBorder="1" applyAlignment="1">
      <alignment vertical="center"/>
    </xf>
    <xf numFmtId="0" fontId="3" fillId="0" borderId="158" xfId="2" applyNumberFormat="1" applyFont="1" applyFill="1" applyBorder="1" applyAlignment="1">
      <alignment vertical="center"/>
    </xf>
    <xf numFmtId="0" fontId="3" fillId="0" borderId="159" xfId="2" applyNumberFormat="1" applyFont="1" applyFill="1" applyBorder="1" applyAlignment="1">
      <alignment vertical="center"/>
    </xf>
    <xf numFmtId="176" fontId="3" fillId="0" borderId="0" xfId="2" applyNumberFormat="1" applyFont="1" applyFill="1" applyBorder="1">
      <alignment vertical="center"/>
    </xf>
    <xf numFmtId="0" fontId="3" fillId="0" borderId="30" xfId="2" applyNumberFormat="1" applyFont="1" applyFill="1" applyBorder="1" applyAlignment="1">
      <alignment horizontal="right" vertical="center"/>
    </xf>
    <xf numFmtId="178" fontId="3" fillId="0" borderId="88" xfId="2" applyNumberFormat="1" applyFont="1" applyFill="1" applyBorder="1" applyAlignment="1">
      <alignment horizontal="right" vertical="center"/>
    </xf>
    <xf numFmtId="0" fontId="3" fillId="0" borderId="78" xfId="2" applyNumberFormat="1" applyFont="1" applyFill="1" applyBorder="1" applyAlignment="1">
      <alignment horizontal="distributed" vertical="center"/>
    </xf>
    <xf numFmtId="179" fontId="3" fillId="0" borderId="78" xfId="2" applyNumberFormat="1" applyFont="1" applyFill="1" applyBorder="1" applyAlignment="1">
      <alignment vertical="center"/>
    </xf>
    <xf numFmtId="3" fontId="3" fillId="0" borderId="117" xfId="2" applyNumberFormat="1" applyFont="1" applyFill="1" applyBorder="1" applyAlignment="1">
      <alignment vertical="center"/>
    </xf>
    <xf numFmtId="176" fontId="3" fillId="0" borderId="117" xfId="2" applyNumberFormat="1" applyFont="1" applyFill="1" applyBorder="1" applyAlignment="1">
      <alignment vertical="center"/>
    </xf>
    <xf numFmtId="178" fontId="3" fillId="0" borderId="68" xfId="2" applyNumberFormat="1" applyFont="1" applyFill="1" applyBorder="1" applyAlignment="1">
      <alignment horizontal="right" vertical="center"/>
    </xf>
    <xf numFmtId="178" fontId="3" fillId="0" borderId="185" xfId="2" applyNumberFormat="1" applyFont="1" applyFill="1" applyBorder="1" applyAlignment="1">
      <alignment horizontal="right" vertical="center"/>
    </xf>
    <xf numFmtId="0" fontId="3" fillId="0" borderId="185" xfId="2" applyNumberFormat="1" applyFont="1" applyFill="1" applyBorder="1" applyAlignment="1">
      <alignment horizontal="distributed" vertical="center"/>
    </xf>
    <xf numFmtId="3" fontId="3" fillId="0" borderId="57" xfId="2" applyNumberFormat="1" applyFont="1" applyFill="1" applyBorder="1" applyAlignment="1">
      <alignment vertical="center"/>
    </xf>
    <xf numFmtId="3" fontId="3" fillId="0" borderId="185" xfId="2" applyNumberFormat="1" applyFont="1" applyFill="1" applyBorder="1" applyAlignment="1">
      <alignment vertical="center"/>
    </xf>
    <xf numFmtId="176" fontId="3" fillId="0" borderId="185" xfId="2" applyNumberFormat="1" applyFont="1" applyFill="1" applyBorder="1" applyAlignment="1">
      <alignment vertical="center"/>
    </xf>
    <xf numFmtId="3" fontId="3" fillId="0" borderId="114" xfId="2" applyNumberFormat="1" applyFont="1" applyFill="1" applyBorder="1" applyAlignment="1">
      <alignment vertical="center"/>
    </xf>
    <xf numFmtId="3" fontId="3" fillId="0" borderId="82" xfId="2" applyNumberFormat="1" applyFont="1" applyFill="1" applyBorder="1" applyAlignment="1">
      <alignment vertical="center"/>
    </xf>
    <xf numFmtId="176" fontId="3" fillId="0" borderId="182" xfId="2" applyNumberFormat="1" applyFont="1" applyFill="1" applyBorder="1" applyAlignment="1">
      <alignment vertical="center"/>
    </xf>
    <xf numFmtId="0" fontId="3" fillId="0" borderId="103" xfId="2" applyNumberFormat="1" applyFont="1" applyFill="1" applyBorder="1" applyAlignment="1">
      <alignment vertical="center"/>
    </xf>
    <xf numFmtId="0" fontId="3" fillId="0" borderId="85" xfId="0" applyNumberFormat="1" applyFont="1" applyBorder="1" applyAlignment="1">
      <alignment vertical="center"/>
    </xf>
    <xf numFmtId="0" fontId="3" fillId="0" borderId="36" xfId="0" applyNumberFormat="1" applyFont="1" applyBorder="1" applyAlignment="1">
      <alignment vertical="center"/>
    </xf>
    <xf numFmtId="0" fontId="3" fillId="0" borderId="85" xfId="0" applyNumberFormat="1" applyFont="1" applyBorder="1" applyAlignment="1">
      <alignment horizontal="left" vertical="center"/>
    </xf>
    <xf numFmtId="0" fontId="3" fillId="0" borderId="182" xfId="0" applyNumberFormat="1" applyFont="1" applyBorder="1" applyAlignment="1">
      <alignment horizontal="left" vertical="center"/>
    </xf>
    <xf numFmtId="0" fontId="3" fillId="0" borderId="170" xfId="0" applyNumberFormat="1" applyFont="1" applyBorder="1" applyAlignment="1">
      <alignment horizontal="left" vertical="center"/>
    </xf>
    <xf numFmtId="178" fontId="3" fillId="0" borderId="170" xfId="0" applyNumberFormat="1" applyFont="1" applyBorder="1" applyAlignment="1">
      <alignment horizontal="distributed" vertical="center"/>
    </xf>
    <xf numFmtId="180" fontId="3" fillId="0" borderId="114" xfId="0" applyNumberFormat="1" applyFont="1" applyBorder="1" applyAlignment="1">
      <alignment horizontal="right" vertical="center"/>
    </xf>
    <xf numFmtId="0" fontId="3" fillId="0" borderId="183" xfId="0" applyNumberFormat="1" applyFont="1" applyBorder="1" applyAlignment="1">
      <alignment vertical="center"/>
    </xf>
    <xf numFmtId="38" fontId="3" fillId="0" borderId="0" xfId="0" applyNumberFormat="1" applyFont="1" applyAlignment="1">
      <alignment vertical="center"/>
    </xf>
    <xf numFmtId="0" fontId="13" fillId="0" borderId="0" xfId="2" applyFont="1" applyAlignment="1">
      <alignment vertical="center"/>
    </xf>
    <xf numFmtId="40" fontId="13" fillId="0" borderId="0" xfId="1" applyNumberFormat="1" applyFont="1" applyAlignment="1">
      <alignment vertical="center"/>
    </xf>
    <xf numFmtId="0" fontId="3" fillId="0" borderId="151" xfId="2" applyFont="1" applyFill="1" applyBorder="1" applyAlignment="1">
      <alignment vertical="center"/>
    </xf>
    <xf numFmtId="0" fontId="3" fillId="0" borderId="151" xfId="2" applyFont="1" applyFill="1" applyBorder="1" applyAlignment="1">
      <alignment vertical="center" wrapText="1"/>
    </xf>
    <xf numFmtId="0" fontId="3" fillId="0" borderId="192" xfId="2" applyFont="1" applyFill="1" applyBorder="1" applyAlignment="1">
      <alignment vertical="center"/>
    </xf>
    <xf numFmtId="0" fontId="3" fillId="0" borderId="151" xfId="2" applyFont="1" applyBorder="1" applyAlignment="1">
      <alignment vertical="center"/>
    </xf>
    <xf numFmtId="0" fontId="3" fillId="0" borderId="52" xfId="2" applyFont="1" applyFill="1" applyBorder="1" applyAlignment="1">
      <alignment vertical="center"/>
    </xf>
    <xf numFmtId="179" fontId="3" fillId="0" borderId="151" xfId="2" applyNumberFormat="1" applyFont="1" applyFill="1" applyBorder="1" applyAlignment="1">
      <alignment vertical="center"/>
    </xf>
    <xf numFmtId="49" fontId="3" fillId="0" borderId="151" xfId="2" applyNumberFormat="1" applyFont="1" applyFill="1" applyBorder="1" applyAlignment="1">
      <alignment vertical="center"/>
    </xf>
    <xf numFmtId="189" fontId="3" fillId="0" borderId="151" xfId="2" applyNumberFormat="1" applyFont="1" applyFill="1" applyBorder="1" applyAlignment="1">
      <alignment vertical="center"/>
    </xf>
    <xf numFmtId="49" fontId="3" fillId="0" borderId="151" xfId="2" applyNumberFormat="1" applyFont="1" applyFill="1" applyBorder="1" applyAlignment="1">
      <alignment horizontal="right" vertical="center"/>
    </xf>
    <xf numFmtId="0" fontId="3" fillId="0" borderId="182" xfId="2" applyFont="1" applyFill="1" applyBorder="1" applyAlignment="1">
      <alignment vertical="center"/>
    </xf>
    <xf numFmtId="0" fontId="3" fillId="0" borderId="182" xfId="2" applyFont="1" applyFill="1" applyBorder="1" applyAlignment="1">
      <alignment horizontal="distributed" vertical="center"/>
    </xf>
    <xf numFmtId="0" fontId="3" fillId="0" borderId="182" xfId="2" applyFont="1" applyBorder="1" applyAlignment="1">
      <alignment vertical="center"/>
    </xf>
    <xf numFmtId="0" fontId="3" fillId="0" borderId="191" xfId="2" applyFont="1" applyFill="1" applyBorder="1" applyAlignment="1">
      <alignment vertical="center"/>
    </xf>
    <xf numFmtId="0" fontId="14"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Alignment="1">
      <alignment vertical="center"/>
    </xf>
    <xf numFmtId="182" fontId="3" fillId="0" borderId="0" xfId="0" applyNumberFormat="1" applyFont="1" applyFill="1" applyBorder="1" applyAlignment="1">
      <alignment vertical="center"/>
    </xf>
    <xf numFmtId="183" fontId="3" fillId="0" borderId="0" xfId="0" applyNumberFormat="1" applyFont="1" applyFill="1" applyBorder="1" applyAlignment="1">
      <alignment vertical="center"/>
    </xf>
    <xf numFmtId="0" fontId="7" fillId="0" borderId="0" xfId="0" applyNumberFormat="1" applyFont="1" applyFill="1" applyBorder="1" applyAlignment="1">
      <alignment vertical="center"/>
    </xf>
    <xf numFmtId="0" fontId="10" fillId="0" borderId="0" xfId="0" applyFont="1" applyFill="1" applyBorder="1" applyAlignment="1">
      <alignment vertical="center"/>
    </xf>
    <xf numFmtId="184" fontId="7" fillId="0" borderId="0" xfId="0" applyNumberFormat="1" applyFont="1" applyFill="1" applyBorder="1" applyAlignment="1">
      <alignment vertical="center"/>
    </xf>
    <xf numFmtId="184"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179" fontId="14" fillId="0" borderId="0" xfId="3" applyNumberFormat="1" applyFont="1" applyBorder="1" applyAlignment="1">
      <alignment vertical="center"/>
    </xf>
    <xf numFmtId="3" fontId="3" fillId="0" borderId="182" xfId="0" applyNumberFormat="1" applyFont="1" applyBorder="1" applyAlignment="1">
      <alignment vertical="center"/>
    </xf>
    <xf numFmtId="177" fontId="3" fillId="0" borderId="0" xfId="0" applyNumberFormat="1" applyFont="1" applyBorder="1" applyAlignment="1">
      <alignment vertical="center"/>
    </xf>
    <xf numFmtId="0" fontId="3" fillId="0" borderId="182" xfId="0" applyNumberFormat="1" applyFont="1" applyBorder="1" applyAlignment="1">
      <alignment horizontal="right" vertical="center"/>
    </xf>
    <xf numFmtId="179" fontId="14" fillId="0" borderId="0" xfId="3" applyNumberFormat="1" applyFont="1" applyBorder="1" applyAlignment="1">
      <alignment horizontal="right" vertical="center"/>
    </xf>
    <xf numFmtId="179" fontId="14" fillId="0" borderId="0" xfId="3" applyNumberFormat="1" applyFont="1" applyFill="1" applyBorder="1" applyAlignment="1">
      <alignment horizontal="right" vertical="center"/>
    </xf>
    <xf numFmtId="3" fontId="14" fillId="0" borderId="0" xfId="0" applyNumberFormat="1" applyFont="1" applyBorder="1" applyAlignment="1">
      <alignment vertical="center"/>
    </xf>
    <xf numFmtId="3" fontId="14" fillId="0" borderId="0" xfId="0" applyNumberFormat="1" applyFont="1" applyBorder="1" applyAlignment="1">
      <alignment horizontal="right" vertical="center"/>
    </xf>
    <xf numFmtId="38" fontId="14" fillId="0" borderId="0" xfId="1" applyFont="1" applyAlignment="1">
      <alignment vertical="center"/>
    </xf>
    <xf numFmtId="179" fontId="3" fillId="0" borderId="0" xfId="0" applyNumberFormat="1" applyFont="1" applyAlignment="1">
      <alignment vertical="center"/>
    </xf>
    <xf numFmtId="0" fontId="0" fillId="0" borderId="0" xfId="0" applyAlignment="1">
      <alignment vertical="center"/>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0" fillId="0" borderId="0" xfId="0" applyFill="1" applyAlignment="1">
      <alignment vertical="center"/>
    </xf>
    <xf numFmtId="0" fontId="3" fillId="0" borderId="0" xfId="0" applyFont="1" applyFill="1" applyBorder="1" applyAlignment="1">
      <alignment vertical="center"/>
    </xf>
    <xf numFmtId="0" fontId="3" fillId="0" borderId="0" xfId="0" quotePrefix="1" applyNumberFormat="1" applyFont="1" applyBorder="1" applyAlignment="1">
      <alignment horizontal="right" vertical="center"/>
    </xf>
    <xf numFmtId="179" fontId="3" fillId="0" borderId="0" xfId="0" applyNumberFormat="1" applyFont="1" applyAlignment="1">
      <alignment vertical="center"/>
    </xf>
    <xf numFmtId="0" fontId="0" fillId="0" borderId="0" xfId="0" applyAlignment="1">
      <alignment vertical="center"/>
    </xf>
    <xf numFmtId="0" fontId="3" fillId="0" borderId="0" xfId="0" applyNumberFormat="1" applyFont="1" applyBorder="1" applyAlignment="1">
      <alignment horizontal="distributed" vertical="center"/>
    </xf>
    <xf numFmtId="0" fontId="3" fillId="0" borderId="0" xfId="0" quotePrefix="1" applyNumberFormat="1" applyFont="1" applyBorder="1" applyAlignment="1">
      <alignment horizontal="right" vertical="center"/>
    </xf>
    <xf numFmtId="181" fontId="3" fillId="0" borderId="0" xfId="0" applyNumberFormat="1" applyFont="1" applyFill="1" applyBorder="1" applyAlignment="1">
      <alignment horizontal="center" vertical="center"/>
    </xf>
    <xf numFmtId="3" fontId="3" fillId="0" borderId="28" xfId="0" applyNumberFormat="1" applyFont="1" applyFill="1" applyBorder="1" applyAlignment="1">
      <alignment vertical="center"/>
    </xf>
    <xf numFmtId="0" fontId="13" fillId="0" borderId="0" xfId="0" applyNumberFormat="1" applyFont="1" applyAlignment="1">
      <alignment vertical="center"/>
    </xf>
    <xf numFmtId="3" fontId="13" fillId="0" borderId="0" xfId="0" applyNumberFormat="1" applyFont="1" applyBorder="1" applyAlignment="1">
      <alignment vertical="center"/>
    </xf>
    <xf numFmtId="0" fontId="13" fillId="0" borderId="0" xfId="0" applyNumberFormat="1" applyFont="1" applyAlignment="1">
      <alignment horizontal="center" vertical="center"/>
    </xf>
    <xf numFmtId="3" fontId="13" fillId="0" borderId="5" xfId="0" applyNumberFormat="1" applyFont="1" applyFill="1" applyBorder="1" applyAlignment="1">
      <alignment vertical="center"/>
    </xf>
    <xf numFmtId="0" fontId="13" fillId="0" borderId="0" xfId="0" applyNumberFormat="1" applyFont="1" applyBorder="1" applyAlignment="1">
      <alignment vertical="center"/>
    </xf>
    <xf numFmtId="0" fontId="13" fillId="0" borderId="0" xfId="0" applyNumberFormat="1" applyFont="1" applyBorder="1" applyAlignment="1">
      <alignment horizontal="center" vertical="center"/>
    </xf>
    <xf numFmtId="0" fontId="3" fillId="0" borderId="0" xfId="0" applyNumberFormat="1" applyFont="1" applyBorder="1" applyAlignment="1">
      <alignment horizontal="left" vertical="center"/>
    </xf>
    <xf numFmtId="3" fontId="3" fillId="0" borderId="28" xfId="0" applyNumberFormat="1" applyFont="1" applyBorder="1" applyAlignment="1">
      <alignment vertical="center"/>
    </xf>
    <xf numFmtId="179" fontId="3" fillId="0" borderId="182" xfId="3" applyNumberFormat="1" applyFont="1" applyBorder="1" applyAlignment="1">
      <alignment vertical="center"/>
    </xf>
    <xf numFmtId="179" fontId="3" fillId="0" borderId="28" xfId="3" applyNumberFormat="1" applyFont="1" applyFill="1" applyBorder="1" applyAlignment="1">
      <alignment vertical="center"/>
    </xf>
    <xf numFmtId="187" fontId="3" fillId="0" borderId="0" xfId="3" applyNumberFormat="1" applyFont="1" applyFill="1" applyBorder="1" applyAlignment="1">
      <alignment vertical="center"/>
    </xf>
    <xf numFmtId="179" fontId="3" fillId="0" borderId="35" xfId="3" applyNumberFormat="1" applyFont="1" applyFill="1" applyBorder="1" applyAlignment="1">
      <alignment vertical="center"/>
    </xf>
    <xf numFmtId="3" fontId="3" fillId="0" borderId="5" xfId="0" applyNumberFormat="1" applyFont="1" applyFill="1" applyBorder="1" applyAlignment="1">
      <alignment vertical="center"/>
    </xf>
    <xf numFmtId="3" fontId="3" fillId="0" borderId="92" xfId="0" applyNumberFormat="1" applyFont="1" applyFill="1" applyBorder="1" applyAlignment="1">
      <alignment vertical="center"/>
    </xf>
    <xf numFmtId="0" fontId="3" fillId="0" borderId="0" xfId="0" quotePrefix="1" applyNumberFormat="1" applyFont="1" applyBorder="1" applyAlignment="1">
      <alignment horizontal="right" vertical="center"/>
    </xf>
    <xf numFmtId="3" fontId="3" fillId="0" borderId="182" xfId="0" applyNumberFormat="1" applyFont="1" applyFill="1" applyBorder="1" applyAlignment="1">
      <alignment vertical="center"/>
    </xf>
    <xf numFmtId="0" fontId="3" fillId="0" borderId="93" xfId="2" applyFont="1" applyFill="1" applyBorder="1" applyAlignment="1">
      <alignment vertical="center"/>
    </xf>
    <xf numFmtId="183" fontId="3" fillId="0" borderId="0" xfId="2" applyNumberFormat="1" applyFont="1" applyFill="1" applyBorder="1" applyAlignment="1">
      <alignment vertical="center"/>
    </xf>
    <xf numFmtId="3" fontId="3" fillId="0" borderId="0" xfId="2" applyNumberFormat="1" applyFont="1" applyFill="1" applyBorder="1" applyAlignment="1">
      <alignment vertical="center"/>
    </xf>
    <xf numFmtId="0" fontId="3" fillId="0" borderId="0" xfId="2" quotePrefix="1" applyFont="1" applyFill="1" applyBorder="1" applyAlignment="1">
      <alignment vertical="center"/>
    </xf>
    <xf numFmtId="0" fontId="3" fillId="0" borderId="30" xfId="2" applyFont="1" applyFill="1" applyBorder="1" applyAlignment="1">
      <alignment vertical="center"/>
    </xf>
    <xf numFmtId="0" fontId="3" fillId="0" borderId="42" xfId="2" applyFont="1" applyFill="1" applyBorder="1" applyAlignment="1">
      <alignment vertical="center"/>
    </xf>
    <xf numFmtId="0" fontId="3" fillId="0" borderId="39" xfId="2" applyFont="1" applyFill="1" applyBorder="1" applyAlignment="1">
      <alignment vertical="center"/>
    </xf>
    <xf numFmtId="0" fontId="3" fillId="0" borderId="63" xfId="2" applyFont="1" applyFill="1" applyBorder="1" applyAlignment="1">
      <alignment vertical="center"/>
    </xf>
    <xf numFmtId="0" fontId="3" fillId="0" borderId="169" xfId="2" applyFont="1" applyFill="1" applyBorder="1" applyAlignment="1">
      <alignment vertical="center"/>
    </xf>
    <xf numFmtId="0" fontId="3" fillId="0" borderId="0" xfId="2" applyFont="1" applyFill="1" applyAlignment="1">
      <alignment horizontal="center" vertical="center"/>
    </xf>
    <xf numFmtId="0" fontId="14" fillId="0" borderId="0" xfId="2" applyFont="1" applyAlignment="1">
      <alignment vertical="center"/>
    </xf>
    <xf numFmtId="178" fontId="3" fillId="0" borderId="195" xfId="2" applyNumberFormat="1" applyFont="1" applyFill="1" applyBorder="1" applyAlignment="1">
      <alignment horizontal="right" vertical="center"/>
    </xf>
    <xf numFmtId="179" fontId="3" fillId="0" borderId="194" xfId="2" applyNumberFormat="1" applyFont="1" applyFill="1" applyBorder="1" applyAlignment="1">
      <alignment vertical="center"/>
    </xf>
    <xf numFmtId="178" fontId="3" fillId="0" borderId="197" xfId="2" applyNumberFormat="1" applyFont="1" applyFill="1" applyBorder="1" applyAlignment="1">
      <alignment horizontal="right" vertical="center"/>
    </xf>
    <xf numFmtId="179" fontId="3" fillId="0" borderId="198" xfId="2" applyNumberFormat="1" applyFont="1" applyFill="1" applyBorder="1" applyAlignment="1">
      <alignment vertical="center"/>
    </xf>
    <xf numFmtId="3" fontId="3" fillId="0" borderId="195" xfId="2" applyNumberFormat="1" applyFont="1" applyFill="1" applyBorder="1" applyAlignment="1">
      <alignment vertical="center"/>
    </xf>
    <xf numFmtId="0" fontId="3" fillId="0" borderId="197" xfId="2" applyNumberFormat="1" applyFont="1" applyFill="1" applyBorder="1" applyAlignment="1">
      <alignment vertical="center"/>
    </xf>
    <xf numFmtId="176" fontId="3" fillId="0" borderId="197" xfId="3" applyNumberFormat="1" applyFont="1" applyFill="1" applyBorder="1" applyAlignment="1">
      <alignment vertical="center"/>
    </xf>
    <xf numFmtId="179" fontId="3" fillId="0" borderId="199" xfId="2" applyNumberFormat="1" applyFont="1" applyFill="1" applyBorder="1" applyAlignment="1">
      <alignment vertical="center"/>
    </xf>
    <xf numFmtId="0" fontId="3" fillId="0" borderId="197" xfId="2" applyNumberFormat="1" applyFont="1" applyFill="1" applyBorder="1" applyAlignment="1">
      <alignment horizontal="left" vertical="center"/>
    </xf>
    <xf numFmtId="0" fontId="3" fillId="0" borderId="196" xfId="2" applyNumberFormat="1" applyFont="1" applyFill="1" applyBorder="1" applyAlignment="1">
      <alignment vertical="center"/>
    </xf>
    <xf numFmtId="0" fontId="3" fillId="0" borderId="200" xfId="2" applyNumberFormat="1" applyFont="1" applyFill="1" applyBorder="1" applyAlignment="1">
      <alignment vertical="center"/>
    </xf>
    <xf numFmtId="0" fontId="3" fillId="0" borderId="195" xfId="2" applyNumberFormat="1" applyFont="1" applyFill="1" applyBorder="1" applyAlignment="1">
      <alignment vertical="center"/>
    </xf>
    <xf numFmtId="176" fontId="3" fillId="0" borderId="197" xfId="2" applyNumberFormat="1" applyFont="1" applyFill="1" applyBorder="1" applyAlignment="1">
      <alignment vertical="center"/>
    </xf>
    <xf numFmtId="178" fontId="3" fillId="0" borderId="201" xfId="2" applyNumberFormat="1" applyFont="1" applyFill="1" applyBorder="1" applyAlignment="1">
      <alignment horizontal="right" vertical="center"/>
    </xf>
    <xf numFmtId="0" fontId="3" fillId="0" borderId="202" xfId="2" applyNumberFormat="1" applyFont="1" applyFill="1" applyBorder="1" applyAlignment="1">
      <alignment horizontal="distributed" vertical="center"/>
    </xf>
    <xf numFmtId="179" fontId="3" fillId="0" borderId="203" xfId="2" applyNumberFormat="1" applyFont="1" applyFill="1" applyBorder="1" applyAlignment="1">
      <alignment vertical="center"/>
    </xf>
    <xf numFmtId="3" fontId="3" fillId="0" borderId="197" xfId="2" applyNumberFormat="1" applyFont="1" applyFill="1" applyBorder="1" applyAlignment="1">
      <alignment vertical="center"/>
    </xf>
    <xf numFmtId="0" fontId="3" fillId="0" borderId="169" xfId="2" applyNumberFormat="1" applyFont="1" applyFill="1" applyBorder="1" applyAlignment="1">
      <alignment horizontal="right" vertical="center"/>
    </xf>
    <xf numFmtId="0" fontId="3" fillId="0" borderId="204" xfId="2" applyNumberFormat="1" applyFont="1" applyFill="1" applyBorder="1" applyAlignment="1">
      <alignment horizontal="distributed" vertical="center"/>
    </xf>
    <xf numFmtId="179" fontId="3" fillId="0" borderId="205" xfId="2" applyNumberFormat="1" applyFont="1" applyFill="1" applyBorder="1" applyAlignment="1">
      <alignment vertical="center"/>
    </xf>
    <xf numFmtId="179" fontId="3" fillId="0" borderId="0" xfId="0" applyNumberFormat="1" applyFont="1" applyAlignment="1">
      <alignment vertical="center"/>
    </xf>
    <xf numFmtId="0" fontId="0" fillId="0" borderId="0" xfId="0" applyAlignment="1">
      <alignment vertical="center"/>
    </xf>
    <xf numFmtId="0" fontId="3" fillId="0" borderId="0" xfId="0" quotePrefix="1" applyFont="1" applyBorder="1" applyAlignment="1">
      <alignment horizontal="center" vertical="center"/>
    </xf>
    <xf numFmtId="0" fontId="3" fillId="2" borderId="0" xfId="0" applyNumberFormat="1" applyFont="1" applyFill="1" applyAlignment="1">
      <alignment vertical="center"/>
    </xf>
    <xf numFmtId="179" fontId="3" fillId="0" borderId="0" xfId="0" applyNumberFormat="1" applyFont="1" applyAlignment="1">
      <alignment vertical="center"/>
    </xf>
    <xf numFmtId="0" fontId="0" fillId="0" borderId="0" xfId="0" applyAlignment="1">
      <alignment vertical="center"/>
    </xf>
    <xf numFmtId="0" fontId="3" fillId="0" borderId="34" xfId="2" applyFont="1" applyFill="1" applyBorder="1" applyAlignment="1">
      <alignment vertical="center"/>
    </xf>
    <xf numFmtId="0" fontId="3" fillId="0" borderId="32" xfId="2" applyFont="1" applyFill="1" applyBorder="1" applyAlignment="1">
      <alignment vertical="center"/>
    </xf>
    <xf numFmtId="0" fontId="3" fillId="0" borderId="33" xfId="2" applyFont="1" applyFill="1" applyBorder="1" applyAlignment="1">
      <alignment vertical="center"/>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0" fillId="0" borderId="0" xfId="0"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125" xfId="2" applyFont="1" applyFill="1" applyBorder="1" applyAlignment="1">
      <alignment vertical="center" wrapText="1"/>
    </xf>
    <xf numFmtId="0" fontId="3" fillId="0" borderId="206" xfId="2" applyFont="1" applyFill="1" applyBorder="1" applyAlignment="1">
      <alignment vertical="center"/>
    </xf>
    <xf numFmtId="179" fontId="3" fillId="0" borderId="0" xfId="0" applyNumberFormat="1" applyFont="1" applyAlignment="1">
      <alignment vertical="center"/>
    </xf>
    <xf numFmtId="0" fontId="0" fillId="0" borderId="0" xfId="0" applyAlignment="1">
      <alignment vertical="center"/>
    </xf>
    <xf numFmtId="178" fontId="3" fillId="0" borderId="0" xfId="2" applyNumberFormat="1" applyFont="1" applyFill="1" applyBorder="1" applyAlignment="1">
      <alignment horizontal="right" vertical="center"/>
    </xf>
    <xf numFmtId="178" fontId="3" fillId="0" borderId="207" xfId="2" applyNumberFormat="1" applyFont="1" applyFill="1" applyBorder="1" applyAlignment="1">
      <alignment horizontal="right" vertical="center"/>
    </xf>
    <xf numFmtId="0" fontId="3" fillId="0" borderId="208" xfId="2" applyNumberFormat="1" applyFont="1" applyFill="1" applyBorder="1" applyAlignment="1">
      <alignment horizontal="distributed" vertical="center"/>
    </xf>
    <xf numFmtId="179" fontId="3" fillId="0" borderId="209" xfId="2" applyNumberFormat="1" applyFont="1" applyFill="1" applyBorder="1" applyAlignment="1">
      <alignment vertical="center"/>
    </xf>
    <xf numFmtId="3" fontId="3" fillId="0" borderId="210" xfId="2" applyNumberFormat="1" applyFont="1" applyFill="1" applyBorder="1" applyAlignment="1">
      <alignment vertical="center"/>
    </xf>
    <xf numFmtId="176" fontId="3" fillId="0" borderId="210" xfId="2" applyNumberFormat="1" applyFont="1" applyFill="1" applyBorder="1" applyAlignment="1">
      <alignment vertical="center"/>
    </xf>
    <xf numFmtId="0" fontId="3" fillId="0" borderId="211" xfId="2" applyNumberFormat="1" applyFont="1" applyFill="1" applyBorder="1" applyAlignment="1">
      <alignment vertical="center"/>
    </xf>
    <xf numFmtId="178" fontId="3" fillId="0" borderId="213" xfId="2" applyNumberFormat="1" applyFont="1" applyFill="1" applyBorder="1" applyAlignment="1">
      <alignment horizontal="right" vertical="center"/>
    </xf>
    <xf numFmtId="0" fontId="3" fillId="0" borderId="214" xfId="2" applyNumberFormat="1" applyFont="1" applyFill="1" applyBorder="1" applyAlignment="1">
      <alignment horizontal="distributed" vertical="center"/>
    </xf>
    <xf numFmtId="179" fontId="3" fillId="0" borderId="215" xfId="2" applyNumberFormat="1" applyFont="1" applyFill="1" applyBorder="1" applyAlignment="1">
      <alignment vertical="center"/>
    </xf>
    <xf numFmtId="3" fontId="3" fillId="0" borderId="216" xfId="2" applyNumberFormat="1" applyFont="1" applyFill="1" applyBorder="1" applyAlignment="1">
      <alignment vertical="center"/>
    </xf>
    <xf numFmtId="0" fontId="3" fillId="0" borderId="216" xfId="2" applyNumberFormat="1" applyFont="1" applyFill="1" applyBorder="1" applyAlignment="1">
      <alignment vertical="center"/>
    </xf>
    <xf numFmtId="176" fontId="3" fillId="0" borderId="216" xfId="2" applyNumberFormat="1" applyFont="1" applyFill="1" applyBorder="1" applyAlignment="1">
      <alignment vertical="center"/>
    </xf>
    <xf numFmtId="0" fontId="3" fillId="0" borderId="217" xfId="2" applyNumberFormat="1" applyFont="1" applyFill="1" applyBorder="1" applyAlignment="1">
      <alignment vertical="center"/>
    </xf>
    <xf numFmtId="179" fontId="3" fillId="0" borderId="218" xfId="2" applyNumberFormat="1" applyFont="1" applyFill="1" applyBorder="1" applyAlignment="1">
      <alignment vertical="center"/>
    </xf>
    <xf numFmtId="0" fontId="3" fillId="0" borderId="219" xfId="2" applyNumberFormat="1" applyFont="1" applyFill="1" applyBorder="1" applyAlignment="1">
      <alignment vertical="center"/>
    </xf>
    <xf numFmtId="179" fontId="3" fillId="0" borderId="220" xfId="2" applyNumberFormat="1" applyFont="1" applyFill="1" applyBorder="1" applyAlignment="1">
      <alignment vertical="center"/>
    </xf>
    <xf numFmtId="38" fontId="3" fillId="0" borderId="0" xfId="1" applyFont="1" applyBorder="1" applyAlignment="1">
      <alignment vertical="center"/>
    </xf>
    <xf numFmtId="0" fontId="3" fillId="0" borderId="0" xfId="0" applyNumberFormat="1" applyFont="1" applyBorder="1" applyAlignment="1">
      <alignment vertical="center" wrapText="1"/>
    </xf>
    <xf numFmtId="0" fontId="3" fillId="0" borderId="0" xfId="2" quotePrefix="1" applyFont="1" applyFill="1" applyBorder="1" applyAlignment="1">
      <alignment horizontal="center" vertical="center"/>
    </xf>
    <xf numFmtId="0" fontId="3" fillId="0" borderId="0" xfId="2" applyFont="1" applyFill="1" applyBorder="1" applyAlignment="1">
      <alignment horizontal="center" vertical="center"/>
    </xf>
    <xf numFmtId="0" fontId="3" fillId="0" borderId="0" xfId="2" applyFont="1" applyBorder="1" applyAlignment="1">
      <alignment vertical="center"/>
    </xf>
    <xf numFmtId="0" fontId="3" fillId="0" borderId="0" xfId="2" applyNumberFormat="1" applyFont="1" applyFill="1" applyBorder="1" applyAlignment="1">
      <alignment horizontal="center" vertical="center"/>
    </xf>
    <xf numFmtId="182" fontId="3" fillId="0" borderId="0" xfId="2" applyNumberFormat="1" applyFont="1" applyFill="1" applyBorder="1" applyAlignment="1">
      <alignment horizontal="center" vertical="center"/>
    </xf>
    <xf numFmtId="0" fontId="3" fillId="0" borderId="0" xfId="2" quotePrefix="1" applyNumberFormat="1" applyFont="1" applyFill="1" applyBorder="1" applyAlignment="1">
      <alignment horizontal="center" vertical="center"/>
    </xf>
    <xf numFmtId="0" fontId="14" fillId="0" borderId="0" xfId="2" applyFont="1" applyFill="1" applyAlignment="1">
      <alignment vertical="center"/>
    </xf>
    <xf numFmtId="182" fontId="3" fillId="0" borderId="0" xfId="2" applyNumberFormat="1" applyFont="1" applyFill="1">
      <alignment vertical="center"/>
    </xf>
    <xf numFmtId="38" fontId="13" fillId="0" borderId="0" xfId="1" applyFont="1" applyFill="1" applyAlignment="1">
      <alignment vertical="center"/>
    </xf>
    <xf numFmtId="0" fontId="13" fillId="0" borderId="0" xfId="2" applyFont="1" applyFill="1" applyBorder="1">
      <alignment vertical="center"/>
    </xf>
    <xf numFmtId="0" fontId="13" fillId="0" borderId="0" xfId="2" applyFont="1" applyFill="1">
      <alignment vertical="center"/>
    </xf>
    <xf numFmtId="177" fontId="13" fillId="0" borderId="0" xfId="2" applyNumberFormat="1" applyFont="1" applyFill="1" applyBorder="1" applyAlignment="1">
      <alignment horizontal="left" vertical="center"/>
    </xf>
    <xf numFmtId="0" fontId="13" fillId="0" borderId="0" xfId="2" applyFont="1" applyFill="1" applyBorder="1" applyAlignment="1">
      <alignment horizontal="right" vertical="center"/>
    </xf>
    <xf numFmtId="177" fontId="13" fillId="0" borderId="0" xfId="2" applyNumberFormat="1" applyFont="1" applyFill="1" applyBorder="1" applyAlignment="1">
      <alignment horizontal="right" vertical="center"/>
    </xf>
    <xf numFmtId="0" fontId="13" fillId="0" borderId="0" xfId="2" applyFont="1" applyFill="1" applyBorder="1" applyAlignment="1">
      <alignment vertical="center"/>
    </xf>
    <xf numFmtId="38" fontId="13" fillId="0" borderId="0" xfId="3" applyFont="1" applyFill="1" applyBorder="1" applyAlignment="1">
      <alignment vertical="center"/>
    </xf>
    <xf numFmtId="0" fontId="3" fillId="0" borderId="30" xfId="2" applyFont="1" applyFill="1" applyBorder="1">
      <alignment vertical="center"/>
    </xf>
    <xf numFmtId="0" fontId="3" fillId="0" borderId="169" xfId="2" applyFont="1" applyFill="1" applyBorder="1">
      <alignment vertical="center"/>
    </xf>
    <xf numFmtId="0" fontId="13" fillId="0" borderId="0" xfId="2" applyFont="1" applyFill="1" applyAlignment="1">
      <alignment horizontal="right" vertical="center"/>
    </xf>
    <xf numFmtId="0" fontId="3" fillId="0" borderId="222" xfId="2" applyFont="1" applyFill="1" applyBorder="1" applyAlignment="1">
      <alignment vertical="center"/>
    </xf>
    <xf numFmtId="0" fontId="3" fillId="0" borderId="41" xfId="2" applyFont="1" applyFill="1" applyBorder="1" applyAlignment="1">
      <alignment vertical="center"/>
    </xf>
    <xf numFmtId="0" fontId="3" fillId="0" borderId="40" xfId="2" applyFont="1" applyFill="1" applyBorder="1" applyAlignment="1">
      <alignment vertical="center"/>
    </xf>
    <xf numFmtId="0" fontId="3" fillId="0" borderId="186" xfId="2" applyFont="1" applyFill="1" applyBorder="1" applyAlignment="1">
      <alignment vertical="center"/>
    </xf>
    <xf numFmtId="0" fontId="3" fillId="0" borderId="187" xfId="2" applyFont="1" applyFill="1" applyBorder="1" applyAlignment="1">
      <alignment vertical="center"/>
    </xf>
    <xf numFmtId="0" fontId="3" fillId="0" borderId="223" xfId="2" applyFont="1" applyFill="1" applyBorder="1" applyAlignment="1">
      <alignment vertical="center"/>
    </xf>
    <xf numFmtId="0" fontId="3" fillId="0" borderId="51" xfId="2" applyFont="1" applyFill="1" applyBorder="1" applyAlignment="1">
      <alignment vertical="center"/>
    </xf>
    <xf numFmtId="0" fontId="3" fillId="0" borderId="136" xfId="2" applyFont="1" applyFill="1" applyBorder="1" applyAlignment="1">
      <alignment vertical="center"/>
    </xf>
    <xf numFmtId="0" fontId="3" fillId="0" borderId="189" xfId="2" applyFont="1" applyFill="1" applyBorder="1" applyAlignment="1">
      <alignment vertical="center"/>
    </xf>
    <xf numFmtId="49" fontId="3" fillId="0" borderId="221" xfId="2" applyNumberFormat="1" applyFont="1" applyFill="1" applyBorder="1" applyAlignment="1">
      <alignment vertical="center"/>
    </xf>
    <xf numFmtId="182" fontId="3" fillId="0" borderId="187" xfId="2" applyNumberFormat="1" applyFont="1" applyFill="1" applyBorder="1" applyAlignment="1">
      <alignment vertical="center"/>
    </xf>
    <xf numFmtId="182" fontId="3" fillId="0" borderId="223" xfId="2" applyNumberFormat="1" applyFont="1" applyFill="1" applyBorder="1" applyAlignment="1">
      <alignment vertical="center"/>
    </xf>
    <xf numFmtId="0" fontId="3" fillId="0" borderId="224" xfId="2" applyFont="1" applyFill="1" applyBorder="1" applyAlignment="1">
      <alignment vertical="center"/>
    </xf>
    <xf numFmtId="182" fontId="3" fillId="0" borderId="136" xfId="2" applyNumberFormat="1" applyFont="1" applyFill="1" applyBorder="1" applyAlignment="1">
      <alignment vertical="center"/>
    </xf>
    <xf numFmtId="0" fontId="3" fillId="0" borderId="50" xfId="2" applyFont="1" applyFill="1" applyBorder="1" applyAlignment="1">
      <alignment vertical="center"/>
    </xf>
    <xf numFmtId="0" fontId="3" fillId="0" borderId="190" xfId="2" applyFont="1" applyFill="1" applyBorder="1" applyAlignment="1">
      <alignment vertical="center"/>
    </xf>
    <xf numFmtId="0" fontId="3" fillId="0" borderId="185" xfId="2" applyFont="1" applyFill="1" applyBorder="1" applyAlignment="1">
      <alignment vertical="center"/>
    </xf>
    <xf numFmtId="0" fontId="3" fillId="0" borderId="58" xfId="2" applyFont="1" applyFill="1" applyBorder="1" applyAlignment="1">
      <alignment vertical="center"/>
    </xf>
    <xf numFmtId="182" fontId="3" fillId="0" borderId="185" xfId="2" applyNumberFormat="1" applyFont="1" applyFill="1" applyBorder="1" applyAlignment="1">
      <alignment vertical="center"/>
    </xf>
    <xf numFmtId="0" fontId="3" fillId="0" borderId="56" xfId="2" applyFont="1" applyFill="1" applyBorder="1" applyAlignment="1">
      <alignment vertical="center"/>
    </xf>
    <xf numFmtId="0" fontId="3" fillId="0" borderId="62" xfId="2" applyFont="1" applyFill="1" applyBorder="1" applyAlignment="1">
      <alignment vertical="center"/>
    </xf>
    <xf numFmtId="0" fontId="3" fillId="0" borderId="124" xfId="2" applyFont="1" applyFill="1" applyBorder="1" applyAlignment="1">
      <alignment vertical="center"/>
    </xf>
    <xf numFmtId="49" fontId="3" fillId="0" borderId="136" xfId="2" applyNumberFormat="1" applyFont="1" applyFill="1" applyBorder="1" applyAlignment="1">
      <alignment vertical="center"/>
    </xf>
    <xf numFmtId="49" fontId="3" fillId="0" borderId="52" xfId="2" applyNumberFormat="1" applyFont="1" applyFill="1" applyBorder="1" applyAlignment="1">
      <alignment vertical="center"/>
    </xf>
    <xf numFmtId="182" fontId="3" fillId="0" borderId="189" xfId="2" applyNumberFormat="1" applyFont="1" applyFill="1" applyBorder="1" applyAlignment="1">
      <alignment vertical="center"/>
    </xf>
    <xf numFmtId="0" fontId="3" fillId="0" borderId="225" xfId="2" applyFont="1" applyFill="1" applyBorder="1" applyAlignment="1">
      <alignment vertical="center"/>
    </xf>
    <xf numFmtId="49" fontId="3" fillId="0" borderId="185" xfId="2" applyNumberFormat="1" applyFont="1" applyFill="1" applyBorder="1" applyAlignment="1">
      <alignment vertical="center"/>
    </xf>
    <xf numFmtId="190" fontId="3" fillId="0" borderId="136" xfId="2" applyNumberFormat="1" applyFont="1" applyFill="1" applyBorder="1" applyAlignment="1">
      <alignment vertical="center"/>
    </xf>
    <xf numFmtId="0" fontId="3" fillId="0" borderId="226" xfId="2" applyFont="1" applyBorder="1" applyAlignment="1">
      <alignment vertical="center"/>
    </xf>
    <xf numFmtId="0" fontId="3" fillId="0" borderId="187" xfId="2" applyFont="1" applyBorder="1" applyAlignment="1">
      <alignment vertical="center"/>
    </xf>
    <xf numFmtId="0" fontId="3" fillId="0" borderId="188" xfId="2" applyFont="1" applyFill="1" applyBorder="1" applyAlignment="1">
      <alignment vertical="center"/>
    </xf>
    <xf numFmtId="0" fontId="3" fillId="0" borderId="186" xfId="2" applyFont="1" applyBorder="1" applyAlignment="1">
      <alignment vertical="center"/>
    </xf>
    <xf numFmtId="0" fontId="3" fillId="0" borderId="188" xfId="2" applyFont="1" applyBorder="1" applyAlignment="1">
      <alignment vertical="center"/>
    </xf>
    <xf numFmtId="0" fontId="3" fillId="0" borderId="52" xfId="2" applyFont="1" applyBorder="1" applyAlignment="1">
      <alignment vertical="center"/>
    </xf>
    <xf numFmtId="0" fontId="3" fillId="0" borderId="64" xfId="2" applyFont="1" applyBorder="1" applyAlignment="1">
      <alignment vertical="center"/>
    </xf>
    <xf numFmtId="0" fontId="3" fillId="0" borderId="93" xfId="2" applyFont="1" applyBorder="1" applyAlignment="1">
      <alignment vertical="center"/>
    </xf>
    <xf numFmtId="0" fontId="3" fillId="0" borderId="64" xfId="2" applyFont="1" applyBorder="1" applyAlignment="1">
      <alignment horizontal="center" vertical="top" wrapText="1"/>
    </xf>
    <xf numFmtId="0" fontId="3" fillId="0" borderId="64" xfId="2" applyFont="1" applyBorder="1" applyAlignment="1">
      <alignment vertical="top" wrapText="1"/>
    </xf>
    <xf numFmtId="0" fontId="3" fillId="0" borderId="38" xfId="2" applyFont="1" applyBorder="1" applyAlignment="1">
      <alignment horizontal="center" vertical="top" wrapText="1"/>
    </xf>
    <xf numFmtId="0" fontId="3" fillId="0" borderId="169" xfId="2" applyFont="1" applyBorder="1" applyAlignment="1">
      <alignment vertical="center"/>
    </xf>
    <xf numFmtId="0" fontId="3" fillId="0" borderId="174" xfId="2" applyFont="1" applyBorder="1" applyAlignment="1">
      <alignment vertical="center"/>
    </xf>
    <xf numFmtId="0" fontId="3" fillId="0" borderId="68" xfId="2" applyFont="1" applyBorder="1" applyAlignment="1">
      <alignment horizontal="center" vertical="top" wrapText="1"/>
    </xf>
    <xf numFmtId="0" fontId="3" fillId="0" borderId="68" xfId="2" applyFont="1" applyBorder="1" applyAlignment="1">
      <alignment vertical="center"/>
    </xf>
    <xf numFmtId="0" fontId="3" fillId="0" borderId="191" xfId="2" applyFont="1" applyBorder="1" applyAlignment="1">
      <alignment horizontal="center" vertical="top" wrapText="1"/>
    </xf>
    <xf numFmtId="182" fontId="3" fillId="0" borderId="0" xfId="2" applyNumberFormat="1" applyFont="1" applyBorder="1" applyAlignment="1">
      <alignment vertical="center"/>
    </xf>
    <xf numFmtId="0" fontId="3" fillId="0" borderId="0" xfId="2" applyFont="1" applyBorder="1" applyAlignment="1">
      <alignment vertical="center" wrapText="1"/>
    </xf>
    <xf numFmtId="188" fontId="3" fillId="0" borderId="0" xfId="2" applyNumberFormat="1" applyFont="1" applyBorder="1" applyAlignment="1">
      <alignment vertical="center"/>
    </xf>
    <xf numFmtId="0" fontId="3" fillId="0" borderId="51" xfId="2" applyFont="1" applyBorder="1" applyAlignment="1">
      <alignment vertical="center"/>
    </xf>
    <xf numFmtId="0" fontId="3" fillId="0" borderId="136" xfId="2" applyFont="1" applyBorder="1" applyAlignment="1">
      <alignment vertical="center"/>
    </xf>
    <xf numFmtId="0" fontId="3" fillId="0" borderId="50" xfId="2" applyFont="1" applyBorder="1" applyAlignment="1">
      <alignment vertical="center"/>
    </xf>
    <xf numFmtId="0" fontId="3" fillId="0" borderId="189" xfId="2" applyFont="1" applyBorder="1" applyAlignment="1">
      <alignment vertical="center"/>
    </xf>
    <xf numFmtId="0" fontId="3" fillId="0" borderId="66" xfId="2" applyFont="1" applyBorder="1" applyAlignment="1">
      <alignment vertical="center"/>
    </xf>
    <xf numFmtId="0" fontId="3" fillId="0" borderId="49" xfId="2" applyFont="1" applyBorder="1" applyAlignment="1">
      <alignment vertical="center"/>
    </xf>
    <xf numFmtId="0" fontId="3" fillId="0" borderId="65" xfId="2" applyFont="1" applyBorder="1" applyAlignment="1">
      <alignment vertical="center"/>
    </xf>
    <xf numFmtId="0" fontId="3" fillId="0" borderId="206" xfId="2" applyFont="1" applyBorder="1" applyAlignment="1">
      <alignment vertical="center"/>
    </xf>
    <xf numFmtId="0" fontId="3" fillId="0" borderId="38" xfId="2" applyFont="1" applyBorder="1" applyAlignment="1">
      <alignment vertical="center"/>
    </xf>
    <xf numFmtId="0" fontId="3" fillId="0" borderId="191" xfId="2" applyFont="1" applyBorder="1" applyAlignment="1">
      <alignment vertical="center"/>
    </xf>
    <xf numFmtId="0" fontId="3" fillId="0" borderId="221" xfId="2" applyFont="1" applyBorder="1" applyAlignment="1">
      <alignment vertical="center"/>
    </xf>
    <xf numFmtId="0" fontId="3" fillId="0" borderId="39" xfId="2" applyFont="1" applyBorder="1" applyAlignment="1">
      <alignment vertical="center"/>
    </xf>
    <xf numFmtId="0" fontId="3" fillId="0" borderId="41" xfId="2" applyFont="1" applyBorder="1" applyAlignment="1">
      <alignment vertical="center"/>
    </xf>
    <xf numFmtId="0" fontId="3" fillId="0" borderId="40" xfId="2" applyFont="1" applyBorder="1" applyAlignment="1">
      <alignment horizontal="left" vertical="center" wrapText="1"/>
    </xf>
    <xf numFmtId="0" fontId="3" fillId="0" borderId="40" xfId="2" applyFont="1" applyBorder="1" applyAlignment="1">
      <alignment vertical="center"/>
    </xf>
    <xf numFmtId="0" fontId="3" fillId="0" borderId="222" xfId="2" applyFont="1" applyBorder="1" applyAlignment="1">
      <alignment vertical="center"/>
    </xf>
    <xf numFmtId="0" fontId="3" fillId="0" borderId="224" xfId="2" applyFont="1" applyBorder="1" applyAlignment="1">
      <alignment vertical="center"/>
    </xf>
    <xf numFmtId="49" fontId="3" fillId="0" borderId="50" xfId="2" applyNumberFormat="1" applyFont="1" applyFill="1" applyBorder="1" applyAlignment="1">
      <alignment vertical="center"/>
    </xf>
    <xf numFmtId="49" fontId="3" fillId="0" borderId="51" xfId="2" applyNumberFormat="1" applyFont="1" applyFill="1" applyBorder="1" applyAlignment="1">
      <alignment vertical="center"/>
    </xf>
    <xf numFmtId="49" fontId="3" fillId="0" borderId="50" xfId="2" applyNumberFormat="1" applyFont="1" applyFill="1" applyBorder="1" applyAlignment="1">
      <alignment vertical="center" wrapText="1"/>
    </xf>
    <xf numFmtId="0" fontId="3" fillId="0" borderId="190" xfId="2" applyFont="1" applyBorder="1" applyAlignment="1">
      <alignment vertical="center"/>
    </xf>
    <xf numFmtId="49" fontId="3" fillId="0" borderId="56" xfId="2" applyNumberFormat="1" applyFont="1" applyFill="1" applyBorder="1" applyAlignment="1">
      <alignment vertical="center"/>
    </xf>
    <xf numFmtId="0" fontId="3" fillId="0" borderId="56" xfId="2" applyFont="1" applyFill="1" applyBorder="1" applyAlignment="1">
      <alignment vertical="center" wrapText="1"/>
    </xf>
    <xf numFmtId="49" fontId="3" fillId="0" borderId="58" xfId="2" applyNumberFormat="1" applyFont="1" applyFill="1" applyBorder="1" applyAlignment="1">
      <alignment vertical="center"/>
    </xf>
    <xf numFmtId="0" fontId="3" fillId="0" borderId="62" xfId="2" applyFont="1" applyBorder="1" applyAlignment="1">
      <alignment vertical="center"/>
    </xf>
    <xf numFmtId="0" fontId="3" fillId="0" borderId="0" xfId="2" applyFont="1" applyBorder="1" applyAlignment="1">
      <alignment horizontal="left" vertical="center" wrapText="1"/>
    </xf>
    <xf numFmtId="49" fontId="3" fillId="0" borderId="0" xfId="2" applyNumberFormat="1" applyFont="1" applyBorder="1" applyAlignment="1">
      <alignment horizontal="right" vertical="center"/>
    </xf>
    <xf numFmtId="188" fontId="3" fillId="0" borderId="0" xfId="2" applyNumberFormat="1" applyFont="1" applyBorder="1" applyAlignment="1">
      <alignment horizontal="center" vertical="center"/>
    </xf>
    <xf numFmtId="0" fontId="3" fillId="0" borderId="40" xfId="2" applyFont="1" applyBorder="1" applyAlignment="1"/>
    <xf numFmtId="0" fontId="3" fillId="0" borderId="41" xfId="2" applyFont="1" applyBorder="1" applyAlignment="1"/>
    <xf numFmtId="0" fontId="3" fillId="0" borderId="39" xfId="2" applyFont="1" applyBorder="1" applyAlignment="1"/>
    <xf numFmtId="0" fontId="3" fillId="0" borderId="93" xfId="2" applyFont="1" applyBorder="1" applyAlignment="1">
      <alignment vertical="top"/>
    </xf>
    <xf numFmtId="0" fontId="3" fillId="0" borderId="64" xfId="2" applyFont="1" applyBorder="1" applyAlignment="1">
      <alignment vertical="top"/>
    </xf>
    <xf numFmtId="0" fontId="3" fillId="0" borderId="0" xfId="2" applyFont="1" applyBorder="1" applyAlignment="1">
      <alignment vertical="top"/>
    </xf>
    <xf numFmtId="0" fontId="3" fillId="0" borderId="47" xfId="2" applyFont="1" applyBorder="1" applyAlignment="1">
      <alignment vertical="center"/>
    </xf>
    <xf numFmtId="49" fontId="3" fillId="0" borderId="49" xfId="2" applyNumberFormat="1" applyFont="1" applyFill="1" applyBorder="1" applyAlignment="1">
      <alignment vertical="center"/>
    </xf>
    <xf numFmtId="49" fontId="3" fillId="0" borderId="66" xfId="2" applyNumberFormat="1" applyFont="1" applyBorder="1" applyAlignment="1">
      <alignment vertical="center" wrapText="1"/>
    </xf>
    <xf numFmtId="0" fontId="3" fillId="0" borderId="48" xfId="2" applyFont="1" applyBorder="1" applyAlignment="1">
      <alignment vertical="center"/>
    </xf>
    <xf numFmtId="0" fontId="3" fillId="0" borderId="67" xfId="2" applyFont="1" applyBorder="1" applyAlignment="1">
      <alignment vertical="center"/>
    </xf>
    <xf numFmtId="0" fontId="3" fillId="0" borderId="124" xfId="2" applyFont="1" applyBorder="1" applyAlignment="1">
      <alignment vertical="center"/>
    </xf>
    <xf numFmtId="49" fontId="3" fillId="0" borderId="206" xfId="2" applyNumberFormat="1" applyFont="1" applyFill="1" applyBorder="1" applyAlignment="1">
      <alignment vertical="center"/>
    </xf>
    <xf numFmtId="49" fontId="3" fillId="0" borderId="65" xfId="2" applyNumberFormat="1" applyFont="1" applyBorder="1" applyAlignment="1">
      <alignment horizontal="center" vertical="center" wrapText="1"/>
    </xf>
    <xf numFmtId="0" fontId="3" fillId="0" borderId="192" xfId="2" applyFont="1" applyBorder="1" applyAlignment="1">
      <alignment vertical="center"/>
    </xf>
    <xf numFmtId="49" fontId="3" fillId="0" borderId="93" xfId="2" applyNumberFormat="1" applyFont="1" applyFill="1" applyBorder="1" applyAlignment="1">
      <alignment vertical="center"/>
    </xf>
    <xf numFmtId="49" fontId="3" fillId="0" borderId="64" xfId="2" applyNumberFormat="1" applyFont="1" applyBorder="1" applyAlignment="1">
      <alignment horizontal="center" vertical="center" wrapText="1"/>
    </xf>
    <xf numFmtId="49" fontId="3" fillId="0" borderId="182" xfId="2" applyNumberFormat="1" applyFont="1" applyFill="1" applyBorder="1" applyAlignment="1">
      <alignment vertical="center"/>
    </xf>
    <xf numFmtId="49" fontId="3" fillId="0" borderId="174" xfId="2" applyNumberFormat="1" applyFont="1" applyFill="1" applyBorder="1" applyAlignment="1">
      <alignment vertical="center"/>
    </xf>
    <xf numFmtId="49" fontId="3" fillId="0" borderId="68" xfId="2" applyNumberFormat="1" applyFont="1" applyBorder="1" applyAlignment="1">
      <alignment vertical="center" wrapText="1"/>
    </xf>
    <xf numFmtId="0" fontId="3" fillId="0" borderId="185" xfId="2" applyFont="1" applyBorder="1" applyAlignment="1">
      <alignment vertical="center"/>
    </xf>
    <xf numFmtId="0" fontId="3" fillId="0" borderId="56" xfId="2" applyFont="1" applyBorder="1" applyAlignment="1">
      <alignment vertical="center"/>
    </xf>
    <xf numFmtId="0" fontId="3" fillId="0" borderId="0" xfId="0" applyNumberFormat="1" applyFont="1" applyBorder="1" applyAlignment="1">
      <alignment horizontal="left" vertical="center"/>
    </xf>
    <xf numFmtId="178" fontId="3" fillId="0" borderId="0" xfId="0" applyNumberFormat="1" applyFont="1" applyBorder="1" applyAlignment="1">
      <alignment horizontal="right" vertical="center"/>
    </xf>
    <xf numFmtId="180" fontId="3" fillId="0" borderId="0" xfId="0" applyNumberFormat="1" applyFont="1" applyBorder="1" applyAlignment="1">
      <alignment horizontal="right" vertical="center"/>
    </xf>
    <xf numFmtId="0" fontId="3" fillId="0" borderId="52" xfId="0" applyNumberFormat="1" applyFont="1" applyBorder="1" applyAlignment="1">
      <alignment horizontal="right" vertical="center"/>
    </xf>
    <xf numFmtId="178" fontId="3" fillId="0" borderId="64" xfId="0" applyNumberFormat="1" applyFont="1" applyBorder="1" applyAlignment="1">
      <alignment horizontal="right" vertical="center"/>
    </xf>
    <xf numFmtId="0" fontId="3" fillId="0" borderId="93" xfId="0" applyNumberFormat="1" applyFont="1" applyBorder="1" applyAlignment="1">
      <alignment horizontal="distributed" vertical="center"/>
    </xf>
    <xf numFmtId="178" fontId="3" fillId="0" borderId="216" xfId="0" applyNumberFormat="1" applyFont="1" applyBorder="1" applyAlignment="1">
      <alignment horizontal="right" vertical="center"/>
    </xf>
    <xf numFmtId="0" fontId="3" fillId="0" borderId="216" xfId="0" applyNumberFormat="1" applyFont="1" applyBorder="1" applyAlignment="1">
      <alignment horizontal="left" vertical="center"/>
    </xf>
    <xf numFmtId="180" fontId="3" fillId="0" borderId="215" xfId="0" applyNumberFormat="1" applyFont="1" applyBorder="1" applyAlignment="1">
      <alignment horizontal="right" vertical="center"/>
    </xf>
    <xf numFmtId="180" fontId="3" fillId="0" borderId="216" xfId="0" applyNumberFormat="1" applyFont="1" applyBorder="1" applyAlignment="1">
      <alignment horizontal="right" vertical="center"/>
    </xf>
    <xf numFmtId="0" fontId="3" fillId="0" borderId="217" xfId="0" applyNumberFormat="1" applyFont="1" applyBorder="1" applyAlignment="1">
      <alignment vertical="center"/>
    </xf>
    <xf numFmtId="0" fontId="3" fillId="0" borderId="93" xfId="0" applyNumberFormat="1" applyFont="1" applyBorder="1" applyAlignment="1">
      <alignment horizontal="left" vertical="center"/>
    </xf>
    <xf numFmtId="180" fontId="3" fillId="0" borderId="122" xfId="0" applyNumberFormat="1" applyFont="1" applyBorder="1" applyAlignment="1">
      <alignment horizontal="right" vertical="center"/>
    </xf>
    <xf numFmtId="0" fontId="3" fillId="0" borderId="38" xfId="0" applyNumberFormat="1" applyFont="1" applyBorder="1" applyAlignment="1">
      <alignment vertical="center"/>
    </xf>
    <xf numFmtId="0" fontId="3" fillId="0" borderId="169" xfId="0" applyNumberFormat="1" applyFont="1" applyBorder="1" applyAlignment="1">
      <alignment horizontal="right" vertical="center"/>
    </xf>
    <xf numFmtId="0" fontId="3" fillId="0" borderId="182" xfId="0" applyNumberFormat="1" applyFont="1" applyBorder="1" applyAlignment="1">
      <alignment vertical="center"/>
    </xf>
    <xf numFmtId="0" fontId="3" fillId="0" borderId="68" xfId="0" applyNumberFormat="1" applyFont="1" applyBorder="1" applyAlignment="1">
      <alignment horizontal="right" vertical="center"/>
    </xf>
    <xf numFmtId="0" fontId="3" fillId="0" borderId="225" xfId="0" applyNumberFormat="1" applyFont="1" applyBorder="1" applyAlignment="1">
      <alignment vertical="center"/>
    </xf>
    <xf numFmtId="3" fontId="3" fillId="0" borderId="227" xfId="0" applyNumberFormat="1" applyFont="1" applyBorder="1" applyAlignment="1">
      <alignment vertical="center"/>
    </xf>
    <xf numFmtId="0" fontId="3" fillId="0" borderId="191" xfId="0" applyNumberFormat="1" applyFont="1" applyBorder="1" applyAlignment="1">
      <alignment vertical="center"/>
    </xf>
    <xf numFmtId="178" fontId="3" fillId="0" borderId="213" xfId="0" applyNumberFormat="1" applyFont="1" applyBorder="1" applyAlignment="1">
      <alignment horizontal="right" vertical="center"/>
    </xf>
    <xf numFmtId="0" fontId="3" fillId="0" borderId="219" xfId="0" applyNumberFormat="1" applyFont="1" applyBorder="1" applyAlignment="1">
      <alignment horizontal="left" vertical="center"/>
    </xf>
    <xf numFmtId="178" fontId="3" fillId="0" borderId="219" xfId="0" applyNumberFormat="1" applyFont="1" applyBorder="1" applyAlignment="1">
      <alignment horizontal="distributed" vertical="center"/>
    </xf>
    <xf numFmtId="178" fontId="3" fillId="0" borderId="225" xfId="0" applyNumberFormat="1" applyFont="1" applyBorder="1" applyAlignment="1">
      <alignment horizontal="distributed" vertical="center"/>
    </xf>
    <xf numFmtId="180" fontId="3" fillId="0" borderId="220" xfId="0" applyNumberFormat="1" applyFont="1" applyBorder="1" applyAlignment="1">
      <alignment vertical="center"/>
    </xf>
    <xf numFmtId="0" fontId="3" fillId="0" borderId="150" xfId="0" applyNumberFormat="1" applyFont="1" applyBorder="1" applyAlignment="1">
      <alignment vertical="center"/>
    </xf>
    <xf numFmtId="178" fontId="3" fillId="0" borderId="195" xfId="0" applyNumberFormat="1" applyFont="1" applyBorder="1" applyAlignment="1">
      <alignment horizontal="right" vertical="center"/>
    </xf>
    <xf numFmtId="178" fontId="3" fillId="0" borderId="196" xfId="0" applyNumberFormat="1" applyFont="1" applyBorder="1" applyAlignment="1">
      <alignment horizontal="distributed" vertical="center"/>
    </xf>
    <xf numFmtId="180" fontId="3" fillId="0" borderId="194" xfId="0" applyNumberFormat="1" applyFont="1" applyBorder="1" applyAlignment="1">
      <alignment vertical="center"/>
    </xf>
    <xf numFmtId="0" fontId="3" fillId="0" borderId="0" xfId="0" applyNumberFormat="1" applyFont="1" applyBorder="1" applyAlignment="1">
      <alignment horizontal="left" vertical="center"/>
    </xf>
    <xf numFmtId="38" fontId="13" fillId="0" borderId="0" xfId="3" applyFont="1" applyFill="1" applyBorder="1" applyAlignment="1">
      <alignment horizontal="right" vertical="center"/>
    </xf>
    <xf numFmtId="0" fontId="13" fillId="0" borderId="0" xfId="2" applyFont="1" applyFill="1" applyBorder="1" applyAlignment="1">
      <alignment horizontal="center" vertical="center"/>
    </xf>
    <xf numFmtId="0" fontId="3" fillId="0" borderId="0" xfId="2" applyFont="1" applyFill="1" applyBorder="1" applyAlignment="1">
      <alignment vertical="center"/>
    </xf>
    <xf numFmtId="179" fontId="3" fillId="0" borderId="227" xfId="2" applyNumberFormat="1" applyFont="1" applyFill="1" applyBorder="1" applyAlignment="1">
      <alignment vertical="center"/>
    </xf>
    <xf numFmtId="176" fontId="3" fillId="0" borderId="182" xfId="3" applyNumberFormat="1" applyFont="1" applyFill="1" applyBorder="1" applyAlignment="1">
      <alignment vertical="center"/>
    </xf>
    <xf numFmtId="0" fontId="3" fillId="0" borderId="191" xfId="2" applyNumberFormat="1" applyFont="1" applyFill="1" applyBorder="1" applyAlignment="1">
      <alignment vertical="center"/>
    </xf>
    <xf numFmtId="0" fontId="3" fillId="0" borderId="196" xfId="0" applyNumberFormat="1" applyFont="1" applyBorder="1" applyAlignment="1">
      <alignment horizontal="left" vertical="center"/>
    </xf>
    <xf numFmtId="180" fontId="3" fillId="0" borderId="194" xfId="0" applyNumberFormat="1" applyFont="1" applyBorder="1" applyAlignment="1">
      <alignment horizontal="right" vertical="center"/>
    </xf>
    <xf numFmtId="0" fontId="3" fillId="0" borderId="228" xfId="0" applyNumberFormat="1" applyFont="1" applyBorder="1" applyAlignment="1">
      <alignment horizontal="right" vertical="center"/>
    </xf>
    <xf numFmtId="178" fontId="3" fillId="0" borderId="162" xfId="0" applyNumberFormat="1" applyFont="1" applyBorder="1" applyAlignment="1">
      <alignment horizontal="right" vertical="center"/>
    </xf>
    <xf numFmtId="180" fontId="3" fillId="0" borderId="218" xfId="0" applyNumberFormat="1" applyFont="1" applyBorder="1" applyAlignment="1">
      <alignment horizontal="right" vertical="center"/>
    </xf>
    <xf numFmtId="0" fontId="3" fillId="0" borderId="183" xfId="0" applyNumberFormat="1" applyFont="1" applyBorder="1" applyAlignment="1">
      <alignment vertical="center" wrapText="1"/>
    </xf>
    <xf numFmtId="0" fontId="3" fillId="0" borderId="182" xfId="2" applyFont="1" applyBorder="1" applyAlignment="1">
      <alignment vertical="center"/>
    </xf>
    <xf numFmtId="0" fontId="3" fillId="0" borderId="51" xfId="2" applyFont="1" applyBorder="1" applyAlignment="1">
      <alignment vertical="center"/>
    </xf>
    <xf numFmtId="0" fontId="3" fillId="0" borderId="136" xfId="2" applyFont="1" applyBorder="1" applyAlignment="1">
      <alignment vertical="center"/>
    </xf>
    <xf numFmtId="0" fontId="3" fillId="0" borderId="0" xfId="2" applyFont="1" applyBorder="1" applyAlignment="1">
      <alignment vertical="center"/>
    </xf>
    <xf numFmtId="0" fontId="3" fillId="0" borderId="0" xfId="2" applyFont="1" applyFill="1" applyBorder="1" applyAlignment="1">
      <alignment vertical="center"/>
    </xf>
    <xf numFmtId="0" fontId="13" fillId="0" borderId="0" xfId="2" applyFont="1" applyFill="1" applyAlignment="1">
      <alignment vertical="center"/>
    </xf>
    <xf numFmtId="0" fontId="13" fillId="0" borderId="0" xfId="2" applyFont="1" applyFill="1" applyAlignment="1">
      <alignment horizontal="center" vertical="center"/>
    </xf>
    <xf numFmtId="38" fontId="13" fillId="0" borderId="0" xfId="2" applyNumberFormat="1" applyFont="1" applyFill="1" applyBorder="1" applyAlignment="1">
      <alignment vertical="center"/>
    </xf>
    <xf numFmtId="0" fontId="15" fillId="0" borderId="0" xfId="2" applyFont="1" applyFill="1" applyBorder="1" applyAlignment="1">
      <alignment vertical="center"/>
    </xf>
    <xf numFmtId="0" fontId="3" fillId="0" borderId="160" xfId="2" applyFont="1" applyBorder="1" applyAlignment="1">
      <alignment vertical="center"/>
    </xf>
    <xf numFmtId="0" fontId="3" fillId="0" borderId="225" xfId="2" applyFont="1" applyBorder="1" applyAlignment="1">
      <alignment vertical="center"/>
    </xf>
    <xf numFmtId="0" fontId="3" fillId="0" borderId="229" xfId="2" applyFont="1" applyFill="1" applyBorder="1" applyAlignment="1">
      <alignment vertical="center"/>
    </xf>
    <xf numFmtId="190" fontId="3" fillId="0" borderId="185" xfId="2" applyNumberFormat="1" applyFont="1" applyFill="1" applyBorder="1" applyAlignment="1">
      <alignment vertical="center"/>
    </xf>
    <xf numFmtId="178" fontId="3" fillId="0" borderId="87" xfId="2" applyNumberFormat="1" applyFont="1" applyFill="1" applyBorder="1" applyAlignment="1">
      <alignment horizontal="right" vertical="center"/>
    </xf>
    <xf numFmtId="0" fontId="3" fillId="0" borderId="197" xfId="2" applyNumberFormat="1" applyFont="1" applyFill="1" applyBorder="1" applyAlignment="1">
      <alignment horizontal="distributed" vertical="center"/>
    </xf>
    <xf numFmtId="178" fontId="3" fillId="0" borderId="52"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0" fontId="3" fillId="0" borderId="216" xfId="2" applyNumberFormat="1" applyFont="1" applyFill="1" applyBorder="1" applyAlignment="1">
      <alignment horizontal="distributed" vertical="center"/>
    </xf>
    <xf numFmtId="3" fontId="3" fillId="0" borderId="213" xfId="2" applyNumberFormat="1" applyFont="1" applyFill="1" applyBorder="1" applyAlignment="1">
      <alignment vertical="center"/>
    </xf>
    <xf numFmtId="176" fontId="3" fillId="0" borderId="216" xfId="3" applyNumberFormat="1" applyFont="1" applyFill="1" applyBorder="1" applyAlignment="1">
      <alignment vertical="center"/>
    </xf>
    <xf numFmtId="179" fontId="3" fillId="0" borderId="220" xfId="2" applyNumberFormat="1" applyFont="1" applyFill="1" applyBorder="1" applyAlignment="1">
      <alignment horizontal="center" vertical="center"/>
    </xf>
    <xf numFmtId="178" fontId="3" fillId="0" borderId="216" xfId="2" applyNumberFormat="1" applyFont="1" applyFill="1" applyBorder="1" applyAlignment="1">
      <alignment horizontal="right" vertical="center"/>
    </xf>
    <xf numFmtId="0" fontId="3" fillId="0" borderId="216" xfId="2" applyNumberFormat="1" applyFont="1" applyFill="1" applyBorder="1" applyAlignment="1">
      <alignment horizontal="left" vertical="center"/>
    </xf>
    <xf numFmtId="0" fontId="3" fillId="0" borderId="214" xfId="2" applyNumberFormat="1" applyFont="1" applyFill="1" applyBorder="1" applyAlignment="1">
      <alignment vertical="center"/>
    </xf>
    <xf numFmtId="179" fontId="3" fillId="0" borderId="0" xfId="2" applyNumberFormat="1" applyFont="1" applyFill="1" applyBorder="1" applyAlignment="1">
      <alignment vertical="center"/>
    </xf>
    <xf numFmtId="178" fontId="3" fillId="0" borderId="52"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179" fontId="3" fillId="0" borderId="0" xfId="0" applyNumberFormat="1" applyFont="1" applyAlignment="1">
      <alignment vertical="center"/>
    </xf>
    <xf numFmtId="0" fontId="0" fillId="0" borderId="0" xfId="0" applyAlignment="1">
      <alignment vertical="center"/>
    </xf>
    <xf numFmtId="178" fontId="3" fillId="0" borderId="230" xfId="2" applyNumberFormat="1" applyFont="1" applyFill="1" applyBorder="1" applyAlignment="1">
      <alignment horizontal="right" vertical="center"/>
    </xf>
    <xf numFmtId="179" fontId="3" fillId="0" borderId="196" xfId="2" applyNumberFormat="1" applyFont="1" applyFill="1" applyBorder="1" applyAlignment="1">
      <alignment vertical="center"/>
    </xf>
    <xf numFmtId="0" fontId="3" fillId="0" borderId="216" xfId="2" applyFont="1" applyFill="1" applyBorder="1" applyAlignment="1">
      <alignment horizontal="distributed" vertical="center"/>
    </xf>
    <xf numFmtId="0" fontId="3" fillId="0" borderId="196" xfId="2" applyNumberFormat="1" applyFont="1" applyFill="1" applyBorder="1" applyAlignment="1">
      <alignment horizontal="distributed" vertical="center"/>
    </xf>
    <xf numFmtId="179" fontId="3" fillId="0" borderId="219" xfId="2" applyNumberFormat="1" applyFont="1" applyFill="1" applyBorder="1" applyAlignment="1">
      <alignment vertical="center"/>
    </xf>
    <xf numFmtId="0" fontId="3" fillId="0" borderId="219" xfId="2" applyNumberFormat="1" applyFont="1" applyFill="1" applyBorder="1" applyAlignment="1">
      <alignment horizontal="distributed" vertical="center"/>
    </xf>
    <xf numFmtId="0" fontId="3" fillId="0" borderId="84" xfId="0" applyNumberFormat="1" applyFont="1" applyBorder="1" applyAlignment="1">
      <alignment horizontal="distributed" vertical="center"/>
    </xf>
    <xf numFmtId="0" fontId="3" fillId="0" borderId="231" xfId="0" applyNumberFormat="1" applyFont="1" applyBorder="1" applyAlignment="1">
      <alignment vertical="center"/>
    </xf>
    <xf numFmtId="38" fontId="13" fillId="0" borderId="0" xfId="1" applyFont="1" applyFill="1" applyAlignment="1">
      <alignment horizontal="left" vertical="center"/>
    </xf>
    <xf numFmtId="0" fontId="3" fillId="0" borderId="193" xfId="2" applyNumberFormat="1" applyFont="1" applyBorder="1" applyAlignment="1">
      <alignment horizontal="center" vertical="center"/>
    </xf>
    <xf numFmtId="38" fontId="3" fillId="0" borderId="193" xfId="1" applyFont="1" applyBorder="1" applyAlignment="1">
      <alignment vertical="center"/>
    </xf>
    <xf numFmtId="0" fontId="3" fillId="0" borderId="193" xfId="0" applyNumberFormat="1" applyFont="1" applyBorder="1" applyAlignment="1">
      <alignment horizontal="center" vertical="center"/>
    </xf>
    <xf numFmtId="38" fontId="3" fillId="0" borderId="193" xfId="0" applyNumberFormat="1" applyFont="1" applyBorder="1" applyAlignment="1">
      <alignment vertical="center"/>
    </xf>
    <xf numFmtId="0" fontId="3" fillId="0" borderId="0" xfId="2" applyFont="1" applyFill="1" applyBorder="1" applyAlignment="1">
      <alignment vertical="center"/>
    </xf>
    <xf numFmtId="0" fontId="3" fillId="0" borderId="0" xfId="0" applyFont="1" applyAlignment="1">
      <alignment horizontal="distributed" vertical="center"/>
    </xf>
    <xf numFmtId="176" fontId="3" fillId="0" borderId="0" xfId="2" applyNumberFormat="1" applyFont="1" applyFill="1" applyBorder="1" applyAlignment="1">
      <alignment horizontal="right" vertical="center"/>
    </xf>
    <xf numFmtId="178" fontId="3" fillId="0" borderId="52"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0" fontId="3" fillId="0" borderId="0" xfId="0" applyFont="1" applyFill="1" applyBorder="1" applyAlignment="1">
      <alignment vertical="center"/>
    </xf>
    <xf numFmtId="0" fontId="3" fillId="0" borderId="197" xfId="2" applyNumberFormat="1" applyFont="1" applyFill="1" applyBorder="1" applyAlignment="1" applyProtection="1">
      <alignment vertical="center"/>
      <protection locked="0"/>
    </xf>
    <xf numFmtId="176" fontId="3" fillId="0" borderId="197" xfId="2" applyNumberFormat="1" applyFont="1" applyFill="1" applyBorder="1" applyAlignment="1" applyProtection="1">
      <alignment vertical="center"/>
      <protection locked="0"/>
    </xf>
    <xf numFmtId="0" fontId="3" fillId="0" borderId="200" xfId="2" applyNumberFormat="1" applyFont="1" applyFill="1" applyBorder="1" applyAlignment="1" applyProtection="1">
      <alignment vertical="center"/>
      <protection locked="0"/>
    </xf>
    <xf numFmtId="3" fontId="3" fillId="0" borderId="64" xfId="2" applyNumberFormat="1" applyFont="1" applyFill="1" applyBorder="1" applyAlignment="1">
      <alignment vertical="center"/>
    </xf>
    <xf numFmtId="0" fontId="18" fillId="0" borderId="0" xfId="0" quotePrefix="1" applyNumberFormat="1" applyFont="1" applyAlignment="1">
      <alignment horizontal="left" vertical="center"/>
    </xf>
    <xf numFmtId="0" fontId="3" fillId="0" borderId="0" xfId="2" applyFont="1" applyFill="1" applyBorder="1" applyAlignment="1">
      <alignment horizontal="left" vertical="center"/>
    </xf>
    <xf numFmtId="0" fontId="3" fillId="0" borderId="0" xfId="2" applyFont="1" applyFill="1" applyBorder="1" applyAlignment="1">
      <alignment horizontal="center" vertical="center"/>
    </xf>
    <xf numFmtId="0" fontId="3" fillId="0" borderId="52" xfId="2" applyFont="1" applyFill="1" applyBorder="1" applyAlignment="1">
      <alignment horizontal="center" vertical="center"/>
    </xf>
    <xf numFmtId="0" fontId="3" fillId="0" borderId="48" xfId="2" applyFont="1" applyBorder="1" applyAlignment="1">
      <alignment vertical="center"/>
    </xf>
    <xf numFmtId="0" fontId="3" fillId="0" borderId="0" xfId="2" applyFont="1" applyFill="1" applyBorder="1" applyAlignment="1">
      <alignment vertical="center"/>
    </xf>
    <xf numFmtId="38" fontId="13" fillId="0" borderId="0" xfId="3" applyFont="1" applyFill="1" applyBorder="1" applyAlignment="1">
      <alignment vertical="center"/>
    </xf>
    <xf numFmtId="0" fontId="3" fillId="0" borderId="38" xfId="2" applyFont="1" applyBorder="1">
      <alignment vertical="center"/>
    </xf>
    <xf numFmtId="0" fontId="13" fillId="0" borderId="0" xfId="2" applyFont="1">
      <alignment vertical="center"/>
    </xf>
    <xf numFmtId="0" fontId="19" fillId="0" borderId="0" xfId="2" applyFont="1">
      <alignment vertical="center"/>
    </xf>
    <xf numFmtId="0" fontId="3" fillId="0" borderId="182" xfId="2" applyFont="1" applyBorder="1">
      <alignment vertical="center"/>
    </xf>
    <xf numFmtId="177" fontId="19" fillId="0" borderId="0" xfId="2" applyNumberFormat="1" applyFont="1">
      <alignment vertical="center"/>
    </xf>
    <xf numFmtId="0" fontId="13" fillId="0" borderId="182" xfId="2" applyFont="1" applyBorder="1">
      <alignment vertical="center"/>
    </xf>
    <xf numFmtId="0" fontId="13" fillId="0" borderId="182" xfId="2" applyFont="1" applyBorder="1" applyAlignment="1">
      <alignment horizontal="right" vertical="center"/>
    </xf>
    <xf numFmtId="0" fontId="13" fillId="0" borderId="32" xfId="2" applyFont="1" applyBorder="1">
      <alignment vertical="center"/>
    </xf>
    <xf numFmtId="0" fontId="13" fillId="0" borderId="32" xfId="2" applyFont="1" applyBorder="1" applyAlignment="1">
      <alignment horizontal="right" vertical="center"/>
    </xf>
    <xf numFmtId="0" fontId="3" fillId="0" borderId="125" xfId="2" applyFont="1" applyFill="1" applyBorder="1" applyAlignment="1">
      <alignment horizontal="left" vertical="top"/>
    </xf>
    <xf numFmtId="0" fontId="3" fillId="0" borderId="125" xfId="2" applyFont="1" applyFill="1" applyBorder="1" applyAlignment="1">
      <alignment horizontal="left" vertical="center"/>
    </xf>
    <xf numFmtId="179" fontId="3" fillId="0" borderId="125" xfId="2" applyNumberFormat="1" applyFont="1" applyFill="1" applyBorder="1" applyAlignment="1">
      <alignment horizontal="right" vertical="center"/>
    </xf>
    <xf numFmtId="0" fontId="3" fillId="0" borderId="125" xfId="2" applyFont="1" applyFill="1" applyBorder="1" applyAlignment="1">
      <alignment vertical="center"/>
    </xf>
    <xf numFmtId="182" fontId="3" fillId="0" borderId="125" xfId="2" applyNumberFormat="1" applyFont="1" applyFill="1" applyBorder="1" applyAlignment="1">
      <alignment vertical="center"/>
    </xf>
    <xf numFmtId="0" fontId="3" fillId="0" borderId="0" xfId="2" applyFont="1" applyBorder="1">
      <alignment vertical="center"/>
    </xf>
    <xf numFmtId="0" fontId="2" fillId="0" borderId="0" xfId="2" applyBorder="1">
      <alignment vertical="center"/>
    </xf>
    <xf numFmtId="0" fontId="3" fillId="0" borderId="230" xfId="2" applyFont="1" applyBorder="1" applyAlignment="1">
      <alignment vertical="center"/>
    </xf>
    <xf numFmtId="179" fontId="3" fillId="0" borderId="0" xfId="2" applyNumberFormat="1" applyFont="1" applyFill="1" applyBorder="1" applyAlignment="1">
      <alignment horizontal="right" vertical="center"/>
    </xf>
    <xf numFmtId="0" fontId="3" fillId="0" borderId="66" xfId="2" applyFont="1" applyBorder="1">
      <alignment vertical="center"/>
    </xf>
    <xf numFmtId="0" fontId="3" fillId="0" borderId="48" xfId="2" applyFont="1" applyBorder="1">
      <alignment vertical="center"/>
    </xf>
    <xf numFmtId="0" fontId="3" fillId="0" borderId="64" xfId="2" applyFont="1" applyBorder="1">
      <alignment vertical="center"/>
    </xf>
    <xf numFmtId="177" fontId="17" fillId="0" borderId="0" xfId="2" applyNumberFormat="1" applyFont="1" applyFill="1" applyBorder="1" applyAlignment="1">
      <alignment vertical="center"/>
    </xf>
    <xf numFmtId="0" fontId="3" fillId="0" borderId="0" xfId="2" applyFont="1" applyBorder="1" applyAlignment="1">
      <alignment vertical="center"/>
    </xf>
    <xf numFmtId="187" fontId="3" fillId="0" borderId="28" xfId="3" applyNumberFormat="1" applyFont="1" applyFill="1" applyBorder="1" applyAlignment="1">
      <alignment vertical="center"/>
    </xf>
    <xf numFmtId="0" fontId="3" fillId="0" borderId="30" xfId="2" applyFont="1" applyBorder="1" applyAlignment="1">
      <alignment vertical="center"/>
    </xf>
    <xf numFmtId="0" fontId="3" fillId="0" borderId="28" xfId="2" applyFont="1" applyBorder="1" applyAlignment="1">
      <alignment vertical="center"/>
    </xf>
    <xf numFmtId="0" fontId="3" fillId="0" borderId="233" xfId="2" applyFont="1" applyBorder="1" applyAlignment="1">
      <alignment vertical="center"/>
    </xf>
    <xf numFmtId="0" fontId="3" fillId="0" borderId="233" xfId="2" applyFont="1" applyBorder="1">
      <alignment vertical="center"/>
    </xf>
    <xf numFmtId="0" fontId="3" fillId="0" borderId="28" xfId="2" applyFont="1" applyBorder="1">
      <alignment vertical="center"/>
    </xf>
    <xf numFmtId="0" fontId="3" fillId="0" borderId="29" xfId="2" applyFont="1" applyBorder="1">
      <alignment vertical="center"/>
    </xf>
    <xf numFmtId="0" fontId="3" fillId="0" borderId="0" xfId="0" applyFont="1" applyAlignment="1">
      <alignment horizontal="center" vertical="center"/>
    </xf>
    <xf numFmtId="0" fontId="3" fillId="0" borderId="52" xfId="2" applyFont="1" applyFill="1" applyBorder="1">
      <alignment vertical="center"/>
    </xf>
    <xf numFmtId="0" fontId="3" fillId="0" borderId="169" xfId="0" applyNumberFormat="1" applyFont="1" applyBorder="1" applyAlignment="1">
      <alignment horizontal="center" vertical="center"/>
    </xf>
    <xf numFmtId="0" fontId="3" fillId="0" borderId="182" xfId="0" applyNumberFormat="1" applyFont="1" applyBorder="1" applyAlignment="1">
      <alignment horizontal="center" vertical="center"/>
    </xf>
    <xf numFmtId="0" fontId="3" fillId="0" borderId="191" xfId="0" applyNumberFormat="1" applyFont="1" applyBorder="1" applyAlignment="1">
      <alignment horizontal="center" vertical="center"/>
    </xf>
    <xf numFmtId="0" fontId="3" fillId="0" borderId="221" xfId="0" applyNumberFormat="1" applyFont="1" applyBorder="1" applyAlignment="1">
      <alignment vertical="center" wrapText="1"/>
    </xf>
    <xf numFmtId="0" fontId="3" fillId="0" borderId="39" xfId="0" applyNumberFormat="1" applyFont="1" applyBorder="1" applyAlignment="1">
      <alignment vertical="center" wrapText="1"/>
    </xf>
    <xf numFmtId="0" fontId="3" fillId="0" borderId="222" xfId="0" applyNumberFormat="1" applyFont="1" applyBorder="1" applyAlignment="1">
      <alignment vertical="center" wrapText="1"/>
    </xf>
    <xf numFmtId="0" fontId="3" fillId="0" borderId="52" xfId="0" applyNumberFormat="1" applyFont="1" applyBorder="1" applyAlignment="1">
      <alignment vertical="center" wrapText="1"/>
    </xf>
    <xf numFmtId="0" fontId="3" fillId="0" borderId="0" xfId="0" applyNumberFormat="1" applyFont="1" applyBorder="1" applyAlignment="1">
      <alignment vertical="center" wrapText="1"/>
    </xf>
    <xf numFmtId="0" fontId="3" fillId="0" borderId="38" xfId="0" applyNumberFormat="1" applyFont="1" applyBorder="1" applyAlignment="1">
      <alignment vertical="center" wrapText="1"/>
    </xf>
    <xf numFmtId="0" fontId="3" fillId="0" borderId="230" xfId="0" applyNumberFormat="1" applyFont="1" applyBorder="1" applyAlignment="1">
      <alignment vertical="center" wrapText="1"/>
    </xf>
    <xf numFmtId="0" fontId="3" fillId="0" borderId="182" xfId="0" applyNumberFormat="1" applyFont="1" applyBorder="1" applyAlignment="1">
      <alignment vertical="center" wrapText="1"/>
    </xf>
    <xf numFmtId="0" fontId="3" fillId="0" borderId="191" xfId="0" applyNumberFormat="1" applyFont="1" applyBorder="1" applyAlignment="1">
      <alignment vertical="center" wrapText="1"/>
    </xf>
    <xf numFmtId="38" fontId="3" fillId="0" borderId="193" xfId="1" applyFont="1" applyBorder="1" applyAlignment="1">
      <alignment horizontal="right" vertical="center"/>
    </xf>
    <xf numFmtId="0" fontId="3" fillId="0" borderId="193" xfId="0" quotePrefix="1" applyNumberFormat="1" applyFont="1" applyBorder="1" applyAlignment="1">
      <alignment horizontal="center" vertical="center"/>
    </xf>
    <xf numFmtId="0" fontId="3" fillId="0" borderId="212" xfId="0" applyNumberFormat="1" applyFont="1" applyBorder="1" applyAlignment="1">
      <alignment horizontal="center" vertical="center"/>
    </xf>
    <xf numFmtId="179" fontId="3" fillId="0" borderId="0" xfId="0" applyNumberFormat="1" applyFont="1" applyAlignment="1">
      <alignment vertical="center"/>
    </xf>
    <xf numFmtId="0" fontId="0" fillId="0" borderId="0" xfId="0"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179" fontId="3" fillId="0" borderId="30" xfId="0" applyNumberFormat="1" applyFont="1" applyBorder="1" applyAlignment="1">
      <alignment horizontal="center" vertical="center"/>
    </xf>
    <xf numFmtId="179" fontId="3" fillId="0" borderId="0" xfId="0" applyNumberFormat="1" applyFont="1" applyBorder="1" applyAlignment="1">
      <alignment horizontal="center" vertical="center"/>
    </xf>
    <xf numFmtId="179" fontId="3" fillId="0" borderId="31" xfId="0" applyNumberFormat="1" applyFont="1" applyBorder="1" applyAlignment="1">
      <alignment horizontal="center" vertical="center"/>
    </xf>
    <xf numFmtId="179" fontId="3" fillId="0" borderId="0" xfId="2" applyNumberFormat="1" applyFont="1" applyAlignment="1">
      <alignment vertical="center"/>
    </xf>
    <xf numFmtId="0" fontId="2" fillId="0" borderId="0" xfId="2" applyAlignment="1">
      <alignment vertical="center"/>
    </xf>
    <xf numFmtId="0" fontId="3" fillId="0" borderId="193" xfId="0" applyNumberFormat="1" applyFont="1" applyBorder="1" applyAlignment="1">
      <alignment horizontal="center" vertical="center" wrapText="1"/>
    </xf>
    <xf numFmtId="0" fontId="3" fillId="0" borderId="29" xfId="0" applyFont="1" applyBorder="1" applyAlignment="1">
      <alignment horizontal="center" vertical="center"/>
    </xf>
    <xf numFmtId="179" fontId="3" fillId="0" borderId="26" xfId="0" applyNumberFormat="1" applyFont="1" applyBorder="1" applyAlignment="1">
      <alignment vertical="center"/>
    </xf>
    <xf numFmtId="179" fontId="3" fillId="0" borderId="27" xfId="0" applyNumberFormat="1" applyFont="1" applyBorder="1" applyAlignment="1">
      <alignment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0" xfId="0" applyNumberFormat="1" applyFont="1" applyBorder="1" applyAlignment="1">
      <alignment horizontal="distributed" vertical="center"/>
    </xf>
    <xf numFmtId="0" fontId="3" fillId="0" borderId="221"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222" xfId="0" applyNumberFormat="1" applyFont="1" applyBorder="1" applyAlignment="1">
      <alignment horizontal="center" vertical="center"/>
    </xf>
    <xf numFmtId="38" fontId="3" fillId="0" borderId="221" xfId="1" applyFont="1" applyBorder="1" applyAlignment="1">
      <alignment horizontal="right" vertical="center"/>
    </xf>
    <xf numFmtId="38" fontId="3" fillId="0" borderId="39" xfId="1" applyFont="1" applyBorder="1" applyAlignment="1">
      <alignment horizontal="right" vertical="center"/>
    </xf>
    <xf numFmtId="38" fontId="3" fillId="0" borderId="222" xfId="1" applyFont="1" applyBorder="1" applyAlignment="1">
      <alignment horizontal="right" vertical="center"/>
    </xf>
    <xf numFmtId="38" fontId="3" fillId="0" borderId="230" xfId="1" applyFont="1" applyBorder="1" applyAlignment="1">
      <alignment horizontal="right" vertical="center"/>
    </xf>
    <xf numFmtId="38" fontId="3" fillId="0" borderId="182" xfId="1" applyFont="1" applyBorder="1" applyAlignment="1">
      <alignment horizontal="right" vertical="center"/>
    </xf>
    <xf numFmtId="38" fontId="3" fillId="0" borderId="191" xfId="1" applyFont="1" applyBorder="1" applyAlignment="1">
      <alignment horizontal="right" vertical="center"/>
    </xf>
    <xf numFmtId="0" fontId="3" fillId="0" borderId="39"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38" xfId="0" applyNumberFormat="1" applyFont="1" applyBorder="1" applyAlignment="1">
      <alignment horizontal="center" vertical="center"/>
    </xf>
    <xf numFmtId="0" fontId="3" fillId="0" borderId="230" xfId="0" applyNumberFormat="1" applyFont="1" applyBorder="1" applyAlignment="1">
      <alignment horizontal="center" vertical="center"/>
    </xf>
    <xf numFmtId="0" fontId="3" fillId="0" borderId="0" xfId="0" quotePrefix="1" applyFont="1" applyBorder="1" applyAlignment="1">
      <alignment horizontal="center" vertical="center"/>
    </xf>
    <xf numFmtId="0" fontId="3" fillId="0" borderId="97" xfId="0" applyNumberFormat="1" applyFont="1" applyBorder="1" applyAlignment="1">
      <alignment horizontal="center" vertical="center"/>
    </xf>
    <xf numFmtId="0" fontId="3" fillId="0" borderId="98" xfId="0" applyNumberFormat="1" applyFont="1" applyBorder="1" applyAlignment="1">
      <alignment horizontal="center" vertical="center"/>
    </xf>
    <xf numFmtId="0" fontId="3" fillId="0" borderId="101" xfId="0" applyNumberFormat="1" applyFont="1" applyBorder="1" applyAlignment="1">
      <alignment horizontal="center" vertical="center"/>
    </xf>
    <xf numFmtId="0" fontId="3" fillId="0" borderId="102" xfId="0" applyNumberFormat="1" applyFont="1" applyBorder="1" applyAlignment="1">
      <alignment horizontal="center" vertical="center"/>
    </xf>
    <xf numFmtId="0" fontId="0" fillId="0" borderId="102" xfId="0" applyBorder="1" applyAlignment="1">
      <alignment horizontal="center" vertical="center"/>
    </xf>
    <xf numFmtId="0" fontId="3" fillId="0" borderId="0" xfId="0" applyNumberFormat="1" applyFont="1" applyAlignment="1">
      <alignment horizontal="center" vertical="center"/>
    </xf>
    <xf numFmtId="0" fontId="3" fillId="0" borderId="69" xfId="0" applyNumberFormat="1" applyFont="1" applyBorder="1" applyAlignment="1">
      <alignment horizontal="center" vertical="center"/>
    </xf>
    <xf numFmtId="0" fontId="0" fillId="0" borderId="74" xfId="0" applyBorder="1" applyAlignment="1">
      <alignment horizontal="center" vertical="center"/>
    </xf>
    <xf numFmtId="0" fontId="3" fillId="0" borderId="70" xfId="0" applyNumberFormat="1" applyFont="1" applyBorder="1" applyAlignment="1">
      <alignment horizontal="center" vertical="center"/>
    </xf>
    <xf numFmtId="0" fontId="0" fillId="0" borderId="70" xfId="0" applyBorder="1" applyAlignment="1">
      <alignment horizontal="center" vertical="center"/>
    </xf>
    <xf numFmtId="0" fontId="3" fillId="0" borderId="7" xfId="0" applyNumberFormat="1" applyFont="1" applyBorder="1" applyAlignment="1">
      <alignment horizontal="center" vertical="center"/>
    </xf>
    <xf numFmtId="0" fontId="0" fillId="0" borderId="8" xfId="0" applyBorder="1" applyAlignment="1">
      <alignment horizontal="center" vertical="center"/>
    </xf>
    <xf numFmtId="0" fontId="3" fillId="0" borderId="8" xfId="0" applyNumberFormat="1" applyFont="1" applyBorder="1" applyAlignment="1">
      <alignment horizontal="center" vertical="center"/>
    </xf>
    <xf numFmtId="0" fontId="3" fillId="0" borderId="0" xfId="0" quotePrefix="1" applyNumberFormat="1" applyFont="1" applyAlignment="1">
      <alignment horizontal="center" vertical="center"/>
    </xf>
    <xf numFmtId="0" fontId="3" fillId="0" borderId="0" xfId="0" applyFont="1" applyFill="1" applyBorder="1" applyAlignment="1">
      <alignment horizontal="left" vertical="center"/>
    </xf>
    <xf numFmtId="184" fontId="3" fillId="0" borderId="0" xfId="0" applyNumberFormat="1" applyFont="1" applyFill="1" applyBorder="1" applyAlignment="1">
      <alignment vertical="center"/>
    </xf>
    <xf numFmtId="184" fontId="0" fillId="0" borderId="0" xfId="0" applyNumberForma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Alignment="1">
      <alignment horizontal="center" vertical="center"/>
    </xf>
    <xf numFmtId="184" fontId="3" fillId="0" borderId="182" xfId="0" applyNumberFormat="1" applyFont="1" applyFill="1" applyBorder="1" applyAlignment="1">
      <alignment vertical="center"/>
    </xf>
    <xf numFmtId="184" fontId="0" fillId="0" borderId="182" xfId="0" applyNumberFormat="1" applyFill="1" applyBorder="1" applyAlignment="1">
      <alignment vertical="center"/>
    </xf>
    <xf numFmtId="0" fontId="0" fillId="0" borderId="0" xfId="0" applyFill="1" applyAlignment="1">
      <alignment vertical="center"/>
    </xf>
    <xf numFmtId="184" fontId="0" fillId="0" borderId="0" xfId="0" applyNumberFormat="1" applyFill="1" applyBorder="1" applyAlignment="1">
      <alignment vertical="center"/>
    </xf>
    <xf numFmtId="0" fontId="3" fillId="0" borderId="0" xfId="0" applyFont="1" applyFill="1" applyBorder="1" applyAlignment="1">
      <alignment vertical="center"/>
    </xf>
    <xf numFmtId="184" fontId="3" fillId="0" borderId="35" xfId="0" applyNumberFormat="1" applyFont="1" applyFill="1" applyBorder="1" applyAlignment="1">
      <alignment vertical="center"/>
    </xf>
    <xf numFmtId="184" fontId="0" fillId="0" borderId="35" xfId="0" applyNumberFormat="1" applyFill="1" applyBorder="1" applyAlignment="1">
      <alignment vertical="center"/>
    </xf>
    <xf numFmtId="184" fontId="3" fillId="0" borderId="232" xfId="0" applyNumberFormat="1" applyFont="1" applyFill="1" applyBorder="1" applyAlignment="1">
      <alignment vertical="center"/>
    </xf>
    <xf numFmtId="184" fontId="0" fillId="0" borderId="232" xfId="0" applyNumberFormat="1" applyFill="1" applyBorder="1" applyAlignment="1">
      <alignment vertical="center"/>
    </xf>
    <xf numFmtId="177" fontId="3" fillId="0" borderId="0" xfId="2" applyNumberFormat="1" applyFont="1" applyBorder="1" applyAlignment="1">
      <alignment horizontal="right" vertical="center"/>
    </xf>
    <xf numFmtId="0" fontId="3" fillId="0" borderId="234" xfId="2" applyFont="1" applyBorder="1" applyAlignment="1">
      <alignment horizontal="center" vertical="center" wrapText="1"/>
    </xf>
    <xf numFmtId="0" fontId="3" fillId="0" borderId="234" xfId="2" applyFont="1" applyBorder="1" applyAlignment="1">
      <alignment horizontal="center" vertical="center"/>
    </xf>
    <xf numFmtId="0" fontId="3" fillId="0" borderId="0" xfId="2" applyFont="1" applyBorder="1" applyAlignment="1">
      <alignment horizontal="center" vertical="center"/>
    </xf>
    <xf numFmtId="177" fontId="3" fillId="0" borderId="234" xfId="2" applyNumberFormat="1" applyFont="1" applyBorder="1" applyAlignment="1">
      <alignment horizontal="right" vertical="center"/>
    </xf>
    <xf numFmtId="177" fontId="3" fillId="0" borderId="182" xfId="2" applyNumberFormat="1" applyFont="1" applyBorder="1" applyAlignment="1">
      <alignment horizontal="right" vertical="center"/>
    </xf>
    <xf numFmtId="177" fontId="3" fillId="0" borderId="32" xfId="2" applyNumberFormat="1" applyFont="1" applyBorder="1" applyAlignment="1">
      <alignment horizontal="right" vertical="center"/>
    </xf>
    <xf numFmtId="177" fontId="3" fillId="0" borderId="48" xfId="2" applyNumberFormat="1" applyFont="1" applyBorder="1" applyAlignment="1">
      <alignment horizontal="right" vertical="center"/>
    </xf>
    <xf numFmtId="179" fontId="3" fillId="0" borderId="46" xfId="0" applyNumberFormat="1" applyFont="1" applyFill="1" applyBorder="1" applyAlignment="1">
      <alignment horizontal="right" vertical="center"/>
    </xf>
    <xf numFmtId="179" fontId="3" fillId="0" borderId="44" xfId="0" applyNumberFormat="1" applyFont="1" applyFill="1" applyBorder="1" applyAlignment="1">
      <alignment horizontal="right" vertical="center"/>
    </xf>
    <xf numFmtId="179" fontId="3" fillId="0" borderId="45" xfId="0" applyNumberFormat="1" applyFont="1" applyFill="1" applyBorder="1" applyAlignment="1">
      <alignment horizontal="right" vertical="center"/>
    </xf>
    <xf numFmtId="0" fontId="13" fillId="0" borderId="0" xfId="2" applyFont="1" applyAlignment="1">
      <alignment horizontal="right" vertical="center"/>
    </xf>
    <xf numFmtId="0" fontId="3" fillId="0" borderId="0" xfId="2" applyFont="1" applyFill="1" applyBorder="1" applyAlignment="1">
      <alignment horizontal="left" vertical="top"/>
    </xf>
    <xf numFmtId="0" fontId="3" fillId="0" borderId="41" xfId="2" applyFont="1" applyFill="1" applyBorder="1" applyAlignment="1">
      <alignment horizontal="center" vertical="center"/>
    </xf>
    <xf numFmtId="0" fontId="3" fillId="0" borderId="39" xfId="2" applyFont="1" applyFill="1" applyBorder="1" applyAlignment="1">
      <alignment horizontal="center" vertical="center"/>
    </xf>
    <xf numFmtId="0" fontId="3" fillId="0" borderId="42" xfId="2" applyFont="1" applyFill="1" applyBorder="1" applyAlignment="1">
      <alignment horizontal="center" vertical="center"/>
    </xf>
    <xf numFmtId="0" fontId="3" fillId="0" borderId="65" xfId="2" applyFont="1" applyFill="1" applyBorder="1" applyAlignment="1">
      <alignment horizontal="center" vertical="center"/>
    </xf>
    <xf numFmtId="0" fontId="3" fillId="0" borderId="151" xfId="2" applyFont="1" applyFill="1" applyBorder="1" applyAlignment="1">
      <alignment horizontal="center" vertical="center"/>
    </xf>
    <xf numFmtId="0" fontId="3" fillId="0" borderId="192" xfId="2" applyFont="1" applyFill="1" applyBorder="1" applyAlignment="1">
      <alignment horizontal="center" vertical="center"/>
    </xf>
    <xf numFmtId="179" fontId="3" fillId="0" borderId="58" xfId="3" applyNumberFormat="1" applyFont="1" applyFill="1" applyBorder="1" applyAlignment="1">
      <alignment horizontal="right" vertical="center"/>
    </xf>
    <xf numFmtId="179" fontId="3" fillId="0" borderId="185" xfId="3" applyNumberFormat="1" applyFont="1" applyFill="1" applyBorder="1" applyAlignment="1">
      <alignment horizontal="right" vertical="center"/>
    </xf>
    <xf numFmtId="179" fontId="3" fillId="0" borderId="56" xfId="3" applyNumberFormat="1" applyFont="1" applyFill="1" applyBorder="1" applyAlignment="1">
      <alignment horizontal="right" vertical="center"/>
    </xf>
    <xf numFmtId="179" fontId="3" fillId="0" borderId="68" xfId="3" applyNumberFormat="1" applyFont="1" applyFill="1" applyBorder="1" applyAlignment="1">
      <alignment horizontal="right" vertical="center"/>
    </xf>
    <xf numFmtId="179" fontId="3" fillId="0" borderId="182" xfId="3" applyNumberFormat="1" applyFont="1" applyFill="1" applyBorder="1" applyAlignment="1">
      <alignment horizontal="right" vertical="center"/>
    </xf>
    <xf numFmtId="179" fontId="3" fillId="0" borderId="191" xfId="3" applyNumberFormat="1" applyFont="1" applyFill="1" applyBorder="1" applyAlignment="1">
      <alignment horizontal="right" vertical="center"/>
    </xf>
    <xf numFmtId="179" fontId="3" fillId="0" borderId="59" xfId="0" applyNumberFormat="1" applyFont="1" applyFill="1" applyBorder="1" applyAlignment="1">
      <alignment horizontal="right" vertical="center"/>
    </xf>
    <xf numFmtId="179" fontId="3" fillId="0" borderId="60" xfId="0" applyNumberFormat="1" applyFont="1" applyFill="1" applyBorder="1" applyAlignment="1">
      <alignment horizontal="right" vertical="center"/>
    </xf>
    <xf numFmtId="179" fontId="3" fillId="0" borderId="61" xfId="0" applyNumberFormat="1" applyFont="1" applyFill="1" applyBorder="1" applyAlignment="1">
      <alignment horizontal="right" vertical="center"/>
    </xf>
    <xf numFmtId="179" fontId="3" fillId="0" borderId="62" xfId="0" applyNumberFormat="1" applyFont="1" applyFill="1" applyBorder="1" applyAlignment="1">
      <alignment horizontal="right" vertical="center"/>
    </xf>
    <xf numFmtId="179" fontId="3" fillId="0" borderId="46" xfId="0" applyNumberFormat="1" applyFont="1" applyFill="1" applyBorder="1" applyAlignment="1" applyProtection="1">
      <alignment horizontal="right" vertical="center"/>
      <protection hidden="1"/>
    </xf>
    <xf numFmtId="179" fontId="3" fillId="0" borderId="44" xfId="0" applyNumberFormat="1" applyFont="1" applyFill="1" applyBorder="1" applyAlignment="1" applyProtection="1">
      <alignment horizontal="right" vertical="center"/>
      <protection hidden="1"/>
    </xf>
    <xf numFmtId="179" fontId="3" fillId="0" borderId="45" xfId="0" applyNumberFormat="1" applyFont="1" applyFill="1" applyBorder="1" applyAlignment="1" applyProtection="1">
      <alignment horizontal="right" vertical="center"/>
      <protection hidden="1"/>
    </xf>
    <xf numFmtId="179" fontId="3" fillId="0" borderId="189" xfId="0" applyNumberFormat="1" applyFont="1" applyFill="1" applyBorder="1" applyAlignment="1">
      <alignment horizontal="right" vertical="center"/>
    </xf>
    <xf numFmtId="0" fontId="3" fillId="0" borderId="43" xfId="0" applyFont="1" applyFill="1" applyBorder="1" applyAlignment="1">
      <alignment horizontal="center" vertical="center"/>
    </xf>
    <xf numFmtId="0" fontId="3" fillId="0" borderId="51" xfId="0" applyFont="1" applyFill="1" applyBorder="1" applyAlignment="1">
      <alignment horizontal="center" vertical="center"/>
    </xf>
    <xf numFmtId="179" fontId="3" fillId="0" borderId="43" xfId="0" applyNumberFormat="1" applyFont="1" applyFill="1" applyBorder="1" applyAlignment="1">
      <alignment horizontal="right" vertical="center"/>
    </xf>
    <xf numFmtId="0" fontId="3" fillId="0" borderId="0" xfId="2" applyFont="1" applyFill="1" applyBorder="1" applyAlignment="1">
      <alignment horizontal="left" vertical="center"/>
    </xf>
    <xf numFmtId="179" fontId="3" fillId="0" borderId="48" xfId="2" applyNumberFormat="1" applyFont="1" applyFill="1" applyBorder="1" applyAlignment="1">
      <alignment vertical="center"/>
    </xf>
    <xf numFmtId="0" fontId="3" fillId="0" borderId="48" xfId="2" applyFont="1" applyFill="1" applyBorder="1" applyAlignment="1">
      <alignment horizontal="left" vertical="center"/>
    </xf>
    <xf numFmtId="0" fontId="3" fillId="0" borderId="48" xfId="2" applyFont="1" applyFill="1" applyBorder="1" applyAlignment="1">
      <alignment horizontal="distributed" vertical="center"/>
    </xf>
    <xf numFmtId="0" fontId="2" fillId="0" borderId="48" xfId="2" applyBorder="1" applyAlignment="1">
      <alignment horizontal="distributed" vertical="center"/>
    </xf>
    <xf numFmtId="0" fontId="3" fillId="0" borderId="63" xfId="2" applyFont="1" applyFill="1" applyBorder="1" applyAlignment="1">
      <alignment horizontal="center" vertical="center"/>
    </xf>
    <xf numFmtId="0" fontId="3" fillId="0" borderId="54" xfId="2" applyFont="1" applyFill="1" applyBorder="1" applyAlignment="1">
      <alignment horizontal="center" vertical="center"/>
    </xf>
    <xf numFmtId="0" fontId="3" fillId="0" borderId="41" xfId="2" applyFont="1" applyFill="1" applyBorder="1" applyAlignment="1">
      <alignment horizontal="center" vertical="center" wrapText="1"/>
    </xf>
    <xf numFmtId="0" fontId="3" fillId="0" borderId="40" xfId="2" applyFont="1" applyFill="1" applyBorder="1" applyAlignment="1">
      <alignment horizontal="center" vertical="center"/>
    </xf>
    <xf numFmtId="0" fontId="3" fillId="0" borderId="55" xfId="2" applyFont="1" applyFill="1" applyBorder="1" applyAlignment="1">
      <alignment horizontal="center" vertical="center"/>
    </xf>
    <xf numFmtId="0" fontId="3" fillId="0" borderId="39" xfId="2" applyFont="1" applyFill="1" applyBorder="1" applyAlignment="1">
      <alignment horizontal="center" vertical="center" wrapText="1"/>
    </xf>
    <xf numFmtId="0" fontId="3" fillId="0" borderId="0" xfId="2" applyFont="1" applyFill="1" applyBorder="1" applyAlignment="1">
      <alignment horizontal="distributed" vertical="center"/>
    </xf>
    <xf numFmtId="0" fontId="2" fillId="0" borderId="0" xfId="2" applyBorder="1" applyAlignment="1">
      <alignment horizontal="distributed" vertical="center"/>
    </xf>
    <xf numFmtId="179" fontId="3" fillId="0" borderId="0" xfId="2" applyNumberFormat="1" applyFont="1" applyFill="1" applyBorder="1" applyAlignment="1">
      <alignment vertical="center"/>
    </xf>
    <xf numFmtId="185" fontId="3" fillId="0" borderId="0" xfId="2" quotePrefix="1" applyNumberFormat="1" applyFont="1" applyFill="1" applyBorder="1" applyAlignment="1">
      <alignment horizontal="center" vertical="center"/>
    </xf>
    <xf numFmtId="185" fontId="3" fillId="0" borderId="0" xfId="2" applyNumberFormat="1"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179" fontId="3" fillId="0" borderId="58" xfId="0" applyNumberFormat="1" applyFont="1" applyFill="1" applyBorder="1" applyAlignment="1">
      <alignment horizontal="right" vertical="center"/>
    </xf>
    <xf numFmtId="179" fontId="3" fillId="0" borderId="185" xfId="0" applyNumberFormat="1" applyFont="1" applyFill="1" applyBorder="1" applyAlignment="1">
      <alignment horizontal="right" vertical="center"/>
    </xf>
    <xf numFmtId="179" fontId="3" fillId="0" borderId="56" xfId="0" applyNumberFormat="1" applyFont="1" applyFill="1" applyBorder="1" applyAlignment="1">
      <alignment horizontal="right" vertical="center"/>
    </xf>
    <xf numFmtId="179" fontId="3" fillId="0" borderId="57" xfId="0" applyNumberFormat="1" applyFont="1" applyFill="1" applyBorder="1" applyAlignment="1">
      <alignment horizontal="right" vertical="center"/>
    </xf>
    <xf numFmtId="0" fontId="3" fillId="0" borderId="6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2" xfId="0" applyFont="1" applyFill="1" applyBorder="1" applyAlignment="1">
      <alignment horizontal="center" vertical="center"/>
    </xf>
    <xf numFmtId="0" fontId="3" fillId="0" borderId="17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41" xfId="0" applyFont="1" applyFill="1" applyBorder="1" applyAlignment="1">
      <alignment horizontal="center" vertical="center" wrapText="1"/>
    </xf>
    <xf numFmtId="179" fontId="3" fillId="0" borderId="51" xfId="3" applyNumberFormat="1" applyFont="1" applyFill="1" applyBorder="1" applyAlignment="1">
      <alignment horizontal="right" vertical="center"/>
    </xf>
    <xf numFmtId="179" fontId="3" fillId="0" borderId="136" xfId="3" applyNumberFormat="1" applyFont="1" applyFill="1" applyBorder="1" applyAlignment="1">
      <alignment horizontal="right" vertical="center"/>
    </xf>
    <xf numFmtId="179" fontId="3" fillId="0" borderId="50" xfId="3" applyNumberFormat="1" applyFont="1" applyFill="1" applyBorder="1" applyAlignment="1">
      <alignment horizontal="right" vertical="center"/>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3" xfId="0" applyFont="1" applyFill="1" applyBorder="1" applyAlignment="1">
      <alignment horizontal="center" vertical="center" wrapText="1"/>
    </xf>
    <xf numFmtId="179" fontId="3" fillId="0" borderId="189" xfId="3" applyNumberFormat="1" applyFont="1" applyFill="1" applyBorder="1" applyAlignment="1">
      <alignment horizontal="right" vertical="center"/>
    </xf>
    <xf numFmtId="0" fontId="3" fillId="0" borderId="42"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90" xfId="0" applyFont="1" applyFill="1" applyBorder="1" applyAlignment="1">
      <alignment horizontal="center" vertical="center"/>
    </xf>
    <xf numFmtId="0" fontId="3" fillId="0" borderId="18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0" xfId="2" applyFont="1" applyAlignment="1">
      <alignment horizontal="center" vertical="center"/>
    </xf>
    <xf numFmtId="185" fontId="3" fillId="0" borderId="0" xfId="2" quotePrefix="1" applyNumberFormat="1" applyFont="1" applyBorder="1" applyAlignment="1">
      <alignment horizontal="center" vertical="center"/>
    </xf>
    <xf numFmtId="185" fontId="3" fillId="0" borderId="0" xfId="2" applyNumberFormat="1" applyFont="1" applyBorder="1" applyAlignment="1">
      <alignment horizontal="center" vertical="center"/>
    </xf>
    <xf numFmtId="0" fontId="3" fillId="0" borderId="0" xfId="2" applyFont="1" applyBorder="1" applyAlignment="1">
      <alignment horizontal="distributed" vertical="center"/>
    </xf>
    <xf numFmtId="0" fontId="3" fillId="0" borderId="54" xfId="0" applyFont="1" applyFill="1" applyBorder="1" applyAlignment="1">
      <alignment horizontal="center" vertical="center"/>
    </xf>
    <xf numFmtId="0" fontId="3" fillId="0" borderId="151"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86" xfId="0" applyFont="1" applyFill="1" applyBorder="1" applyAlignment="1">
      <alignment horizontal="center" vertical="center"/>
    </xf>
    <xf numFmtId="0" fontId="3" fillId="0" borderId="187" xfId="0" applyFont="1" applyFill="1" applyBorder="1" applyAlignment="1">
      <alignment horizontal="center" vertical="center"/>
    </xf>
    <xf numFmtId="0" fontId="3" fillId="0" borderId="188" xfId="0" applyFont="1" applyFill="1" applyBorder="1" applyAlignment="1">
      <alignment horizontal="center" vertical="center"/>
    </xf>
    <xf numFmtId="0" fontId="3" fillId="0" borderId="136"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0" xfId="2" quotePrefix="1" applyFont="1" applyFill="1" applyBorder="1" applyAlignment="1">
      <alignment vertical="center"/>
    </xf>
    <xf numFmtId="0" fontId="3" fillId="0" borderId="221" xfId="2" applyFont="1" applyFill="1" applyBorder="1" applyAlignment="1">
      <alignment horizontal="center" vertical="center"/>
    </xf>
    <xf numFmtId="0" fontId="3" fillId="0" borderId="169" xfId="2" applyFont="1" applyFill="1" applyBorder="1" applyAlignment="1">
      <alignment horizontal="center" vertical="center"/>
    </xf>
    <xf numFmtId="0" fontId="3" fillId="0" borderId="182"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93" xfId="2" applyFont="1" applyFill="1" applyBorder="1" applyAlignment="1">
      <alignment horizontal="center" vertical="center"/>
    </xf>
    <xf numFmtId="0" fontId="3" fillId="0" borderId="39" xfId="2" applyFont="1" applyFill="1" applyBorder="1" applyAlignment="1">
      <alignment horizontal="distributed" vertical="center"/>
    </xf>
    <xf numFmtId="0" fontId="2" fillId="0" borderId="39" xfId="2" applyFont="1" applyBorder="1" applyAlignment="1">
      <alignment horizontal="distributed" vertical="center"/>
    </xf>
    <xf numFmtId="0" fontId="2" fillId="0" borderId="0" xfId="2" applyFont="1" applyBorder="1" applyAlignment="1">
      <alignment horizontal="distributed" vertical="center"/>
    </xf>
    <xf numFmtId="0" fontId="3" fillId="0" borderId="52" xfId="2" applyFont="1" applyFill="1" applyBorder="1" applyAlignment="1">
      <alignment horizontal="center" vertical="center"/>
    </xf>
    <xf numFmtId="0" fontId="3" fillId="0" borderId="136" xfId="2" applyFont="1" applyFill="1" applyBorder="1" applyAlignment="1">
      <alignment horizontal="distributed" vertical="center"/>
    </xf>
    <xf numFmtId="0" fontId="2" fillId="0" borderId="136" xfId="2" applyFont="1" applyBorder="1" applyAlignment="1">
      <alignment horizontal="distributed" vertical="center"/>
    </xf>
    <xf numFmtId="0" fontId="3" fillId="0" borderId="136" xfId="2" quotePrefix="1" applyFont="1" applyFill="1" applyBorder="1" applyAlignment="1">
      <alignment horizontal="center" vertical="center"/>
    </xf>
    <xf numFmtId="0" fontId="3" fillId="0" borderId="136" xfId="2" applyFont="1" applyFill="1" applyBorder="1" applyAlignment="1">
      <alignment horizontal="center" vertical="center"/>
    </xf>
    <xf numFmtId="0" fontId="3" fillId="0" borderId="50" xfId="2" applyFont="1" applyFill="1" applyBorder="1" applyAlignment="1">
      <alignment horizontal="center" vertical="center"/>
    </xf>
    <xf numFmtId="179" fontId="3" fillId="0" borderId="136" xfId="2" applyNumberFormat="1" applyFont="1" applyFill="1" applyBorder="1" applyAlignment="1">
      <alignment vertical="center"/>
    </xf>
    <xf numFmtId="0" fontId="3" fillId="0" borderId="185" xfId="2" applyFont="1" applyFill="1" applyBorder="1" applyAlignment="1">
      <alignment horizontal="distributed" vertical="center"/>
    </xf>
    <xf numFmtId="0" fontId="2" fillId="0" borderId="185" xfId="2" applyFont="1" applyBorder="1" applyAlignment="1">
      <alignment horizontal="distributed" vertical="center"/>
    </xf>
    <xf numFmtId="179" fontId="3" fillId="0" borderId="185" xfId="2" applyNumberFormat="1" applyFont="1" applyBorder="1" applyAlignment="1">
      <alignment vertical="center"/>
    </xf>
    <xf numFmtId="179" fontId="2" fillId="0" borderId="185" xfId="2" applyNumberFormat="1" applyFont="1" applyBorder="1" applyAlignment="1">
      <alignment vertical="center"/>
    </xf>
    <xf numFmtId="0" fontId="3" fillId="0" borderId="185" xfId="2" applyFont="1" applyFill="1" applyBorder="1" applyAlignment="1">
      <alignment horizontal="center" vertical="center"/>
    </xf>
    <xf numFmtId="0" fontId="3" fillId="0" borderId="187" xfId="2" applyFont="1" applyFill="1" applyBorder="1" applyAlignment="1">
      <alignment vertical="center"/>
    </xf>
    <xf numFmtId="0" fontId="3" fillId="0" borderId="187" xfId="2" applyFont="1" applyFill="1" applyBorder="1" applyAlignment="1">
      <alignment horizontal="distributed" vertical="center"/>
    </xf>
    <xf numFmtId="0" fontId="2" fillId="0" borderId="187" xfId="2" applyFont="1" applyBorder="1" applyAlignment="1">
      <alignment horizontal="distributed" vertical="center"/>
    </xf>
    <xf numFmtId="0" fontId="3" fillId="0" borderId="187" xfId="2" applyFont="1" applyFill="1" applyBorder="1" applyAlignment="1">
      <alignment horizontal="center" vertical="center"/>
    </xf>
    <xf numFmtId="0" fontId="3" fillId="0" borderId="188" xfId="2" applyFont="1" applyFill="1" applyBorder="1" applyAlignment="1">
      <alignment horizontal="center" vertical="center"/>
    </xf>
    <xf numFmtId="179" fontId="3" fillId="0" borderId="187" xfId="2" applyNumberFormat="1" applyFont="1" applyFill="1" applyBorder="1" applyAlignment="1">
      <alignment vertical="center"/>
    </xf>
    <xf numFmtId="179" fontId="3" fillId="0" borderId="136" xfId="2" applyNumberFormat="1" applyFont="1" applyBorder="1" applyAlignment="1">
      <alignment vertical="center"/>
    </xf>
    <xf numFmtId="179" fontId="2" fillId="0" borderId="136" xfId="2" applyNumberFormat="1" applyFont="1" applyBorder="1" applyAlignment="1">
      <alignment vertical="center"/>
    </xf>
    <xf numFmtId="192" fontId="3" fillId="0" borderId="136" xfId="2" applyNumberFormat="1" applyFont="1" applyFill="1" applyBorder="1" applyAlignment="1">
      <alignment vertical="center"/>
    </xf>
    <xf numFmtId="49" fontId="3" fillId="0" borderId="0" xfId="2" applyNumberFormat="1" applyFont="1" applyFill="1" applyBorder="1" applyAlignment="1">
      <alignment horizontal="center" vertical="center"/>
    </xf>
    <xf numFmtId="49" fontId="3" fillId="0" borderId="182" xfId="2" applyNumberFormat="1" applyFont="1" applyFill="1" applyBorder="1" applyAlignment="1">
      <alignment horizontal="center" vertical="center"/>
    </xf>
    <xf numFmtId="49" fontId="3" fillId="0" borderId="39" xfId="2" applyNumberFormat="1" applyFont="1" applyFill="1" applyBorder="1" applyAlignment="1">
      <alignment horizontal="center" vertical="center"/>
    </xf>
    <xf numFmtId="49" fontId="3" fillId="0" borderId="151" xfId="2" applyNumberFormat="1" applyFont="1" applyFill="1" applyBorder="1" applyAlignment="1">
      <alignment horizontal="center" vertical="center"/>
    </xf>
    <xf numFmtId="0" fontId="3" fillId="0" borderId="56" xfId="2" applyFont="1" applyFill="1" applyBorder="1" applyAlignment="1">
      <alignment horizontal="center" vertical="center"/>
    </xf>
    <xf numFmtId="192" fontId="3" fillId="0" borderId="185" xfId="2" applyNumberFormat="1" applyFont="1" applyFill="1" applyBorder="1" applyAlignment="1">
      <alignment vertical="center"/>
    </xf>
    <xf numFmtId="0" fontId="3" fillId="0" borderId="124" xfId="2" applyFont="1" applyFill="1" applyBorder="1" applyAlignment="1">
      <alignment horizontal="center" vertical="center"/>
    </xf>
    <xf numFmtId="0" fontId="3" fillId="0" borderId="125" xfId="2" applyFont="1" applyFill="1" applyBorder="1" applyAlignment="1">
      <alignment horizontal="center" vertical="center"/>
    </xf>
    <xf numFmtId="0" fontId="3" fillId="0" borderId="206" xfId="2" applyFont="1" applyFill="1" applyBorder="1" applyAlignment="1">
      <alignment horizontal="center" vertical="center"/>
    </xf>
    <xf numFmtId="0" fontId="3" fillId="0" borderId="186" xfId="2" applyFont="1" applyFill="1" applyBorder="1" applyAlignment="1">
      <alignment horizontal="center" vertical="center"/>
    </xf>
    <xf numFmtId="0" fontId="3" fillId="0" borderId="223" xfId="2" applyFont="1" applyFill="1" applyBorder="1" applyAlignment="1">
      <alignment horizontal="center" vertical="center"/>
    </xf>
    <xf numFmtId="0" fontId="3" fillId="0" borderId="48" xfId="2" applyFont="1" applyFill="1" applyBorder="1" applyAlignment="1">
      <alignment horizontal="center" vertical="center"/>
    </xf>
    <xf numFmtId="191" fontId="3" fillId="0" borderId="136" xfId="4" applyNumberFormat="1" applyFont="1" applyFill="1" applyBorder="1" applyAlignment="1">
      <alignment vertical="center"/>
    </xf>
    <xf numFmtId="191" fontId="0" fillId="0" borderId="136" xfId="4" applyNumberFormat="1" applyFont="1" applyFill="1" applyBorder="1" applyAlignment="1">
      <alignment vertical="center"/>
    </xf>
    <xf numFmtId="192" fontId="2" fillId="0" borderId="136" xfId="2" applyNumberFormat="1" applyFont="1" applyFill="1" applyBorder="1" applyAlignment="1">
      <alignment vertical="center"/>
    </xf>
    <xf numFmtId="191" fontId="3" fillId="0" borderId="136" xfId="2" applyNumberFormat="1" applyFont="1" applyFill="1" applyBorder="1" applyAlignment="1">
      <alignment vertical="center"/>
    </xf>
    <xf numFmtId="179" fontId="3" fillId="0" borderId="185" xfId="2" applyNumberFormat="1" applyFont="1" applyFill="1" applyBorder="1" applyAlignment="1">
      <alignment vertical="center"/>
    </xf>
    <xf numFmtId="191" fontId="3" fillId="0" borderId="185" xfId="2" applyNumberFormat="1" applyFont="1" applyFill="1" applyBorder="1" applyAlignment="1">
      <alignment vertical="center"/>
    </xf>
    <xf numFmtId="191" fontId="2" fillId="0" borderId="185" xfId="2" applyNumberFormat="1" applyFont="1" applyBorder="1" applyAlignment="1">
      <alignment vertical="center"/>
    </xf>
    <xf numFmtId="0" fontId="3" fillId="0" borderId="182" xfId="2" applyFont="1" applyBorder="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3" fillId="0" borderId="182" xfId="2" applyFont="1" applyBorder="1" applyAlignment="1">
      <alignment horizontal="left" vertical="top"/>
    </xf>
    <xf numFmtId="0" fontId="3" fillId="0" borderId="0" xfId="2" applyFont="1" applyAlignment="1">
      <alignment vertical="top" wrapText="1"/>
    </xf>
    <xf numFmtId="0" fontId="3" fillId="0" borderId="0" xfId="2" applyFont="1" applyAlignment="1">
      <alignment vertical="top"/>
    </xf>
    <xf numFmtId="0" fontId="3" fillId="0" borderId="182" xfId="2" applyFont="1" applyBorder="1" applyAlignment="1">
      <alignment vertical="top"/>
    </xf>
    <xf numFmtId="0" fontId="3" fillId="0" borderId="0" xfId="2" applyFont="1" applyBorder="1" applyAlignment="1">
      <alignment vertical="top" wrapText="1"/>
    </xf>
    <xf numFmtId="0" fontId="3" fillId="0" borderId="0" xfId="2" applyFont="1" applyBorder="1" applyAlignment="1">
      <alignment vertical="top"/>
    </xf>
    <xf numFmtId="0" fontId="3" fillId="0" borderId="187" xfId="2" applyFont="1" applyBorder="1" applyAlignment="1">
      <alignment horizontal="center" vertical="center"/>
    </xf>
    <xf numFmtId="0" fontId="3" fillId="0" borderId="0" xfId="2" quotePrefix="1" applyFont="1" applyBorder="1" applyAlignment="1">
      <alignment vertical="center"/>
    </xf>
    <xf numFmtId="0" fontId="3" fillId="0" borderId="0" xfId="2" applyFont="1" applyBorder="1" applyAlignment="1">
      <alignment vertical="center"/>
    </xf>
    <xf numFmtId="0" fontId="3" fillId="0" borderId="226" xfId="2" applyFont="1" applyBorder="1" applyAlignment="1">
      <alignment horizontal="center" vertical="center"/>
    </xf>
    <xf numFmtId="0" fontId="3" fillId="0" borderId="39" xfId="2" applyFont="1" applyBorder="1" applyAlignment="1">
      <alignment horizontal="center" vertical="center"/>
    </xf>
    <xf numFmtId="0" fontId="3" fillId="0" borderId="186" xfId="2" applyFont="1" applyBorder="1" applyAlignment="1">
      <alignment horizontal="center" vertical="center"/>
    </xf>
    <xf numFmtId="0" fontId="3" fillId="0" borderId="223" xfId="2" applyFont="1" applyBorder="1" applyAlignment="1">
      <alignment horizontal="center" vertical="center"/>
    </xf>
    <xf numFmtId="0" fontId="3" fillId="0" borderId="47" xfId="2" applyFont="1" applyBorder="1" applyAlignment="1">
      <alignment horizontal="center" vertical="center"/>
    </xf>
    <xf numFmtId="0" fontId="3" fillId="0" borderId="48" xfId="2" applyFont="1" applyBorder="1" applyAlignment="1">
      <alignment horizontal="center" vertical="center"/>
    </xf>
    <xf numFmtId="0" fontId="3" fillId="0" borderId="52" xfId="2" applyFont="1" applyBorder="1" applyAlignment="1">
      <alignment horizontal="center" vertical="center"/>
    </xf>
    <xf numFmtId="0" fontId="3" fillId="0" borderId="124" xfId="2" applyFont="1" applyBorder="1" applyAlignment="1">
      <alignment horizontal="center" vertical="center"/>
    </xf>
    <xf numFmtId="0" fontId="3" fillId="0" borderId="125" xfId="2" applyFont="1" applyBorder="1" applyAlignment="1">
      <alignment horizontal="center" vertical="center"/>
    </xf>
    <xf numFmtId="0" fontId="3" fillId="0" borderId="136" xfId="2" applyFont="1" applyBorder="1" applyAlignment="1">
      <alignment horizontal="distributed" vertical="center"/>
    </xf>
    <xf numFmtId="0" fontId="3" fillId="0" borderId="136" xfId="2" applyFont="1" applyBorder="1" applyAlignment="1">
      <alignment horizontal="center" vertical="center"/>
    </xf>
    <xf numFmtId="0" fontId="3" fillId="0" borderId="51" xfId="2" applyFont="1" applyBorder="1" applyAlignment="1">
      <alignment vertical="center"/>
    </xf>
    <xf numFmtId="0" fontId="3" fillId="0" borderId="136" xfId="2" applyFont="1" applyBorder="1" applyAlignment="1">
      <alignment vertical="center"/>
    </xf>
    <xf numFmtId="0" fontId="3" fillId="0" borderId="51" xfId="2" applyFont="1" applyBorder="1" applyAlignment="1">
      <alignment horizontal="center" vertical="center"/>
    </xf>
    <xf numFmtId="0" fontId="3" fillId="0" borderId="48" xfId="2" applyFont="1" applyBorder="1" applyAlignment="1">
      <alignment vertical="center"/>
    </xf>
    <xf numFmtId="0" fontId="3" fillId="0" borderId="125" xfId="2" applyFont="1" applyBorder="1" applyAlignment="1">
      <alignment vertical="center"/>
    </xf>
    <xf numFmtId="0" fontId="3" fillId="0" borderId="229" xfId="2" applyFont="1" applyBorder="1" applyAlignment="1">
      <alignment horizontal="center" vertical="center"/>
    </xf>
    <xf numFmtId="0" fontId="3" fillId="0" borderId="185" xfId="2" applyFont="1" applyBorder="1" applyAlignment="1">
      <alignment horizontal="distributed" vertical="center"/>
    </xf>
    <xf numFmtId="0" fontId="3" fillId="0" borderId="185" xfId="2" applyFont="1" applyBorder="1" applyAlignment="1">
      <alignment horizontal="center" vertical="center"/>
    </xf>
    <xf numFmtId="0" fontId="3" fillId="0" borderId="58" xfId="2" applyFont="1" applyBorder="1" applyAlignment="1">
      <alignment vertical="center"/>
    </xf>
    <xf numFmtId="0" fontId="3" fillId="0" borderId="185" xfId="2" applyFont="1" applyBorder="1" applyAlignment="1">
      <alignment vertical="center"/>
    </xf>
    <xf numFmtId="0" fontId="3" fillId="0" borderId="182" xfId="2" quotePrefix="1" applyFont="1" applyBorder="1" applyAlignment="1">
      <alignment vertical="center"/>
    </xf>
    <xf numFmtId="0" fontId="3" fillId="0" borderId="182" xfId="2" applyFont="1" applyBorder="1" applyAlignment="1">
      <alignment vertical="center"/>
    </xf>
    <xf numFmtId="0" fontId="3" fillId="0" borderId="39" xfId="2" applyFont="1" applyBorder="1" applyAlignment="1">
      <alignment horizontal="distributed" vertical="center"/>
    </xf>
    <xf numFmtId="0" fontId="3" fillId="0" borderId="39" xfId="2" applyFont="1" applyBorder="1" applyAlignment="1">
      <alignment horizontal="center" vertical="center" wrapText="1"/>
    </xf>
    <xf numFmtId="49" fontId="3" fillId="0" borderId="185" xfId="2" applyNumberFormat="1" applyFont="1" applyFill="1" applyBorder="1" applyAlignment="1">
      <alignment horizontal="right" vertical="center"/>
    </xf>
    <xf numFmtId="40" fontId="3" fillId="0" borderId="185" xfId="3" applyNumberFormat="1" applyFont="1" applyFill="1" applyBorder="1" applyAlignment="1">
      <alignment horizontal="right" vertical="center"/>
    </xf>
    <xf numFmtId="49" fontId="3" fillId="0" borderId="185" xfId="2" applyNumberFormat="1" applyFont="1" applyBorder="1" applyAlignment="1">
      <alignment horizontal="center" vertical="center" wrapText="1"/>
    </xf>
    <xf numFmtId="49" fontId="3" fillId="0" borderId="136" xfId="2" applyNumberFormat="1" applyFont="1" applyFill="1" applyBorder="1" applyAlignment="1">
      <alignment horizontal="right" vertical="center"/>
    </xf>
    <xf numFmtId="40" fontId="3" fillId="0" borderId="136" xfId="3" applyNumberFormat="1" applyFont="1" applyFill="1" applyBorder="1" applyAlignment="1">
      <alignment horizontal="right" vertical="center"/>
    </xf>
    <xf numFmtId="49" fontId="3" fillId="0" borderId="136" xfId="2" applyNumberFormat="1" applyFont="1" applyBorder="1" applyAlignment="1">
      <alignment horizontal="center" vertical="center" wrapText="1"/>
    </xf>
    <xf numFmtId="0" fontId="3" fillId="0" borderId="0" xfId="2" applyFont="1" applyBorder="1" applyAlignment="1">
      <alignment horizontal="center" vertical="top"/>
    </xf>
    <xf numFmtId="0" fontId="3" fillId="0" borderId="0" xfId="2" applyFont="1" applyBorder="1" applyAlignment="1">
      <alignment horizontal="distributed" vertical="top"/>
    </xf>
    <xf numFmtId="0" fontId="2" fillId="0" borderId="0" xfId="2" applyFont="1" applyBorder="1" applyAlignment="1">
      <alignment horizontal="distributed" vertical="top"/>
    </xf>
    <xf numFmtId="0" fontId="3" fillId="0" borderId="39" xfId="2" applyFont="1" applyBorder="1" applyAlignment="1">
      <alignment horizontal="distributed"/>
    </xf>
    <xf numFmtId="0" fontId="2" fillId="0" borderId="39" xfId="2" applyFont="1" applyBorder="1" applyAlignment="1">
      <alignment horizontal="distributed"/>
    </xf>
    <xf numFmtId="0" fontId="3" fillId="0" borderId="0" xfId="2" applyFont="1" applyBorder="1" applyAlignment="1">
      <alignment horizontal="distributed" vertical="center" wrapText="1"/>
    </xf>
    <xf numFmtId="0" fontId="2" fillId="0" borderId="182" xfId="2" applyFont="1" applyBorder="1" applyAlignment="1">
      <alignment horizontal="distributed" vertical="center"/>
    </xf>
    <xf numFmtId="49" fontId="3" fillId="0" borderId="48" xfId="2" applyNumberFormat="1" applyFont="1" applyFill="1" applyBorder="1" applyAlignment="1">
      <alignment horizontal="center" vertical="center"/>
    </xf>
    <xf numFmtId="49" fontId="3" fillId="0" borderId="0" xfId="2" applyNumberFormat="1" applyFont="1" applyFill="1" applyBorder="1" applyAlignment="1">
      <alignment horizontal="right" vertical="center"/>
    </xf>
    <xf numFmtId="49" fontId="3" fillId="0" borderId="182" xfId="2" applyNumberFormat="1" applyFont="1" applyFill="1" applyBorder="1" applyAlignment="1">
      <alignment horizontal="right" vertical="center"/>
    </xf>
    <xf numFmtId="49" fontId="3" fillId="0" borderId="0" xfId="2" applyNumberFormat="1" applyFont="1" applyBorder="1" applyAlignment="1">
      <alignment horizontal="distributed" vertical="center" wrapText="1"/>
    </xf>
    <xf numFmtId="49" fontId="3" fillId="0" borderId="182" xfId="2" applyNumberFormat="1" applyFont="1" applyBorder="1" applyAlignment="1">
      <alignment horizontal="distributed" vertical="center" wrapText="1"/>
    </xf>
    <xf numFmtId="0" fontId="3" fillId="0" borderId="48" xfId="2" applyFont="1" applyBorder="1" applyAlignment="1">
      <alignment horizontal="distributed" vertical="center"/>
    </xf>
    <xf numFmtId="0" fontId="3" fillId="0" borderId="151" xfId="2" applyFont="1" applyBorder="1" applyAlignment="1">
      <alignment horizontal="distributed" vertical="center"/>
    </xf>
    <xf numFmtId="49" fontId="3" fillId="0" borderId="48" xfId="2" applyNumberFormat="1" applyFont="1" applyFill="1" applyBorder="1" applyAlignment="1">
      <alignment horizontal="right" vertical="center"/>
    </xf>
    <xf numFmtId="49" fontId="3" fillId="0" borderId="151" xfId="2" applyNumberFormat="1" applyFont="1" applyFill="1" applyBorder="1" applyAlignment="1">
      <alignment horizontal="right" vertical="center"/>
    </xf>
    <xf numFmtId="49" fontId="3" fillId="0" borderId="48" xfId="2" applyNumberFormat="1" applyFont="1" applyBorder="1" applyAlignment="1">
      <alignment horizontal="distributed" vertical="center" wrapText="1"/>
    </xf>
    <xf numFmtId="49" fontId="3" fillId="0" borderId="151" xfId="2" applyNumberFormat="1" applyFont="1" applyBorder="1" applyAlignment="1">
      <alignment horizontal="distributed" vertical="center" wrapText="1"/>
    </xf>
    <xf numFmtId="0" fontId="3" fillId="0" borderId="50" xfId="2" applyFont="1" applyBorder="1" applyAlignment="1">
      <alignment horizontal="center" vertical="center"/>
    </xf>
    <xf numFmtId="0" fontId="3" fillId="0" borderId="189" xfId="2" applyFont="1" applyBorder="1" applyAlignment="1">
      <alignment horizontal="center" vertical="center"/>
    </xf>
    <xf numFmtId="0" fontId="3" fillId="0" borderId="58" xfId="2" applyFont="1" applyBorder="1" applyAlignment="1">
      <alignment horizontal="center" vertical="center"/>
    </xf>
    <xf numFmtId="0" fontId="3" fillId="0" borderId="56" xfId="2" applyFont="1" applyBorder="1" applyAlignment="1">
      <alignment horizontal="center" vertical="center"/>
    </xf>
    <xf numFmtId="0" fontId="3" fillId="0" borderId="62" xfId="2" applyFont="1" applyBorder="1" applyAlignment="1">
      <alignment horizontal="center" vertical="center"/>
    </xf>
    <xf numFmtId="0" fontId="13" fillId="0" borderId="0" xfId="2" applyFont="1" applyFill="1" applyBorder="1" applyAlignment="1">
      <alignment horizontal="left" vertical="center" wrapText="1"/>
    </xf>
    <xf numFmtId="0" fontId="3" fillId="0" borderId="0" xfId="0" quotePrefix="1" applyNumberFormat="1" applyFont="1" applyBorder="1" applyAlignment="1">
      <alignment horizontal="right"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0" fillId="0" borderId="0" xfId="0" applyAlignment="1">
      <alignment horizontal="distributed" vertical="center"/>
    </xf>
    <xf numFmtId="3" fontId="3" fillId="0" borderId="0" xfId="0" applyNumberFormat="1" applyFont="1" applyBorder="1" applyAlignment="1">
      <alignment horizontal="center" vertical="center"/>
    </xf>
    <xf numFmtId="0" fontId="3" fillId="0" borderId="0" xfId="2" quotePrefix="1" applyNumberFormat="1" applyFont="1" applyBorder="1" applyAlignment="1">
      <alignment horizontal="right" vertical="center"/>
    </xf>
    <xf numFmtId="0" fontId="3" fillId="0" borderId="0" xfId="0" applyNumberFormat="1" applyFont="1" applyBorder="1" applyAlignment="1">
      <alignment horizontal="right" vertical="center"/>
    </xf>
    <xf numFmtId="181" fontId="3" fillId="0" borderId="0" xfId="0" applyNumberFormat="1" applyFont="1" applyFill="1" applyBorder="1" applyAlignment="1">
      <alignment horizontal="center" vertical="center"/>
    </xf>
    <xf numFmtId="38" fontId="13" fillId="0" borderId="0" xfId="1" applyFont="1" applyFill="1" applyAlignment="1">
      <alignment horizontal="center" vertical="center"/>
    </xf>
    <xf numFmtId="0" fontId="13" fillId="0" borderId="193" xfId="2" applyFont="1" applyFill="1" applyBorder="1" applyAlignment="1">
      <alignment horizontal="center" vertical="center"/>
    </xf>
    <xf numFmtId="177" fontId="13" fillId="0" borderId="193" xfId="2" applyNumberFormat="1" applyFont="1" applyFill="1" applyBorder="1" applyAlignment="1">
      <alignment horizontal="right" vertical="center"/>
    </xf>
    <xf numFmtId="0" fontId="13" fillId="0" borderId="193" xfId="2" applyFont="1" applyFill="1" applyBorder="1" applyAlignment="1">
      <alignment horizontal="right" vertical="center"/>
    </xf>
    <xf numFmtId="38" fontId="13" fillId="0" borderId="0" xfId="3" applyFont="1" applyFill="1" applyBorder="1" applyAlignment="1">
      <alignment horizontal="right" vertical="center"/>
    </xf>
    <xf numFmtId="0" fontId="13" fillId="0" borderId="0" xfId="2" applyFont="1" applyFill="1" applyBorder="1" applyAlignment="1">
      <alignment horizontal="center" vertical="center"/>
    </xf>
    <xf numFmtId="0" fontId="3" fillId="0" borderId="0" xfId="0" quotePrefix="1" applyFont="1" applyAlignment="1">
      <alignment horizontal="center" vertical="center"/>
    </xf>
    <xf numFmtId="0" fontId="3" fillId="0" borderId="0" xfId="2" quotePrefix="1" applyFont="1" applyFill="1" applyBorder="1" applyAlignment="1">
      <alignment horizontal="center" vertical="center"/>
    </xf>
    <xf numFmtId="0" fontId="3" fillId="0" borderId="193" xfId="2" applyFont="1" applyFill="1" applyBorder="1" applyAlignment="1">
      <alignment horizontal="center" vertical="center"/>
    </xf>
    <xf numFmtId="0" fontId="3" fillId="0" borderId="34" xfId="2" applyFont="1" applyFill="1" applyBorder="1" applyAlignment="1">
      <alignment horizontal="center" vertical="center"/>
    </xf>
    <xf numFmtId="0" fontId="3" fillId="0" borderId="32" xfId="2" applyFont="1" applyFill="1" applyBorder="1" applyAlignment="1">
      <alignment horizontal="center" vertical="center"/>
    </xf>
    <xf numFmtId="0" fontId="3" fillId="0" borderId="33" xfId="2" applyFont="1" applyFill="1" applyBorder="1" applyAlignment="1">
      <alignment horizontal="center" vertical="center"/>
    </xf>
    <xf numFmtId="0" fontId="3" fillId="0" borderId="63" xfId="2" applyFont="1" applyFill="1" applyBorder="1" applyAlignment="1">
      <alignment horizontal="left" vertical="center"/>
    </xf>
    <xf numFmtId="0" fontId="3" fillId="0" borderId="39" xfId="2" applyFont="1" applyFill="1" applyBorder="1" applyAlignment="1">
      <alignment horizontal="left" vertical="center"/>
    </xf>
    <xf numFmtId="0" fontId="3" fillId="0" borderId="42" xfId="2" applyFont="1" applyFill="1" applyBorder="1" applyAlignment="1">
      <alignment horizontal="left" vertical="center"/>
    </xf>
    <xf numFmtId="0" fontId="3" fillId="0" borderId="169" xfId="2" applyFont="1" applyFill="1" applyBorder="1" applyAlignment="1">
      <alignment horizontal="left" vertical="center"/>
    </xf>
    <xf numFmtId="0" fontId="3" fillId="0" borderId="182" xfId="2" applyFont="1" applyFill="1" applyBorder="1" applyAlignment="1">
      <alignment horizontal="left" vertical="center"/>
    </xf>
    <xf numFmtId="0" fontId="3" fillId="0" borderId="191" xfId="2" applyFont="1" applyFill="1" applyBorder="1" applyAlignment="1">
      <alignment horizontal="left" vertical="center"/>
    </xf>
    <xf numFmtId="177" fontId="3" fillId="0" borderId="63" xfId="3" applyNumberFormat="1" applyFont="1" applyFill="1" applyBorder="1" applyAlignment="1">
      <alignment horizontal="right" vertical="center"/>
    </xf>
    <xf numFmtId="177" fontId="3" fillId="0" borderId="39" xfId="3" applyNumberFormat="1" applyFont="1" applyFill="1" applyBorder="1" applyAlignment="1">
      <alignment horizontal="right" vertical="center"/>
    </xf>
    <xf numFmtId="177" fontId="3" fillId="0" borderId="42" xfId="3" applyNumberFormat="1" applyFont="1" applyFill="1" applyBorder="1" applyAlignment="1">
      <alignment horizontal="right" vertical="center"/>
    </xf>
    <xf numFmtId="177" fontId="3" fillId="0" borderId="30" xfId="3" applyNumberFormat="1" applyFont="1" applyFill="1" applyBorder="1" applyAlignment="1">
      <alignment horizontal="right" vertical="center"/>
    </xf>
    <xf numFmtId="177" fontId="3" fillId="0" borderId="0" xfId="3" applyNumberFormat="1" applyFont="1" applyFill="1" applyBorder="1" applyAlignment="1">
      <alignment horizontal="right" vertical="center"/>
    </xf>
    <xf numFmtId="177" fontId="3" fillId="0" borderId="38" xfId="3" applyNumberFormat="1" applyFont="1" applyFill="1" applyBorder="1" applyAlignment="1">
      <alignment horizontal="right" vertical="center"/>
    </xf>
    <xf numFmtId="0" fontId="3" fillId="0" borderId="0" xfId="2" applyFont="1" applyFill="1" applyBorder="1" applyAlignment="1">
      <alignment vertical="center"/>
    </xf>
    <xf numFmtId="38" fontId="3" fillId="0" borderId="0" xfId="3" applyFont="1" applyFill="1" applyBorder="1" applyAlignment="1">
      <alignment vertical="center"/>
    </xf>
    <xf numFmtId="38" fontId="13" fillId="0" borderId="0" xfId="3" applyFont="1" applyFill="1" applyBorder="1" applyAlignment="1">
      <alignment vertical="center"/>
    </xf>
    <xf numFmtId="0" fontId="15" fillId="0" borderId="0" xfId="2" applyFont="1" applyFill="1" applyBorder="1" applyAlignment="1">
      <alignment vertical="center"/>
    </xf>
    <xf numFmtId="10" fontId="3" fillId="0" borderId="0" xfId="3" applyNumberFormat="1" applyFont="1" applyFill="1" applyBorder="1" applyAlignment="1">
      <alignment vertical="center"/>
    </xf>
    <xf numFmtId="0" fontId="3" fillId="0" borderId="0" xfId="2" applyNumberFormat="1" applyFont="1" applyFill="1" applyBorder="1" applyAlignment="1">
      <alignment horizontal="center" vertical="center"/>
    </xf>
    <xf numFmtId="182" fontId="3" fillId="0" borderId="0" xfId="2" applyNumberFormat="1" applyFont="1" applyFill="1" applyBorder="1" applyAlignment="1">
      <alignment horizontal="center" vertical="center"/>
    </xf>
    <xf numFmtId="38" fontId="3" fillId="0" borderId="0" xfId="2" applyNumberFormat="1" applyFont="1" applyFill="1" applyBorder="1" applyAlignment="1">
      <alignment vertical="center"/>
    </xf>
    <xf numFmtId="0" fontId="3" fillId="0" borderId="0" xfId="2" quotePrefix="1" applyNumberFormat="1" applyFont="1" applyFill="1" applyBorder="1" applyAlignment="1">
      <alignment horizontal="center" vertical="center"/>
    </xf>
    <xf numFmtId="38" fontId="13" fillId="0" borderId="0" xfId="2" applyNumberFormat="1" applyFont="1" applyFill="1" applyBorder="1" applyAlignment="1">
      <alignment vertical="center"/>
    </xf>
    <xf numFmtId="177" fontId="3" fillId="0" borderId="169" xfId="3" applyNumberFormat="1" applyFont="1" applyFill="1" applyBorder="1" applyAlignment="1">
      <alignment horizontal="right" vertical="center"/>
    </xf>
    <xf numFmtId="177" fontId="3" fillId="0" borderId="182" xfId="3" applyNumberFormat="1" applyFont="1" applyFill="1" applyBorder="1" applyAlignment="1">
      <alignment horizontal="right" vertical="center"/>
    </xf>
    <xf numFmtId="177" fontId="3" fillId="0" borderId="191" xfId="3" applyNumberFormat="1" applyFont="1" applyFill="1" applyBorder="1" applyAlignment="1">
      <alignment horizontal="right" vertical="center"/>
    </xf>
    <xf numFmtId="177" fontId="3" fillId="0" borderId="34" xfId="3" applyNumberFormat="1" applyFont="1" applyFill="1" applyBorder="1" applyAlignment="1">
      <alignment horizontal="right" vertical="center"/>
    </xf>
    <xf numFmtId="177" fontId="3" fillId="0" borderId="32" xfId="3" applyNumberFormat="1" applyFont="1" applyFill="1" applyBorder="1" applyAlignment="1">
      <alignment horizontal="right" vertical="center"/>
    </xf>
    <xf numFmtId="177" fontId="3" fillId="0" borderId="33" xfId="3" applyNumberFormat="1" applyFont="1" applyFill="1" applyBorder="1" applyAlignment="1">
      <alignment horizontal="right" vertical="center"/>
    </xf>
    <xf numFmtId="177" fontId="17" fillId="0" borderId="193" xfId="2" applyNumberFormat="1" applyFont="1" applyFill="1" applyBorder="1" applyAlignment="1">
      <alignment horizontal="right" vertical="center"/>
    </xf>
    <xf numFmtId="0" fontId="17" fillId="0" borderId="193" xfId="2" applyFont="1" applyFill="1" applyBorder="1" applyAlignment="1">
      <alignment horizontal="right" vertical="center"/>
    </xf>
    <xf numFmtId="0" fontId="3" fillId="0" borderId="110" xfId="2" applyNumberFormat="1" applyFont="1" applyFill="1" applyBorder="1" applyAlignment="1">
      <alignment horizontal="distributed" vertical="center"/>
    </xf>
    <xf numFmtId="178" fontId="3" fillId="0" borderId="86" xfId="2" applyNumberFormat="1" applyFont="1" applyFill="1" applyBorder="1" applyAlignment="1">
      <alignment horizontal="right" vertical="center"/>
    </xf>
    <xf numFmtId="178" fontId="3" fillId="0" borderId="87" xfId="2" applyNumberFormat="1" applyFont="1" applyFill="1" applyBorder="1" applyAlignment="1">
      <alignment horizontal="right" vertical="center"/>
    </xf>
    <xf numFmtId="178" fontId="3" fillId="0" borderId="100" xfId="2" applyNumberFormat="1" applyFont="1" applyFill="1" applyBorder="1" applyAlignment="1">
      <alignment horizontal="right" vertical="center"/>
    </xf>
    <xf numFmtId="178" fontId="3" fillId="0" borderId="0" xfId="2" applyNumberFormat="1" applyFont="1" applyFill="1" applyBorder="1" applyAlignment="1">
      <alignment horizontal="right" vertical="center"/>
    </xf>
    <xf numFmtId="176" fontId="3" fillId="0" borderId="176" xfId="2" applyNumberFormat="1" applyFont="1" applyFill="1" applyBorder="1" applyAlignment="1">
      <alignment horizontal="right" vertical="center"/>
    </xf>
    <xf numFmtId="0" fontId="3" fillId="0" borderId="97" xfId="2" applyNumberFormat="1" applyFont="1" applyFill="1" applyBorder="1" applyAlignment="1">
      <alignment horizontal="center" vertical="center"/>
    </xf>
    <xf numFmtId="0" fontId="3" fillId="0" borderId="98" xfId="2" applyNumberFormat="1" applyFont="1" applyFill="1" applyBorder="1" applyAlignment="1">
      <alignment horizontal="center" vertical="center"/>
    </xf>
    <xf numFmtId="0" fontId="3" fillId="0" borderId="98" xfId="2" applyFont="1" applyFill="1" applyBorder="1" applyAlignment="1">
      <alignment horizontal="center" vertical="center"/>
    </xf>
    <xf numFmtId="0" fontId="3" fillId="0" borderId="163" xfId="2" applyFont="1" applyFill="1" applyBorder="1" applyAlignment="1">
      <alignment horizontal="center" vertical="center"/>
    </xf>
    <xf numFmtId="0" fontId="3" fillId="0" borderId="113" xfId="2" applyFont="1" applyFill="1" applyBorder="1" applyAlignment="1">
      <alignment horizontal="center" vertical="center"/>
    </xf>
    <xf numFmtId="0" fontId="3" fillId="0" borderId="101" xfId="2" applyNumberFormat="1" applyFont="1" applyFill="1" applyBorder="1" applyAlignment="1">
      <alignment horizontal="center" vertical="center"/>
    </xf>
    <xf numFmtId="0" fontId="2" fillId="0" borderId="102" xfId="2" applyFont="1" applyFill="1" applyBorder="1" applyAlignment="1">
      <alignment vertical="center"/>
    </xf>
    <xf numFmtId="0" fontId="2" fillId="0" borderId="148" xfId="2" applyFont="1" applyFill="1" applyBorder="1" applyAlignment="1">
      <alignment vertical="center"/>
    </xf>
    <xf numFmtId="0" fontId="2" fillId="0" borderId="164" xfId="2" applyFont="1" applyFill="1" applyBorder="1" applyAlignment="1">
      <alignment vertical="center"/>
    </xf>
    <xf numFmtId="0" fontId="3" fillId="0" borderId="106" xfId="0" applyNumberFormat="1" applyFont="1" applyFill="1" applyBorder="1" applyAlignment="1">
      <alignment horizontal="center" vertical="center"/>
    </xf>
    <xf numFmtId="0" fontId="3" fillId="0" borderId="72" xfId="0" applyFont="1" applyFill="1" applyBorder="1" applyAlignment="1">
      <alignment horizontal="center" vertical="center"/>
    </xf>
    <xf numFmtId="177" fontId="3" fillId="0" borderId="106" xfId="0" applyNumberFormat="1" applyFont="1" applyFill="1" applyBorder="1" applyAlignment="1">
      <alignment horizontal="center" vertical="center"/>
    </xf>
    <xf numFmtId="177" fontId="3" fillId="0" borderId="72" xfId="0" applyNumberFormat="1" applyFont="1" applyFill="1" applyBorder="1" applyAlignment="1">
      <alignment horizontal="center" vertical="center"/>
    </xf>
    <xf numFmtId="0" fontId="2" fillId="0" borderId="98" xfId="2" applyFont="1" applyFill="1" applyBorder="1" applyAlignment="1">
      <alignment horizontal="center" vertical="center"/>
    </xf>
    <xf numFmtId="0" fontId="3" fillId="0" borderId="99" xfId="2" applyNumberFormat="1" applyFont="1" applyFill="1" applyBorder="1" applyAlignment="1">
      <alignment horizontal="center" vertical="center"/>
    </xf>
    <xf numFmtId="0" fontId="3" fillId="0" borderId="148" xfId="2" applyNumberFormat="1" applyFont="1" applyFill="1" applyBorder="1" applyAlignment="1">
      <alignment horizontal="center" vertical="center"/>
    </xf>
    <xf numFmtId="0" fontId="3" fillId="0" borderId="113" xfId="2" applyNumberFormat="1" applyFont="1" applyFill="1" applyBorder="1" applyAlignment="1">
      <alignment horizontal="center" vertical="center"/>
    </xf>
    <xf numFmtId="0" fontId="3" fillId="0" borderId="150" xfId="2" applyNumberFormat="1" applyFont="1" applyFill="1" applyBorder="1" applyAlignment="1">
      <alignment horizontal="center" vertical="center"/>
    </xf>
    <xf numFmtId="0" fontId="3" fillId="0" borderId="79" xfId="2" applyNumberFormat="1" applyFont="1" applyFill="1" applyBorder="1" applyAlignment="1">
      <alignment horizontal="center" vertical="center"/>
    </xf>
    <xf numFmtId="0" fontId="2" fillId="0" borderId="110" xfId="2" applyFont="1" applyFill="1" applyBorder="1" applyAlignment="1">
      <alignment horizontal="center" vertical="center"/>
    </xf>
    <xf numFmtId="178" fontId="3" fillId="0" borderId="140" xfId="2" applyNumberFormat="1" applyFont="1" applyFill="1" applyBorder="1" applyAlignment="1">
      <alignment horizontal="right" vertical="center"/>
    </xf>
    <xf numFmtId="178" fontId="3" fillId="0" borderId="48" xfId="2" applyNumberFormat="1" applyFont="1" applyFill="1" applyBorder="1" applyAlignment="1">
      <alignment horizontal="right" vertical="center"/>
    </xf>
    <xf numFmtId="178" fontId="3" fillId="0" borderId="52" xfId="2" applyNumberFormat="1" applyFont="1" applyFill="1" applyBorder="1" applyAlignment="1">
      <alignment horizontal="right" vertical="center"/>
    </xf>
    <xf numFmtId="0" fontId="3" fillId="0" borderId="0" xfId="2" applyNumberFormat="1" applyFont="1" applyFill="1" applyAlignment="1">
      <alignment horizontal="center" vertical="center"/>
    </xf>
    <xf numFmtId="0" fontId="3" fillId="0" borderId="100" xfId="2" applyFont="1" applyFill="1" applyBorder="1" applyAlignment="1">
      <alignment horizontal="center" vertical="center"/>
    </xf>
    <xf numFmtId="0" fontId="3" fillId="0" borderId="177" xfId="2" applyNumberFormat="1" applyFont="1" applyFill="1" applyBorder="1" applyAlignment="1">
      <alignment horizontal="center" vertical="center"/>
    </xf>
    <xf numFmtId="0" fontId="2" fillId="0" borderId="171" xfId="2" applyFont="1" applyFill="1" applyBorder="1" applyAlignment="1">
      <alignment vertical="center"/>
    </xf>
    <xf numFmtId="0" fontId="3" fillId="0" borderId="96" xfId="2" applyNumberFormat="1" applyFont="1" applyFill="1" applyBorder="1" applyAlignment="1">
      <alignment horizontal="center" vertical="center"/>
    </xf>
    <xf numFmtId="0" fontId="2" fillId="0" borderId="96" xfId="2" applyFont="1" applyFill="1" applyBorder="1" applyAlignment="1">
      <alignment horizontal="center" vertical="center"/>
    </xf>
    <xf numFmtId="0" fontId="2" fillId="0" borderId="134" xfId="2" applyFont="1" applyFill="1" applyBorder="1" applyAlignment="1">
      <alignment horizontal="center" vertical="center"/>
    </xf>
    <xf numFmtId="0" fontId="3" fillId="0" borderId="110" xfId="2" applyNumberFormat="1" applyFont="1" applyFill="1" applyBorder="1" applyAlignment="1">
      <alignment horizontal="center" vertical="center"/>
    </xf>
    <xf numFmtId="0" fontId="3" fillId="0" borderId="136" xfId="2" applyNumberFormat="1" applyFont="1" applyFill="1" applyBorder="1" applyAlignment="1">
      <alignment horizontal="distributed" vertical="center"/>
    </xf>
    <xf numFmtId="0" fontId="3" fillId="0" borderId="50" xfId="2" applyNumberFormat="1" applyFont="1" applyFill="1" applyBorder="1" applyAlignment="1">
      <alignment horizontal="distributed" vertical="center"/>
    </xf>
    <xf numFmtId="178" fontId="3" fillId="0" borderId="112" xfId="2" applyNumberFormat="1" applyFont="1" applyFill="1" applyBorder="1" applyAlignment="1">
      <alignment horizontal="right" vertical="center"/>
    </xf>
    <xf numFmtId="0" fontId="3" fillId="0" borderId="80" xfId="2" applyNumberFormat="1" applyFont="1" applyFill="1" applyBorder="1" applyAlignment="1">
      <alignment horizontal="center" vertical="center"/>
    </xf>
    <xf numFmtId="0" fontId="2" fillId="0" borderId="84" xfId="2" applyFont="1" applyFill="1" applyBorder="1" applyAlignment="1">
      <alignment horizontal="center" vertical="center"/>
    </xf>
    <xf numFmtId="0" fontId="3" fillId="0" borderId="197" xfId="2" applyNumberFormat="1" applyFont="1" applyFill="1" applyBorder="1" applyAlignment="1">
      <alignment horizontal="distributed" vertical="center"/>
    </xf>
    <xf numFmtId="0" fontId="2" fillId="0" borderId="197" xfId="2" applyFont="1" applyFill="1" applyBorder="1" applyAlignment="1">
      <alignment horizontal="distributed" vertical="center"/>
    </xf>
    <xf numFmtId="0" fontId="3" fillId="0" borderId="107" xfId="2" applyNumberFormat="1" applyFont="1" applyFill="1" applyBorder="1" applyAlignment="1">
      <alignment horizontal="center" vertical="center"/>
    </xf>
    <xf numFmtId="0" fontId="2" fillId="0" borderId="108"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96" xfId="2" applyFont="1" applyFill="1" applyBorder="1" applyAlignment="1">
      <alignment horizontal="distributed" vertical="center"/>
    </xf>
    <xf numFmtId="176" fontId="3" fillId="0" borderId="0" xfId="2" applyNumberFormat="1" applyFont="1" applyFill="1" applyBorder="1" applyAlignment="1">
      <alignment horizontal="right" vertical="center"/>
    </xf>
    <xf numFmtId="0" fontId="2" fillId="0" borderId="0" xfId="2" applyFont="1" applyFill="1" applyBorder="1" applyAlignment="1">
      <alignment horizontal="right" vertical="center"/>
    </xf>
    <xf numFmtId="0" fontId="3" fillId="0" borderId="221" xfId="2" applyFont="1" applyFill="1" applyBorder="1" applyAlignment="1">
      <alignment horizontal="distributed" vertical="center" indent="2"/>
    </xf>
    <xf numFmtId="0" fontId="3" fillId="0" borderId="39" xfId="2" applyFont="1" applyFill="1" applyBorder="1" applyAlignment="1">
      <alignment horizontal="distributed" vertical="center" indent="2"/>
    </xf>
    <xf numFmtId="0" fontId="3" fillId="0" borderId="105" xfId="2" applyFont="1" applyFill="1" applyBorder="1" applyAlignment="1">
      <alignment horizontal="distributed" vertical="center" indent="2"/>
    </xf>
    <xf numFmtId="0" fontId="3" fillId="0" borderId="52" xfId="2" applyFont="1" applyFill="1" applyBorder="1" applyAlignment="1">
      <alignment horizontal="distributed" vertical="center" indent="2"/>
    </xf>
    <xf numFmtId="0" fontId="3" fillId="0" borderId="0" xfId="2" applyFont="1" applyFill="1" applyBorder="1" applyAlignment="1">
      <alignment horizontal="distributed" vertical="center" indent="2"/>
    </xf>
    <xf numFmtId="0" fontId="3" fillId="0" borderId="84" xfId="2" applyFont="1" applyFill="1" applyBorder="1" applyAlignment="1">
      <alignment horizontal="distributed" vertical="center" indent="2"/>
    </xf>
    <xf numFmtId="0" fontId="3" fillId="0" borderId="39" xfId="2" applyNumberFormat="1" applyFont="1" applyFill="1" applyBorder="1" applyAlignment="1">
      <alignment horizontal="center" vertical="center"/>
    </xf>
    <xf numFmtId="0" fontId="2" fillId="0" borderId="105" xfId="2" applyFont="1" applyFill="1" applyBorder="1" applyAlignment="1">
      <alignment vertical="center"/>
    </xf>
    <xf numFmtId="0" fontId="2" fillId="0" borderId="0" xfId="2" applyFont="1" applyFill="1" applyBorder="1" applyAlignment="1">
      <alignment vertical="center"/>
    </xf>
    <xf numFmtId="0" fontId="2" fillId="0" borderId="84" xfId="2" applyFont="1" applyFill="1" applyBorder="1" applyAlignment="1">
      <alignment vertical="center"/>
    </xf>
    <xf numFmtId="0" fontId="3" fillId="0" borderId="104" xfId="2" applyNumberFormat="1" applyFont="1" applyFill="1" applyBorder="1" applyAlignment="1">
      <alignment horizontal="center" vertical="center"/>
    </xf>
    <xf numFmtId="0" fontId="2" fillId="0" borderId="39" xfId="2" applyFont="1" applyFill="1" applyBorder="1" applyAlignment="1">
      <alignment horizontal="center" vertical="center"/>
    </xf>
    <xf numFmtId="0" fontId="2" fillId="0" borderId="222"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80" xfId="2" applyFont="1" applyFill="1" applyBorder="1" applyAlignment="1">
      <alignment vertical="center"/>
    </xf>
    <xf numFmtId="0" fontId="2" fillId="0" borderId="109" xfId="2" applyFont="1" applyFill="1" applyBorder="1" applyAlignment="1">
      <alignment horizontal="center" vertical="center"/>
    </xf>
  </cellXfs>
  <cellStyles count="5">
    <cellStyle name="パーセント 2" xfId="4" xr:uid="{1B0F5BFC-B5DE-4FC5-86F7-5500C8A6DBC6}"/>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46</xdr:col>
      <xdr:colOff>0</xdr:colOff>
      <xdr:row>2</xdr:row>
      <xdr:rowOff>0</xdr:rowOff>
    </xdr:from>
    <xdr:to>
      <xdr:col>46</xdr:col>
      <xdr:colOff>76200</xdr:colOff>
      <xdr:row>2</xdr:row>
      <xdr:rowOff>209550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695950" y="87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35</xdr:row>
      <xdr:rowOff>0</xdr:rowOff>
    </xdr:from>
    <xdr:to>
      <xdr:col>46</xdr:col>
      <xdr:colOff>76200</xdr:colOff>
      <xdr:row>35</xdr:row>
      <xdr:rowOff>209550</xdr:rowOff>
    </xdr:to>
    <xdr:sp macro="" textlink="">
      <xdr:nvSpPr>
        <xdr:cNvPr id="3" name="Text Box 7">
          <a:extLst>
            <a:ext uri="{FF2B5EF4-FFF2-40B4-BE49-F238E27FC236}">
              <a16:creationId xmlns:a16="http://schemas.microsoft.com/office/drawing/2014/main" id="{00000000-0008-0000-0200-000003000000}"/>
            </a:ext>
          </a:extLst>
        </xdr:cNvPr>
        <xdr:cNvSpPr txBox="1">
          <a:spLocks noChangeArrowheads="1"/>
        </xdr:cNvSpPr>
      </xdr:nvSpPr>
      <xdr:spPr bwMode="auto">
        <a:xfrm>
          <a:off x="5695950" y="8143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2</xdr:row>
      <xdr:rowOff>0</xdr:rowOff>
    </xdr:from>
    <xdr:to>
      <xdr:col>46</xdr:col>
      <xdr:colOff>76200</xdr:colOff>
      <xdr:row>2</xdr:row>
      <xdr:rowOff>209550</xdr:rowOff>
    </xdr:to>
    <xdr:sp macro="" textlink="">
      <xdr:nvSpPr>
        <xdr:cNvPr id="4" name="Text Box 1">
          <a:extLst>
            <a:ext uri="{FF2B5EF4-FFF2-40B4-BE49-F238E27FC236}">
              <a16:creationId xmlns:a16="http://schemas.microsoft.com/office/drawing/2014/main" id="{D4F576AA-395A-4539-B4CF-2FE34F8434FB}"/>
            </a:ext>
          </a:extLst>
        </xdr:cNvPr>
        <xdr:cNvSpPr txBox="1">
          <a:spLocks noChangeArrowheads="1"/>
        </xdr:cNvSpPr>
      </xdr:nvSpPr>
      <xdr:spPr bwMode="auto">
        <a:xfrm>
          <a:off x="5695950" y="876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46</xdr:col>
      <xdr:colOff>0</xdr:colOff>
      <xdr:row>35</xdr:row>
      <xdr:rowOff>0</xdr:rowOff>
    </xdr:from>
    <xdr:to>
      <xdr:col>46</xdr:col>
      <xdr:colOff>76200</xdr:colOff>
      <xdr:row>35</xdr:row>
      <xdr:rowOff>209550</xdr:rowOff>
    </xdr:to>
    <xdr:sp macro="" textlink="">
      <xdr:nvSpPr>
        <xdr:cNvPr id="5" name="Text Box 7">
          <a:extLst>
            <a:ext uri="{FF2B5EF4-FFF2-40B4-BE49-F238E27FC236}">
              <a16:creationId xmlns:a16="http://schemas.microsoft.com/office/drawing/2014/main" id="{586A37E7-3CF3-4378-8E23-6AB38316AC34}"/>
            </a:ext>
          </a:extLst>
        </xdr:cNvPr>
        <xdr:cNvSpPr txBox="1">
          <a:spLocks noChangeArrowheads="1"/>
        </xdr:cNvSpPr>
      </xdr:nvSpPr>
      <xdr:spPr bwMode="auto">
        <a:xfrm>
          <a:off x="5695950"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31</xdr:col>
      <xdr:colOff>114300</xdr:colOff>
      <xdr:row>0</xdr:row>
      <xdr:rowOff>0</xdr:rowOff>
    </xdr:from>
    <xdr:to>
      <xdr:col>32</xdr:col>
      <xdr:colOff>66675</xdr:colOff>
      <xdr:row>0</xdr:row>
      <xdr:rowOff>214993</xdr:rowOff>
    </xdr:to>
    <xdr:sp macro="" textlink="">
      <xdr:nvSpPr>
        <xdr:cNvPr id="2" name="Text Box 1">
          <a:extLst>
            <a:ext uri="{FF2B5EF4-FFF2-40B4-BE49-F238E27FC236}">
              <a16:creationId xmlns:a16="http://schemas.microsoft.com/office/drawing/2014/main" id="{07108199-8BEE-4C53-8C4A-5C6D623F35B4}"/>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31</xdr:col>
      <xdr:colOff>114300</xdr:colOff>
      <xdr:row>0</xdr:row>
      <xdr:rowOff>0</xdr:rowOff>
    </xdr:from>
    <xdr:to>
      <xdr:col>32</xdr:col>
      <xdr:colOff>66675</xdr:colOff>
      <xdr:row>0</xdr:row>
      <xdr:rowOff>214993</xdr:rowOff>
    </xdr:to>
    <xdr:sp macro="" textlink="">
      <xdr:nvSpPr>
        <xdr:cNvPr id="3" name="Text Box 2">
          <a:extLst>
            <a:ext uri="{FF2B5EF4-FFF2-40B4-BE49-F238E27FC236}">
              <a16:creationId xmlns:a16="http://schemas.microsoft.com/office/drawing/2014/main" id="{594E5E06-DA44-4F4C-91F5-5D168C4CCE7A}"/>
            </a:ext>
          </a:extLst>
        </xdr:cNvPr>
        <xdr:cNvSpPr txBox="1">
          <a:spLocks noChangeArrowheads="1"/>
        </xdr:cNvSpPr>
      </xdr:nvSpPr>
      <xdr:spPr bwMode="auto">
        <a:xfrm>
          <a:off x="39528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30</xdr:row>
      <xdr:rowOff>0</xdr:rowOff>
    </xdr:from>
    <xdr:to>
      <xdr:col>28</xdr:col>
      <xdr:colOff>85725</xdr:colOff>
      <xdr:row>30</xdr:row>
      <xdr:rowOff>225239</xdr:rowOff>
    </xdr:to>
    <xdr:sp macro="" textlink="">
      <xdr:nvSpPr>
        <xdr:cNvPr id="4" name="Text Box 1">
          <a:extLst>
            <a:ext uri="{FF2B5EF4-FFF2-40B4-BE49-F238E27FC236}">
              <a16:creationId xmlns:a16="http://schemas.microsoft.com/office/drawing/2014/main" id="{8D37D9C3-5D7D-4CA3-B91A-C9E62A5FA36A}"/>
            </a:ext>
          </a:extLst>
        </xdr:cNvPr>
        <xdr:cNvSpPr txBox="1">
          <a:spLocks noChangeArrowheads="1"/>
        </xdr:cNvSpPr>
      </xdr:nvSpPr>
      <xdr:spPr bwMode="auto">
        <a:xfrm>
          <a:off x="3457575" y="64960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27</xdr:col>
      <xdr:colOff>114300</xdr:colOff>
      <xdr:row>30</xdr:row>
      <xdr:rowOff>0</xdr:rowOff>
    </xdr:from>
    <xdr:to>
      <xdr:col>28</xdr:col>
      <xdr:colOff>85725</xdr:colOff>
      <xdr:row>30</xdr:row>
      <xdr:rowOff>225239</xdr:rowOff>
    </xdr:to>
    <xdr:sp macro="" textlink="">
      <xdr:nvSpPr>
        <xdr:cNvPr id="5" name="Text Box 2">
          <a:extLst>
            <a:ext uri="{FF2B5EF4-FFF2-40B4-BE49-F238E27FC236}">
              <a16:creationId xmlns:a16="http://schemas.microsoft.com/office/drawing/2014/main" id="{51530866-4AE9-49F8-85D0-F4E10B13A9D0}"/>
            </a:ext>
          </a:extLst>
        </xdr:cNvPr>
        <xdr:cNvSpPr txBox="1">
          <a:spLocks noChangeArrowheads="1"/>
        </xdr:cNvSpPr>
      </xdr:nvSpPr>
      <xdr:spPr bwMode="auto">
        <a:xfrm>
          <a:off x="3457575" y="64960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61</xdr:row>
      <xdr:rowOff>0</xdr:rowOff>
    </xdr:from>
    <xdr:to>
      <xdr:col>24</xdr:col>
      <xdr:colOff>85725</xdr:colOff>
      <xdr:row>61</xdr:row>
      <xdr:rowOff>234043</xdr:rowOff>
    </xdr:to>
    <xdr:sp macro="" textlink="">
      <xdr:nvSpPr>
        <xdr:cNvPr id="6" name="Text Box 3">
          <a:extLst>
            <a:ext uri="{FF2B5EF4-FFF2-40B4-BE49-F238E27FC236}">
              <a16:creationId xmlns:a16="http://schemas.microsoft.com/office/drawing/2014/main" id="{6B1A24D7-86CE-4E20-B212-7ADB2E9017CB}"/>
            </a:ext>
          </a:extLst>
        </xdr:cNvPr>
        <xdr:cNvSpPr txBox="1">
          <a:spLocks noChangeArrowheads="1"/>
        </xdr:cNvSpPr>
      </xdr:nvSpPr>
      <xdr:spPr bwMode="auto">
        <a:xfrm>
          <a:off x="2962275" y="132873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23</xdr:col>
      <xdr:colOff>114300</xdr:colOff>
      <xdr:row>61</xdr:row>
      <xdr:rowOff>0</xdr:rowOff>
    </xdr:from>
    <xdr:to>
      <xdr:col>24</xdr:col>
      <xdr:colOff>85725</xdr:colOff>
      <xdr:row>61</xdr:row>
      <xdr:rowOff>234043</xdr:rowOff>
    </xdr:to>
    <xdr:sp macro="" textlink="">
      <xdr:nvSpPr>
        <xdr:cNvPr id="7" name="Text Box 14">
          <a:extLst>
            <a:ext uri="{FF2B5EF4-FFF2-40B4-BE49-F238E27FC236}">
              <a16:creationId xmlns:a16="http://schemas.microsoft.com/office/drawing/2014/main" id="{EC4294B2-06E8-43EF-B9E5-254E6DCAB669}"/>
            </a:ext>
          </a:extLst>
        </xdr:cNvPr>
        <xdr:cNvSpPr txBox="1">
          <a:spLocks noChangeArrowheads="1"/>
        </xdr:cNvSpPr>
      </xdr:nvSpPr>
      <xdr:spPr bwMode="auto">
        <a:xfrm>
          <a:off x="2962275" y="132873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114300</xdr:colOff>
      <xdr:row>3</xdr:row>
      <xdr:rowOff>0</xdr:rowOff>
    </xdr:from>
    <xdr:ext cx="104775" cy="22860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2059900" y="695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27</xdr:col>
      <xdr:colOff>114300</xdr:colOff>
      <xdr:row>5</xdr:row>
      <xdr:rowOff>0</xdr:rowOff>
    </xdr:from>
    <xdr:ext cx="104775" cy="228600"/>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2059900" y="1076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oneCellAnchor>
    <xdr:from>
      <xdr:col>27</xdr:col>
      <xdr:colOff>114300</xdr:colOff>
      <xdr:row>5</xdr:row>
      <xdr:rowOff>0</xdr:rowOff>
    </xdr:from>
    <xdr:ext cx="104775" cy="228600"/>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22059900" y="10763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95250</xdr:colOff>
      <xdr:row>2</xdr:row>
      <xdr:rowOff>0</xdr:rowOff>
    </xdr:to>
    <xdr:sp macro="" textlink="">
      <xdr:nvSpPr>
        <xdr:cNvPr id="2" name="Text Box 4">
          <a:extLst>
            <a:ext uri="{FF2B5EF4-FFF2-40B4-BE49-F238E27FC236}">
              <a16:creationId xmlns:a16="http://schemas.microsoft.com/office/drawing/2014/main" id="{126A8920-344D-4A09-A184-7A8C1AD0FFB6}"/>
            </a:ext>
          </a:extLst>
        </xdr:cNvPr>
        <xdr:cNvSpPr txBox="1">
          <a:spLocks noChangeArrowheads="1"/>
        </xdr:cNvSpPr>
      </xdr:nvSpPr>
      <xdr:spPr bwMode="auto">
        <a:xfrm>
          <a:off x="1619250" y="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3" name="Text Box 5">
          <a:extLst>
            <a:ext uri="{FF2B5EF4-FFF2-40B4-BE49-F238E27FC236}">
              <a16:creationId xmlns:a16="http://schemas.microsoft.com/office/drawing/2014/main" id="{D7F2D6F1-6E40-4DA8-B439-044D03984357}"/>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4" name="Text Box 6">
          <a:extLst>
            <a:ext uri="{FF2B5EF4-FFF2-40B4-BE49-F238E27FC236}">
              <a16:creationId xmlns:a16="http://schemas.microsoft.com/office/drawing/2014/main" id="{21146348-3E3F-4DA4-AFAF-477B9EB2158C}"/>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5" name="Text Box 7">
          <a:extLst>
            <a:ext uri="{FF2B5EF4-FFF2-40B4-BE49-F238E27FC236}">
              <a16:creationId xmlns:a16="http://schemas.microsoft.com/office/drawing/2014/main" id="{52925DB0-36D3-4640-B347-9CCB5E26090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6" name="Text Box 8">
          <a:extLst>
            <a:ext uri="{FF2B5EF4-FFF2-40B4-BE49-F238E27FC236}">
              <a16:creationId xmlns:a16="http://schemas.microsoft.com/office/drawing/2014/main" id="{BE8D2D0E-2636-4212-B41B-1961FF329AA0}"/>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7" name="Text Box 9">
          <a:extLst>
            <a:ext uri="{FF2B5EF4-FFF2-40B4-BE49-F238E27FC236}">
              <a16:creationId xmlns:a16="http://schemas.microsoft.com/office/drawing/2014/main" id="{8F4DE2A6-1DCC-465D-91BC-2079EFB5CEDD}"/>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8" name="Text Box 10">
          <a:extLst>
            <a:ext uri="{FF2B5EF4-FFF2-40B4-BE49-F238E27FC236}">
              <a16:creationId xmlns:a16="http://schemas.microsoft.com/office/drawing/2014/main" id="{5C03E9CB-A553-4B20-A195-76C67615AF9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9" name="Text Box 11">
          <a:extLst>
            <a:ext uri="{FF2B5EF4-FFF2-40B4-BE49-F238E27FC236}">
              <a16:creationId xmlns:a16="http://schemas.microsoft.com/office/drawing/2014/main" id="{F1778263-840F-411C-937C-2346F26C1C2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0" name="Text Box 12">
          <a:extLst>
            <a:ext uri="{FF2B5EF4-FFF2-40B4-BE49-F238E27FC236}">
              <a16:creationId xmlns:a16="http://schemas.microsoft.com/office/drawing/2014/main" id="{7E5727CE-E84F-451E-ADFB-EF9E3261C36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1" name="Text Box 13">
          <a:extLst>
            <a:ext uri="{FF2B5EF4-FFF2-40B4-BE49-F238E27FC236}">
              <a16:creationId xmlns:a16="http://schemas.microsoft.com/office/drawing/2014/main" id="{BEA1A77C-9CBA-441D-B5E1-A318E539EDB9}"/>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2" name="Text Box 14">
          <a:extLst>
            <a:ext uri="{FF2B5EF4-FFF2-40B4-BE49-F238E27FC236}">
              <a16:creationId xmlns:a16="http://schemas.microsoft.com/office/drawing/2014/main" id="{977E5FA3-EA67-41EA-942B-DE4895874F9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3" name="Text Box 15">
          <a:extLst>
            <a:ext uri="{FF2B5EF4-FFF2-40B4-BE49-F238E27FC236}">
              <a16:creationId xmlns:a16="http://schemas.microsoft.com/office/drawing/2014/main" id="{BC579F28-7DC5-434A-B1C5-E5D49B1F8E8D}"/>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4" name="Text Box 16">
          <a:extLst>
            <a:ext uri="{FF2B5EF4-FFF2-40B4-BE49-F238E27FC236}">
              <a16:creationId xmlns:a16="http://schemas.microsoft.com/office/drawing/2014/main" id="{8CFD03BE-F128-4123-9B8C-442ACE34FB46}"/>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5" name="Text Box 17">
          <a:extLst>
            <a:ext uri="{FF2B5EF4-FFF2-40B4-BE49-F238E27FC236}">
              <a16:creationId xmlns:a16="http://schemas.microsoft.com/office/drawing/2014/main" id="{50CDE703-0821-4456-A18C-60400534D6CF}"/>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6" name="Text Box 18">
          <a:extLst>
            <a:ext uri="{FF2B5EF4-FFF2-40B4-BE49-F238E27FC236}">
              <a16:creationId xmlns:a16="http://schemas.microsoft.com/office/drawing/2014/main" id="{8D616A71-BB8F-4994-8F19-02DA37430AD9}"/>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7" name="Text Box 19">
          <a:extLst>
            <a:ext uri="{FF2B5EF4-FFF2-40B4-BE49-F238E27FC236}">
              <a16:creationId xmlns:a16="http://schemas.microsoft.com/office/drawing/2014/main" id="{52A78A3E-24A3-40E5-ADD4-2443BD39C0C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8" name="Text Box 20">
          <a:extLst>
            <a:ext uri="{FF2B5EF4-FFF2-40B4-BE49-F238E27FC236}">
              <a16:creationId xmlns:a16="http://schemas.microsoft.com/office/drawing/2014/main" id="{5C2160F0-5151-4E3F-9C91-27CF2695A4F4}"/>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19" name="Text Box 21">
          <a:extLst>
            <a:ext uri="{FF2B5EF4-FFF2-40B4-BE49-F238E27FC236}">
              <a16:creationId xmlns:a16="http://schemas.microsoft.com/office/drawing/2014/main" id="{415FF3A4-22C1-4996-98B1-19426EBFBC6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20" name="Text Box 22">
          <a:extLst>
            <a:ext uri="{FF2B5EF4-FFF2-40B4-BE49-F238E27FC236}">
              <a16:creationId xmlns:a16="http://schemas.microsoft.com/office/drawing/2014/main" id="{86A1CB8A-13CC-4ED9-BCB1-FE0E095E2F44}"/>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21" name="Text Box 23">
          <a:extLst>
            <a:ext uri="{FF2B5EF4-FFF2-40B4-BE49-F238E27FC236}">
              <a16:creationId xmlns:a16="http://schemas.microsoft.com/office/drawing/2014/main" id="{FC37CCA6-8645-44F3-817D-01EAD21789C3}"/>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22" name="Text Box 24">
          <a:extLst>
            <a:ext uri="{FF2B5EF4-FFF2-40B4-BE49-F238E27FC236}">
              <a16:creationId xmlns:a16="http://schemas.microsoft.com/office/drawing/2014/main" id="{3A455540-310D-4763-A7C1-9CA98E1AE04E}"/>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23" name="Text Box 25">
          <a:extLst>
            <a:ext uri="{FF2B5EF4-FFF2-40B4-BE49-F238E27FC236}">
              <a16:creationId xmlns:a16="http://schemas.microsoft.com/office/drawing/2014/main" id="{16940E42-A252-4A48-B1A7-457EEBC4B897}"/>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4" name="Text Box 26">
          <a:extLst>
            <a:ext uri="{FF2B5EF4-FFF2-40B4-BE49-F238E27FC236}">
              <a16:creationId xmlns:a16="http://schemas.microsoft.com/office/drawing/2014/main" id="{D7F0EF75-2BAD-40A9-A4A0-1E0123514D9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5" name="Text Box 27">
          <a:extLst>
            <a:ext uri="{FF2B5EF4-FFF2-40B4-BE49-F238E27FC236}">
              <a16:creationId xmlns:a16="http://schemas.microsoft.com/office/drawing/2014/main" id="{D792BC38-B801-406F-A6A1-0A92387F8EF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6" name="Text Box 28">
          <a:extLst>
            <a:ext uri="{FF2B5EF4-FFF2-40B4-BE49-F238E27FC236}">
              <a16:creationId xmlns:a16="http://schemas.microsoft.com/office/drawing/2014/main" id="{A86E96BC-1AB9-4537-932D-831986B08F3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7" name="Text Box 29">
          <a:extLst>
            <a:ext uri="{FF2B5EF4-FFF2-40B4-BE49-F238E27FC236}">
              <a16:creationId xmlns:a16="http://schemas.microsoft.com/office/drawing/2014/main" id="{FD90F8CA-011D-4146-B394-F6CFC854117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8" name="Text Box 30">
          <a:extLst>
            <a:ext uri="{FF2B5EF4-FFF2-40B4-BE49-F238E27FC236}">
              <a16:creationId xmlns:a16="http://schemas.microsoft.com/office/drawing/2014/main" id="{95196208-0C9B-4BC2-9FC4-F32F50B9AA0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29" name="Text Box 31">
          <a:extLst>
            <a:ext uri="{FF2B5EF4-FFF2-40B4-BE49-F238E27FC236}">
              <a16:creationId xmlns:a16="http://schemas.microsoft.com/office/drawing/2014/main" id="{6848C86D-B418-4087-B9C6-33069AFFA36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0" name="Text Box 32">
          <a:extLst>
            <a:ext uri="{FF2B5EF4-FFF2-40B4-BE49-F238E27FC236}">
              <a16:creationId xmlns:a16="http://schemas.microsoft.com/office/drawing/2014/main" id="{D6BA97A0-6F58-4F0C-B104-56292C4A3D9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1" name="Text Box 33">
          <a:extLst>
            <a:ext uri="{FF2B5EF4-FFF2-40B4-BE49-F238E27FC236}">
              <a16:creationId xmlns:a16="http://schemas.microsoft.com/office/drawing/2014/main" id="{227F668F-1E43-4BB1-B03D-B3632BA55C4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2" name="Text Box 34">
          <a:extLst>
            <a:ext uri="{FF2B5EF4-FFF2-40B4-BE49-F238E27FC236}">
              <a16:creationId xmlns:a16="http://schemas.microsoft.com/office/drawing/2014/main" id="{4CC790E3-3379-40C0-BAC9-399EB9D38C7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3" name="Text Box 35">
          <a:extLst>
            <a:ext uri="{FF2B5EF4-FFF2-40B4-BE49-F238E27FC236}">
              <a16:creationId xmlns:a16="http://schemas.microsoft.com/office/drawing/2014/main" id="{A5FF602B-845E-4D2E-AA3F-2B75724536B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4" name="Text Box 36">
          <a:extLst>
            <a:ext uri="{FF2B5EF4-FFF2-40B4-BE49-F238E27FC236}">
              <a16:creationId xmlns:a16="http://schemas.microsoft.com/office/drawing/2014/main" id="{8DA1C875-8802-49D7-B1C7-E45C2CA06135}"/>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5" name="Text Box 37">
          <a:extLst>
            <a:ext uri="{FF2B5EF4-FFF2-40B4-BE49-F238E27FC236}">
              <a16:creationId xmlns:a16="http://schemas.microsoft.com/office/drawing/2014/main" id="{E2F37417-B6DD-4701-BF45-10485FFEBA2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6" name="Text Box 38">
          <a:extLst>
            <a:ext uri="{FF2B5EF4-FFF2-40B4-BE49-F238E27FC236}">
              <a16:creationId xmlns:a16="http://schemas.microsoft.com/office/drawing/2014/main" id="{0026F92A-4AE4-4282-A44B-E21EBD0CD21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7" name="Text Box 39">
          <a:extLst>
            <a:ext uri="{FF2B5EF4-FFF2-40B4-BE49-F238E27FC236}">
              <a16:creationId xmlns:a16="http://schemas.microsoft.com/office/drawing/2014/main" id="{F329786E-3D63-445E-B118-AC56D09BEEE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8" name="Text Box 40">
          <a:extLst>
            <a:ext uri="{FF2B5EF4-FFF2-40B4-BE49-F238E27FC236}">
              <a16:creationId xmlns:a16="http://schemas.microsoft.com/office/drawing/2014/main" id="{5280D9BF-30EE-4877-A082-7092131960F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39" name="Text Box 41">
          <a:extLst>
            <a:ext uri="{FF2B5EF4-FFF2-40B4-BE49-F238E27FC236}">
              <a16:creationId xmlns:a16="http://schemas.microsoft.com/office/drawing/2014/main" id="{E0171682-F86E-4098-9C66-EC4C46B787D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0" name="Text Box 42">
          <a:extLst>
            <a:ext uri="{FF2B5EF4-FFF2-40B4-BE49-F238E27FC236}">
              <a16:creationId xmlns:a16="http://schemas.microsoft.com/office/drawing/2014/main" id="{3EFBFFE3-D8B7-4AA8-BBCA-811C9EAE2EE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1" name="Text Box 43">
          <a:extLst>
            <a:ext uri="{FF2B5EF4-FFF2-40B4-BE49-F238E27FC236}">
              <a16:creationId xmlns:a16="http://schemas.microsoft.com/office/drawing/2014/main" id="{A9F715C5-EE83-4F80-9FD3-402D61FE8DC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2" name="Text Box 44">
          <a:extLst>
            <a:ext uri="{FF2B5EF4-FFF2-40B4-BE49-F238E27FC236}">
              <a16:creationId xmlns:a16="http://schemas.microsoft.com/office/drawing/2014/main" id="{1B4589CA-C451-4A3B-A919-D41173579BB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3" name="Text Box 45">
          <a:extLst>
            <a:ext uri="{FF2B5EF4-FFF2-40B4-BE49-F238E27FC236}">
              <a16:creationId xmlns:a16="http://schemas.microsoft.com/office/drawing/2014/main" id="{51F8A462-3DD8-4817-ABA6-C15E24355E6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4" name="Text Box 46">
          <a:extLst>
            <a:ext uri="{FF2B5EF4-FFF2-40B4-BE49-F238E27FC236}">
              <a16:creationId xmlns:a16="http://schemas.microsoft.com/office/drawing/2014/main" id="{A0A1ED90-E2BF-449C-9B54-2DA09466E04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5" name="Text Box 47">
          <a:extLst>
            <a:ext uri="{FF2B5EF4-FFF2-40B4-BE49-F238E27FC236}">
              <a16:creationId xmlns:a16="http://schemas.microsoft.com/office/drawing/2014/main" id="{3E49B82C-A460-4A28-B5FA-117FE473217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6" name="Text Box 48">
          <a:extLst>
            <a:ext uri="{FF2B5EF4-FFF2-40B4-BE49-F238E27FC236}">
              <a16:creationId xmlns:a16="http://schemas.microsoft.com/office/drawing/2014/main" id="{9422BAC1-5634-4AC3-AFC7-1661C666462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7" name="Text Box 49">
          <a:extLst>
            <a:ext uri="{FF2B5EF4-FFF2-40B4-BE49-F238E27FC236}">
              <a16:creationId xmlns:a16="http://schemas.microsoft.com/office/drawing/2014/main" id="{EECF8F7B-817F-4312-9A1C-2FB06AF93ED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8" name="Text Box 50">
          <a:extLst>
            <a:ext uri="{FF2B5EF4-FFF2-40B4-BE49-F238E27FC236}">
              <a16:creationId xmlns:a16="http://schemas.microsoft.com/office/drawing/2014/main" id="{7F8F6240-7F34-4298-B8BD-9B81B1C4A86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49" name="Text Box 51">
          <a:extLst>
            <a:ext uri="{FF2B5EF4-FFF2-40B4-BE49-F238E27FC236}">
              <a16:creationId xmlns:a16="http://schemas.microsoft.com/office/drawing/2014/main" id="{D8C41789-636E-4AC2-A53B-043ABAE611D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0" name="Text Box 52">
          <a:extLst>
            <a:ext uri="{FF2B5EF4-FFF2-40B4-BE49-F238E27FC236}">
              <a16:creationId xmlns:a16="http://schemas.microsoft.com/office/drawing/2014/main" id="{F2C8DE1B-CBBF-4CBA-996B-F9A830EC137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1" name="Text Box 53">
          <a:extLst>
            <a:ext uri="{FF2B5EF4-FFF2-40B4-BE49-F238E27FC236}">
              <a16:creationId xmlns:a16="http://schemas.microsoft.com/office/drawing/2014/main" id="{9BDD3972-B996-4CD6-8D30-1164B612E4B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2" name="Text Box 54">
          <a:extLst>
            <a:ext uri="{FF2B5EF4-FFF2-40B4-BE49-F238E27FC236}">
              <a16:creationId xmlns:a16="http://schemas.microsoft.com/office/drawing/2014/main" id="{B00F0C39-671F-4D12-9452-415D5DAB93E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3" name="Text Box 55">
          <a:extLst>
            <a:ext uri="{FF2B5EF4-FFF2-40B4-BE49-F238E27FC236}">
              <a16:creationId xmlns:a16="http://schemas.microsoft.com/office/drawing/2014/main" id="{CEBF7AD4-3F99-44BF-A248-3CFA798FF42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4" name="Text Box 56">
          <a:extLst>
            <a:ext uri="{FF2B5EF4-FFF2-40B4-BE49-F238E27FC236}">
              <a16:creationId xmlns:a16="http://schemas.microsoft.com/office/drawing/2014/main" id="{73FC04D8-C9AB-49EE-A239-F79E7D405FD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5" name="Text Box 57">
          <a:extLst>
            <a:ext uri="{FF2B5EF4-FFF2-40B4-BE49-F238E27FC236}">
              <a16:creationId xmlns:a16="http://schemas.microsoft.com/office/drawing/2014/main" id="{BDCCE108-E23E-4669-B3F8-CACEACB1034E}"/>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6" name="Text Box 58">
          <a:extLst>
            <a:ext uri="{FF2B5EF4-FFF2-40B4-BE49-F238E27FC236}">
              <a16:creationId xmlns:a16="http://schemas.microsoft.com/office/drawing/2014/main" id="{AAE51E2B-DDD3-4EE2-BFB0-8F1453C5B7C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57" name="Text Box 59">
          <a:extLst>
            <a:ext uri="{FF2B5EF4-FFF2-40B4-BE49-F238E27FC236}">
              <a16:creationId xmlns:a16="http://schemas.microsoft.com/office/drawing/2014/main" id="{0DA6433A-B421-447D-A99C-4FC2A155FF8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58" name="Text Box 60">
          <a:extLst>
            <a:ext uri="{FF2B5EF4-FFF2-40B4-BE49-F238E27FC236}">
              <a16:creationId xmlns:a16="http://schemas.microsoft.com/office/drawing/2014/main" id="{6E887EFF-0EEB-4AD9-B48F-CD5449AD948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59" name="Text Box 61">
          <a:extLst>
            <a:ext uri="{FF2B5EF4-FFF2-40B4-BE49-F238E27FC236}">
              <a16:creationId xmlns:a16="http://schemas.microsoft.com/office/drawing/2014/main" id="{C55308A9-D909-413E-8875-BC49F7681FC3}"/>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60" name="Text Box 62">
          <a:extLst>
            <a:ext uri="{FF2B5EF4-FFF2-40B4-BE49-F238E27FC236}">
              <a16:creationId xmlns:a16="http://schemas.microsoft.com/office/drawing/2014/main" id="{CBF1A207-EAEE-49A5-A5DF-C7954842A532}"/>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95250</xdr:colOff>
      <xdr:row>2</xdr:row>
      <xdr:rowOff>104775</xdr:rowOff>
    </xdr:to>
    <xdr:sp macro="" textlink="">
      <xdr:nvSpPr>
        <xdr:cNvPr id="61" name="Text Box 63">
          <a:extLst>
            <a:ext uri="{FF2B5EF4-FFF2-40B4-BE49-F238E27FC236}">
              <a16:creationId xmlns:a16="http://schemas.microsoft.com/office/drawing/2014/main" id="{B8E1A8E8-2EDE-45D2-8574-C5A97F9A3DA1}"/>
            </a:ext>
          </a:extLst>
        </xdr:cNvPr>
        <xdr:cNvSpPr txBox="1">
          <a:spLocks noChangeArrowheads="1"/>
        </xdr:cNvSpPr>
      </xdr:nvSpPr>
      <xdr:spPr bwMode="auto">
        <a:xfrm>
          <a:off x="1619250" y="0"/>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62" name="Text Box 64">
          <a:extLst>
            <a:ext uri="{FF2B5EF4-FFF2-40B4-BE49-F238E27FC236}">
              <a16:creationId xmlns:a16="http://schemas.microsoft.com/office/drawing/2014/main" id="{AABD140A-5874-4FDF-93E5-4152290E05DD}"/>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63" name="Text Box 65">
          <a:extLst>
            <a:ext uri="{FF2B5EF4-FFF2-40B4-BE49-F238E27FC236}">
              <a16:creationId xmlns:a16="http://schemas.microsoft.com/office/drawing/2014/main" id="{3EB8FECB-CC53-44E1-A2B5-775CDAECD491}"/>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64" name="Text Box 66">
          <a:extLst>
            <a:ext uri="{FF2B5EF4-FFF2-40B4-BE49-F238E27FC236}">
              <a16:creationId xmlns:a16="http://schemas.microsoft.com/office/drawing/2014/main" id="{830F8D1E-7C93-408F-B10E-5E9D7878FDD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65" name="Text Box 67">
          <a:extLst>
            <a:ext uri="{FF2B5EF4-FFF2-40B4-BE49-F238E27FC236}">
              <a16:creationId xmlns:a16="http://schemas.microsoft.com/office/drawing/2014/main" id="{5987A923-57C1-4CA2-945E-06F523668C72}"/>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66" name="Text Box 68">
          <a:extLst>
            <a:ext uri="{FF2B5EF4-FFF2-40B4-BE49-F238E27FC236}">
              <a16:creationId xmlns:a16="http://schemas.microsoft.com/office/drawing/2014/main" id="{C79C0A05-8238-4054-ACA3-42B407886BD0}"/>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67" name="Text Box 69">
          <a:extLst>
            <a:ext uri="{FF2B5EF4-FFF2-40B4-BE49-F238E27FC236}">
              <a16:creationId xmlns:a16="http://schemas.microsoft.com/office/drawing/2014/main" id="{6B569C3D-2376-4BFD-879B-90DFE03C960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68" name="Text Box 70">
          <a:extLst>
            <a:ext uri="{FF2B5EF4-FFF2-40B4-BE49-F238E27FC236}">
              <a16:creationId xmlns:a16="http://schemas.microsoft.com/office/drawing/2014/main" id="{DD29B51D-1291-44A5-A29B-AB172DCC3C3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69" name="Text Box 71">
          <a:extLst>
            <a:ext uri="{FF2B5EF4-FFF2-40B4-BE49-F238E27FC236}">
              <a16:creationId xmlns:a16="http://schemas.microsoft.com/office/drawing/2014/main" id="{CEB95A84-5799-470B-AB44-E0E4937492F0}"/>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0" name="Text Box 72">
          <a:extLst>
            <a:ext uri="{FF2B5EF4-FFF2-40B4-BE49-F238E27FC236}">
              <a16:creationId xmlns:a16="http://schemas.microsoft.com/office/drawing/2014/main" id="{0ED7E113-EBC5-4F7B-AC4F-547259CF0D0C}"/>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1" name="Text Box 73">
          <a:extLst>
            <a:ext uri="{FF2B5EF4-FFF2-40B4-BE49-F238E27FC236}">
              <a16:creationId xmlns:a16="http://schemas.microsoft.com/office/drawing/2014/main" id="{4E5C12DF-693A-4A8E-B611-D36B14C42928}"/>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2" name="Text Box 74">
          <a:extLst>
            <a:ext uri="{FF2B5EF4-FFF2-40B4-BE49-F238E27FC236}">
              <a16:creationId xmlns:a16="http://schemas.microsoft.com/office/drawing/2014/main" id="{20B15C92-D710-429F-A6C9-87F350DE3A5A}"/>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3" name="Text Box 75">
          <a:extLst>
            <a:ext uri="{FF2B5EF4-FFF2-40B4-BE49-F238E27FC236}">
              <a16:creationId xmlns:a16="http://schemas.microsoft.com/office/drawing/2014/main" id="{040DAE0F-D904-4802-8644-F8C9FCB6F7AF}"/>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4" name="Text Box 76">
          <a:extLst>
            <a:ext uri="{FF2B5EF4-FFF2-40B4-BE49-F238E27FC236}">
              <a16:creationId xmlns:a16="http://schemas.microsoft.com/office/drawing/2014/main" id="{5D83B012-FA94-415E-AFA1-061749CD383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5" name="Text Box 77">
          <a:extLst>
            <a:ext uri="{FF2B5EF4-FFF2-40B4-BE49-F238E27FC236}">
              <a16:creationId xmlns:a16="http://schemas.microsoft.com/office/drawing/2014/main" id="{52121635-E90E-4085-A175-982D49B23511}"/>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6" name="Text Box 78">
          <a:extLst>
            <a:ext uri="{FF2B5EF4-FFF2-40B4-BE49-F238E27FC236}">
              <a16:creationId xmlns:a16="http://schemas.microsoft.com/office/drawing/2014/main" id="{70FDC0CB-19C6-49F2-AF79-344279513C0C}"/>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7" name="Text Box 79">
          <a:extLst>
            <a:ext uri="{FF2B5EF4-FFF2-40B4-BE49-F238E27FC236}">
              <a16:creationId xmlns:a16="http://schemas.microsoft.com/office/drawing/2014/main" id="{C80D8AF1-6156-4459-86CB-AD343A473DD2}"/>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8" name="Text Box 80">
          <a:extLst>
            <a:ext uri="{FF2B5EF4-FFF2-40B4-BE49-F238E27FC236}">
              <a16:creationId xmlns:a16="http://schemas.microsoft.com/office/drawing/2014/main" id="{F1C13B6E-2DCC-433E-9BC8-BDCECA0084BF}"/>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79" name="Text Box 81">
          <a:extLst>
            <a:ext uri="{FF2B5EF4-FFF2-40B4-BE49-F238E27FC236}">
              <a16:creationId xmlns:a16="http://schemas.microsoft.com/office/drawing/2014/main" id="{88228CBA-C5EC-4B70-9ADC-6F761C7E5FC5}"/>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80" name="Text Box 82">
          <a:extLst>
            <a:ext uri="{FF2B5EF4-FFF2-40B4-BE49-F238E27FC236}">
              <a16:creationId xmlns:a16="http://schemas.microsoft.com/office/drawing/2014/main" id="{6DD4ABB9-6B1C-4D07-B2ED-F7DA255C5AE7}"/>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81" name="Text Box 83">
          <a:extLst>
            <a:ext uri="{FF2B5EF4-FFF2-40B4-BE49-F238E27FC236}">
              <a16:creationId xmlns:a16="http://schemas.microsoft.com/office/drawing/2014/main" id="{A4B6BBE2-FE2B-4B2A-B0A5-12D1251EA278}"/>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104775</xdr:rowOff>
    </xdr:to>
    <xdr:sp macro="" textlink="">
      <xdr:nvSpPr>
        <xdr:cNvPr id="82" name="Text Box 84">
          <a:extLst>
            <a:ext uri="{FF2B5EF4-FFF2-40B4-BE49-F238E27FC236}">
              <a16:creationId xmlns:a16="http://schemas.microsoft.com/office/drawing/2014/main" id="{FB2268DF-BEC5-4993-8394-F9B105E74754}"/>
            </a:ext>
          </a:extLst>
        </xdr:cNvPr>
        <xdr:cNvSpPr txBox="1">
          <a:spLocks noChangeArrowheads="1"/>
        </xdr:cNvSpPr>
      </xdr:nvSpPr>
      <xdr:spPr bwMode="auto">
        <a:xfrm>
          <a:off x="361950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3" name="Text Box 85">
          <a:extLst>
            <a:ext uri="{FF2B5EF4-FFF2-40B4-BE49-F238E27FC236}">
              <a16:creationId xmlns:a16="http://schemas.microsoft.com/office/drawing/2014/main" id="{B59235CC-54A2-4FE1-B8CE-3A00C9E6F74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4" name="Text Box 86">
          <a:extLst>
            <a:ext uri="{FF2B5EF4-FFF2-40B4-BE49-F238E27FC236}">
              <a16:creationId xmlns:a16="http://schemas.microsoft.com/office/drawing/2014/main" id="{3CE9B17B-A38D-4A37-9FB8-C2FC821D3B6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5" name="Text Box 87">
          <a:extLst>
            <a:ext uri="{FF2B5EF4-FFF2-40B4-BE49-F238E27FC236}">
              <a16:creationId xmlns:a16="http://schemas.microsoft.com/office/drawing/2014/main" id="{BCA16411-CC80-4186-856E-3F93017819B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6" name="Text Box 88">
          <a:extLst>
            <a:ext uri="{FF2B5EF4-FFF2-40B4-BE49-F238E27FC236}">
              <a16:creationId xmlns:a16="http://schemas.microsoft.com/office/drawing/2014/main" id="{F95A9ED1-1AA2-4051-A542-660F7A0AD24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87" name="Text Box 89">
          <a:extLst>
            <a:ext uri="{FF2B5EF4-FFF2-40B4-BE49-F238E27FC236}">
              <a16:creationId xmlns:a16="http://schemas.microsoft.com/office/drawing/2014/main" id="{F444A6FD-0FCD-4469-B9F0-AF9B673C8787}"/>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8" name="Text Box 90">
          <a:extLst>
            <a:ext uri="{FF2B5EF4-FFF2-40B4-BE49-F238E27FC236}">
              <a16:creationId xmlns:a16="http://schemas.microsoft.com/office/drawing/2014/main" id="{8F24F4C9-BAD9-4812-AA5C-FB881082218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89" name="Text Box 91">
          <a:extLst>
            <a:ext uri="{FF2B5EF4-FFF2-40B4-BE49-F238E27FC236}">
              <a16:creationId xmlns:a16="http://schemas.microsoft.com/office/drawing/2014/main" id="{BDDA81FE-5A8E-4974-9F97-0DFA0B56240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0" name="Text Box 92">
          <a:extLst>
            <a:ext uri="{FF2B5EF4-FFF2-40B4-BE49-F238E27FC236}">
              <a16:creationId xmlns:a16="http://schemas.microsoft.com/office/drawing/2014/main" id="{68B84855-CBFE-4B09-9E23-456FDFB74AF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1" name="Text Box 93">
          <a:extLst>
            <a:ext uri="{FF2B5EF4-FFF2-40B4-BE49-F238E27FC236}">
              <a16:creationId xmlns:a16="http://schemas.microsoft.com/office/drawing/2014/main" id="{CD48AF73-0AFE-4BE9-9E0B-7D074C3CB09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2" name="Text Box 94">
          <a:extLst>
            <a:ext uri="{FF2B5EF4-FFF2-40B4-BE49-F238E27FC236}">
              <a16:creationId xmlns:a16="http://schemas.microsoft.com/office/drawing/2014/main" id="{0876AC0A-1260-47D3-91B3-A8FF76D6F29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93" name="Text Box 95">
          <a:extLst>
            <a:ext uri="{FF2B5EF4-FFF2-40B4-BE49-F238E27FC236}">
              <a16:creationId xmlns:a16="http://schemas.microsoft.com/office/drawing/2014/main" id="{13C16978-C34D-4519-8019-548D68066889}"/>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0</xdr:rowOff>
    </xdr:to>
    <xdr:sp macro="" textlink="">
      <xdr:nvSpPr>
        <xdr:cNvPr id="94" name="Text Box 96">
          <a:extLst>
            <a:ext uri="{FF2B5EF4-FFF2-40B4-BE49-F238E27FC236}">
              <a16:creationId xmlns:a16="http://schemas.microsoft.com/office/drawing/2014/main" id="{543BC8EE-263C-4D2C-87D2-181B3984C9C7}"/>
            </a:ext>
          </a:extLst>
        </xdr:cNvPr>
        <xdr:cNvSpPr txBox="1">
          <a:spLocks noChangeArrowheads="1"/>
        </xdr:cNvSpPr>
      </xdr:nvSpPr>
      <xdr:spPr bwMode="auto">
        <a:xfrm>
          <a:off x="276225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5" name="Text Box 97">
          <a:extLst>
            <a:ext uri="{FF2B5EF4-FFF2-40B4-BE49-F238E27FC236}">
              <a16:creationId xmlns:a16="http://schemas.microsoft.com/office/drawing/2014/main" id="{BF43B4EC-829B-42E2-8212-9824A65D599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6" name="Text Box 98">
          <a:extLst>
            <a:ext uri="{FF2B5EF4-FFF2-40B4-BE49-F238E27FC236}">
              <a16:creationId xmlns:a16="http://schemas.microsoft.com/office/drawing/2014/main" id="{E9C53964-6C44-4C09-AC6F-9D7956D97BC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7" name="Text Box 99">
          <a:extLst>
            <a:ext uri="{FF2B5EF4-FFF2-40B4-BE49-F238E27FC236}">
              <a16:creationId xmlns:a16="http://schemas.microsoft.com/office/drawing/2014/main" id="{4A857F6A-FCAA-4ED5-9DCD-B1F23EF3D8D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8" name="Text Box 100">
          <a:extLst>
            <a:ext uri="{FF2B5EF4-FFF2-40B4-BE49-F238E27FC236}">
              <a16:creationId xmlns:a16="http://schemas.microsoft.com/office/drawing/2014/main" id="{DBC62AF8-C4F0-451A-A961-A70ABAE587E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99" name="Text Box 101">
          <a:extLst>
            <a:ext uri="{FF2B5EF4-FFF2-40B4-BE49-F238E27FC236}">
              <a16:creationId xmlns:a16="http://schemas.microsoft.com/office/drawing/2014/main" id="{7E4718DD-6C5D-431E-933F-98C6BD3606B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0" name="Text Box 102">
          <a:extLst>
            <a:ext uri="{FF2B5EF4-FFF2-40B4-BE49-F238E27FC236}">
              <a16:creationId xmlns:a16="http://schemas.microsoft.com/office/drawing/2014/main" id="{6778807B-329F-44F7-BDD8-ED7126C849B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1" name="Text Box 103">
          <a:extLst>
            <a:ext uri="{FF2B5EF4-FFF2-40B4-BE49-F238E27FC236}">
              <a16:creationId xmlns:a16="http://schemas.microsoft.com/office/drawing/2014/main" id="{7DABD4E9-BAB5-449C-8837-362225BC38D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2" name="Text Box 104">
          <a:extLst>
            <a:ext uri="{FF2B5EF4-FFF2-40B4-BE49-F238E27FC236}">
              <a16:creationId xmlns:a16="http://schemas.microsoft.com/office/drawing/2014/main" id="{FD01CCF2-013C-4E02-B239-4CD24316F16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3" name="Text Box 105">
          <a:extLst>
            <a:ext uri="{FF2B5EF4-FFF2-40B4-BE49-F238E27FC236}">
              <a16:creationId xmlns:a16="http://schemas.microsoft.com/office/drawing/2014/main" id="{7E1BA258-B837-461A-971A-E029FD9A5A6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4" name="Text Box 106">
          <a:extLst>
            <a:ext uri="{FF2B5EF4-FFF2-40B4-BE49-F238E27FC236}">
              <a16:creationId xmlns:a16="http://schemas.microsoft.com/office/drawing/2014/main" id="{7482E212-6885-4E78-96D1-56C6AD44B2F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5" name="Text Box 107">
          <a:extLst>
            <a:ext uri="{FF2B5EF4-FFF2-40B4-BE49-F238E27FC236}">
              <a16:creationId xmlns:a16="http://schemas.microsoft.com/office/drawing/2014/main" id="{F9145970-5421-48C3-9D30-DBB3D5F11B9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6" name="Text Box 108">
          <a:extLst>
            <a:ext uri="{FF2B5EF4-FFF2-40B4-BE49-F238E27FC236}">
              <a16:creationId xmlns:a16="http://schemas.microsoft.com/office/drawing/2014/main" id="{44A37A4C-19D8-49F0-A39C-8A0C511C11F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7" name="Text Box 109">
          <a:extLst>
            <a:ext uri="{FF2B5EF4-FFF2-40B4-BE49-F238E27FC236}">
              <a16:creationId xmlns:a16="http://schemas.microsoft.com/office/drawing/2014/main" id="{2B12C63C-C689-4A5A-BC6D-BED7ABE78FC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8" name="Text Box 110">
          <a:extLst>
            <a:ext uri="{FF2B5EF4-FFF2-40B4-BE49-F238E27FC236}">
              <a16:creationId xmlns:a16="http://schemas.microsoft.com/office/drawing/2014/main" id="{87AD403F-4CAB-4229-9CF1-C6731C87A81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09" name="Text Box 111">
          <a:extLst>
            <a:ext uri="{FF2B5EF4-FFF2-40B4-BE49-F238E27FC236}">
              <a16:creationId xmlns:a16="http://schemas.microsoft.com/office/drawing/2014/main" id="{93995801-AB69-4DE2-8151-C418DEA879E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0" name="Text Box 112">
          <a:extLst>
            <a:ext uri="{FF2B5EF4-FFF2-40B4-BE49-F238E27FC236}">
              <a16:creationId xmlns:a16="http://schemas.microsoft.com/office/drawing/2014/main" id="{B023F8C7-5879-4710-8D55-6CB7B4BC79A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1" name="Text Box 113">
          <a:extLst>
            <a:ext uri="{FF2B5EF4-FFF2-40B4-BE49-F238E27FC236}">
              <a16:creationId xmlns:a16="http://schemas.microsoft.com/office/drawing/2014/main" id="{8300655F-1692-4C2C-BCB1-C704BED7D5F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2" name="Text Box 114">
          <a:extLst>
            <a:ext uri="{FF2B5EF4-FFF2-40B4-BE49-F238E27FC236}">
              <a16:creationId xmlns:a16="http://schemas.microsoft.com/office/drawing/2014/main" id="{D1C4D08E-EECA-4F83-BCE7-0C985209EAB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3" name="Text Box 115">
          <a:extLst>
            <a:ext uri="{FF2B5EF4-FFF2-40B4-BE49-F238E27FC236}">
              <a16:creationId xmlns:a16="http://schemas.microsoft.com/office/drawing/2014/main" id="{0228443B-3750-475E-8377-E2F226E9D0D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4" name="Text Box 116">
          <a:extLst>
            <a:ext uri="{FF2B5EF4-FFF2-40B4-BE49-F238E27FC236}">
              <a16:creationId xmlns:a16="http://schemas.microsoft.com/office/drawing/2014/main" id="{D0B29EA9-A8F6-4413-AD58-81643721279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5" name="Text Box 117">
          <a:extLst>
            <a:ext uri="{FF2B5EF4-FFF2-40B4-BE49-F238E27FC236}">
              <a16:creationId xmlns:a16="http://schemas.microsoft.com/office/drawing/2014/main" id="{2903B155-0D8E-443D-84AC-5F41EAF32E0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6" name="Text Box 118">
          <a:extLst>
            <a:ext uri="{FF2B5EF4-FFF2-40B4-BE49-F238E27FC236}">
              <a16:creationId xmlns:a16="http://schemas.microsoft.com/office/drawing/2014/main" id="{5E584FEB-F55E-459D-B249-ED2C600B52B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7" name="Text Box 119">
          <a:extLst>
            <a:ext uri="{FF2B5EF4-FFF2-40B4-BE49-F238E27FC236}">
              <a16:creationId xmlns:a16="http://schemas.microsoft.com/office/drawing/2014/main" id="{BCA123B5-6662-4394-B0A5-CF2352BBB9B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8" name="Text Box 120">
          <a:extLst>
            <a:ext uri="{FF2B5EF4-FFF2-40B4-BE49-F238E27FC236}">
              <a16:creationId xmlns:a16="http://schemas.microsoft.com/office/drawing/2014/main" id="{5CE6B9B3-43D4-4CFD-B0C2-455168AD5A4B}"/>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19" name="Text Box 121">
          <a:extLst>
            <a:ext uri="{FF2B5EF4-FFF2-40B4-BE49-F238E27FC236}">
              <a16:creationId xmlns:a16="http://schemas.microsoft.com/office/drawing/2014/main" id="{0E3C6ABD-E5E6-4E3A-9C67-0EACFB565439}"/>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0" name="Text Box 122">
          <a:extLst>
            <a:ext uri="{FF2B5EF4-FFF2-40B4-BE49-F238E27FC236}">
              <a16:creationId xmlns:a16="http://schemas.microsoft.com/office/drawing/2014/main" id="{7537E2BE-822E-4B6D-A19E-0B539A3620C7}"/>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1" name="Text Box 123">
          <a:extLst>
            <a:ext uri="{FF2B5EF4-FFF2-40B4-BE49-F238E27FC236}">
              <a16:creationId xmlns:a16="http://schemas.microsoft.com/office/drawing/2014/main" id="{72E1D22E-9982-4136-94EE-1359E62C304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2" name="Text Box 124">
          <a:extLst>
            <a:ext uri="{FF2B5EF4-FFF2-40B4-BE49-F238E27FC236}">
              <a16:creationId xmlns:a16="http://schemas.microsoft.com/office/drawing/2014/main" id="{98FA15BA-4F07-4C93-AD8B-8D99CD91A14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3" name="Text Box 125">
          <a:extLst>
            <a:ext uri="{FF2B5EF4-FFF2-40B4-BE49-F238E27FC236}">
              <a16:creationId xmlns:a16="http://schemas.microsoft.com/office/drawing/2014/main" id="{3CB646F5-C06F-4785-8AA9-47908FC6423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4" name="Text Box 126">
          <a:extLst>
            <a:ext uri="{FF2B5EF4-FFF2-40B4-BE49-F238E27FC236}">
              <a16:creationId xmlns:a16="http://schemas.microsoft.com/office/drawing/2014/main" id="{1382BE14-1389-4630-B28B-F14AB2A96B10}"/>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104775</xdr:rowOff>
    </xdr:to>
    <xdr:sp macro="" textlink="">
      <xdr:nvSpPr>
        <xdr:cNvPr id="125" name="Text Box 128">
          <a:extLst>
            <a:ext uri="{FF2B5EF4-FFF2-40B4-BE49-F238E27FC236}">
              <a16:creationId xmlns:a16="http://schemas.microsoft.com/office/drawing/2014/main" id="{9A1C3A65-ACC1-49CD-8D06-576F0DB7C402}"/>
            </a:ext>
          </a:extLst>
        </xdr:cNvPr>
        <xdr:cNvSpPr txBox="1">
          <a:spLocks noChangeArrowheads="1"/>
        </xdr:cNvSpPr>
      </xdr:nvSpPr>
      <xdr:spPr bwMode="auto">
        <a:xfrm>
          <a:off x="276225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104775</xdr:rowOff>
    </xdr:to>
    <xdr:sp macro="" textlink="">
      <xdr:nvSpPr>
        <xdr:cNvPr id="126" name="Text Box 129">
          <a:extLst>
            <a:ext uri="{FF2B5EF4-FFF2-40B4-BE49-F238E27FC236}">
              <a16:creationId xmlns:a16="http://schemas.microsoft.com/office/drawing/2014/main" id="{E3EC3461-462C-4C19-8945-B7A6FC0890DB}"/>
            </a:ext>
          </a:extLst>
        </xdr:cNvPr>
        <xdr:cNvSpPr txBox="1">
          <a:spLocks noChangeArrowheads="1"/>
        </xdr:cNvSpPr>
      </xdr:nvSpPr>
      <xdr:spPr bwMode="auto">
        <a:xfrm>
          <a:off x="276225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104775</xdr:rowOff>
    </xdr:to>
    <xdr:sp macro="" textlink="">
      <xdr:nvSpPr>
        <xdr:cNvPr id="127" name="Text Box 130">
          <a:extLst>
            <a:ext uri="{FF2B5EF4-FFF2-40B4-BE49-F238E27FC236}">
              <a16:creationId xmlns:a16="http://schemas.microsoft.com/office/drawing/2014/main" id="{0667B140-4890-4AA5-B5E8-080776EDB30E}"/>
            </a:ext>
          </a:extLst>
        </xdr:cNvPr>
        <xdr:cNvSpPr txBox="1">
          <a:spLocks noChangeArrowheads="1"/>
        </xdr:cNvSpPr>
      </xdr:nvSpPr>
      <xdr:spPr bwMode="auto">
        <a:xfrm>
          <a:off x="276225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104775</xdr:colOff>
      <xdr:row>2</xdr:row>
      <xdr:rowOff>104775</xdr:rowOff>
    </xdr:to>
    <xdr:sp macro="" textlink="">
      <xdr:nvSpPr>
        <xdr:cNvPr id="128" name="Text Box 131">
          <a:extLst>
            <a:ext uri="{FF2B5EF4-FFF2-40B4-BE49-F238E27FC236}">
              <a16:creationId xmlns:a16="http://schemas.microsoft.com/office/drawing/2014/main" id="{A5B4A639-CBE0-4122-A880-32C017A96C07}"/>
            </a:ext>
          </a:extLst>
        </xdr:cNvPr>
        <xdr:cNvSpPr txBox="1">
          <a:spLocks noChangeArrowheads="1"/>
        </xdr:cNvSpPr>
      </xdr:nvSpPr>
      <xdr:spPr bwMode="auto">
        <a:xfrm>
          <a:off x="2762250" y="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29" name="Text Box 132">
          <a:extLst>
            <a:ext uri="{FF2B5EF4-FFF2-40B4-BE49-F238E27FC236}">
              <a16:creationId xmlns:a16="http://schemas.microsoft.com/office/drawing/2014/main" id="{BE720486-A7D6-41E4-9615-7D809E7B5BE3}"/>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0" name="Text Box 133">
          <a:extLst>
            <a:ext uri="{FF2B5EF4-FFF2-40B4-BE49-F238E27FC236}">
              <a16:creationId xmlns:a16="http://schemas.microsoft.com/office/drawing/2014/main" id="{FB59A354-F2B0-4027-ACEC-5FE62E765B68}"/>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1" name="Text Box 134">
          <a:extLst>
            <a:ext uri="{FF2B5EF4-FFF2-40B4-BE49-F238E27FC236}">
              <a16:creationId xmlns:a16="http://schemas.microsoft.com/office/drawing/2014/main" id="{E00C9BC2-65DC-4FC3-AA93-DD6E193BABE4}"/>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2" name="Text Box 135">
          <a:extLst>
            <a:ext uri="{FF2B5EF4-FFF2-40B4-BE49-F238E27FC236}">
              <a16:creationId xmlns:a16="http://schemas.microsoft.com/office/drawing/2014/main" id="{A72DA969-C067-41B7-BD72-4B0386A2466A}"/>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3" name="Text Box 133">
          <a:extLst>
            <a:ext uri="{FF2B5EF4-FFF2-40B4-BE49-F238E27FC236}">
              <a16:creationId xmlns:a16="http://schemas.microsoft.com/office/drawing/2014/main" id="{D6CD8ABE-FB85-4E77-B34B-B7F8AE8E0162}"/>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4" name="Text Box 134">
          <a:extLst>
            <a:ext uri="{FF2B5EF4-FFF2-40B4-BE49-F238E27FC236}">
              <a16:creationId xmlns:a16="http://schemas.microsoft.com/office/drawing/2014/main" id="{650565A6-6AFB-4C40-8D08-95CC80D38106}"/>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5" name="Text Box 135">
          <a:extLst>
            <a:ext uri="{FF2B5EF4-FFF2-40B4-BE49-F238E27FC236}">
              <a16:creationId xmlns:a16="http://schemas.microsoft.com/office/drawing/2014/main" id="{0F26F743-671E-44A0-B76B-8EDC79678121}"/>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6" name="Text Box 57">
          <a:extLst>
            <a:ext uri="{FF2B5EF4-FFF2-40B4-BE49-F238E27FC236}">
              <a16:creationId xmlns:a16="http://schemas.microsoft.com/office/drawing/2014/main" id="{048C3E7B-3F0C-4A51-85A6-245AAD6E31DF}"/>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7" name="Text Box 59">
          <a:extLst>
            <a:ext uri="{FF2B5EF4-FFF2-40B4-BE49-F238E27FC236}">
              <a16:creationId xmlns:a16="http://schemas.microsoft.com/office/drawing/2014/main" id="{2C95B337-27A4-4B9B-B13E-FC83C7DB363C}"/>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104775</xdr:colOff>
      <xdr:row>2</xdr:row>
      <xdr:rowOff>0</xdr:rowOff>
    </xdr:to>
    <xdr:sp macro="" textlink="">
      <xdr:nvSpPr>
        <xdr:cNvPr id="138" name="Text Box 132">
          <a:extLst>
            <a:ext uri="{FF2B5EF4-FFF2-40B4-BE49-F238E27FC236}">
              <a16:creationId xmlns:a16="http://schemas.microsoft.com/office/drawing/2014/main" id="{6D7F2E2C-0745-4196-8E6F-A6AB91A668AD}"/>
            </a:ext>
          </a:extLst>
        </xdr:cNvPr>
        <xdr:cNvSpPr txBox="1">
          <a:spLocks noChangeArrowheads="1"/>
        </xdr:cNvSpPr>
      </xdr:nvSpPr>
      <xdr:spPr bwMode="auto">
        <a:xfrm>
          <a:off x="3619500" y="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117</xdr:row>
      <xdr:rowOff>0</xdr:rowOff>
    </xdr:from>
    <xdr:ext cx="95250" cy="228600"/>
    <xdr:sp macro="" textlink="">
      <xdr:nvSpPr>
        <xdr:cNvPr id="139" name="Text Box 4">
          <a:extLst>
            <a:ext uri="{FF2B5EF4-FFF2-40B4-BE49-F238E27FC236}">
              <a16:creationId xmlns:a16="http://schemas.microsoft.com/office/drawing/2014/main" id="{121CDF75-51AE-457D-B3C8-5EA8EE746FA5}"/>
            </a:ext>
          </a:extLst>
        </xdr:cNvPr>
        <xdr:cNvSpPr txBox="1">
          <a:spLocks noChangeArrowheads="1"/>
        </xdr:cNvSpPr>
      </xdr:nvSpPr>
      <xdr:spPr bwMode="auto">
        <a:xfrm>
          <a:off x="1619250" y="242220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0" name="Text Box 5">
          <a:extLst>
            <a:ext uri="{FF2B5EF4-FFF2-40B4-BE49-F238E27FC236}">
              <a16:creationId xmlns:a16="http://schemas.microsoft.com/office/drawing/2014/main" id="{F3205573-616B-4ED5-BDE2-647364675939}"/>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1" name="Text Box 6">
          <a:extLst>
            <a:ext uri="{FF2B5EF4-FFF2-40B4-BE49-F238E27FC236}">
              <a16:creationId xmlns:a16="http://schemas.microsoft.com/office/drawing/2014/main" id="{A933C339-89FA-4601-BC45-F39810237BF5}"/>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2" name="Text Box 7">
          <a:extLst>
            <a:ext uri="{FF2B5EF4-FFF2-40B4-BE49-F238E27FC236}">
              <a16:creationId xmlns:a16="http://schemas.microsoft.com/office/drawing/2014/main" id="{A2416889-1119-4022-AD03-1B692E4316AE}"/>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3" name="Text Box 8">
          <a:extLst>
            <a:ext uri="{FF2B5EF4-FFF2-40B4-BE49-F238E27FC236}">
              <a16:creationId xmlns:a16="http://schemas.microsoft.com/office/drawing/2014/main" id="{5F9F9BD5-112C-4C13-8934-7C8B1BE7A28F}"/>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4" name="Text Box 9">
          <a:extLst>
            <a:ext uri="{FF2B5EF4-FFF2-40B4-BE49-F238E27FC236}">
              <a16:creationId xmlns:a16="http://schemas.microsoft.com/office/drawing/2014/main" id="{72BB46EF-AFCE-484B-821D-C37B9B7D6404}"/>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5" name="Text Box 10">
          <a:extLst>
            <a:ext uri="{FF2B5EF4-FFF2-40B4-BE49-F238E27FC236}">
              <a16:creationId xmlns:a16="http://schemas.microsoft.com/office/drawing/2014/main" id="{739B01F5-9030-485F-A241-4C945DEDDE0C}"/>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6" name="Text Box 11">
          <a:extLst>
            <a:ext uri="{FF2B5EF4-FFF2-40B4-BE49-F238E27FC236}">
              <a16:creationId xmlns:a16="http://schemas.microsoft.com/office/drawing/2014/main" id="{95342A1F-1A6E-48FD-9593-0BBC4750ED27}"/>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7" name="Text Box 12">
          <a:extLst>
            <a:ext uri="{FF2B5EF4-FFF2-40B4-BE49-F238E27FC236}">
              <a16:creationId xmlns:a16="http://schemas.microsoft.com/office/drawing/2014/main" id="{DC412F36-DFAF-4115-86D6-71A791E67427}"/>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8" name="Text Box 13">
          <a:extLst>
            <a:ext uri="{FF2B5EF4-FFF2-40B4-BE49-F238E27FC236}">
              <a16:creationId xmlns:a16="http://schemas.microsoft.com/office/drawing/2014/main" id="{BD2AD913-8C63-419E-A03D-E697925C728B}"/>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49" name="Text Box 14">
          <a:extLst>
            <a:ext uri="{FF2B5EF4-FFF2-40B4-BE49-F238E27FC236}">
              <a16:creationId xmlns:a16="http://schemas.microsoft.com/office/drawing/2014/main" id="{844A2F41-D45B-418A-9A5C-A28F2BC20D98}"/>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0" name="Text Box 15">
          <a:extLst>
            <a:ext uri="{FF2B5EF4-FFF2-40B4-BE49-F238E27FC236}">
              <a16:creationId xmlns:a16="http://schemas.microsoft.com/office/drawing/2014/main" id="{57FB49C3-F0D0-4ED1-B045-E7955E6CFA4C}"/>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1" name="Text Box 16">
          <a:extLst>
            <a:ext uri="{FF2B5EF4-FFF2-40B4-BE49-F238E27FC236}">
              <a16:creationId xmlns:a16="http://schemas.microsoft.com/office/drawing/2014/main" id="{2580D24D-9CC7-4EA5-9514-237139D2AFE0}"/>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2" name="Text Box 17">
          <a:extLst>
            <a:ext uri="{FF2B5EF4-FFF2-40B4-BE49-F238E27FC236}">
              <a16:creationId xmlns:a16="http://schemas.microsoft.com/office/drawing/2014/main" id="{7C5B915F-0954-4F73-A3CE-7D234C569832}"/>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3" name="Text Box 18">
          <a:extLst>
            <a:ext uri="{FF2B5EF4-FFF2-40B4-BE49-F238E27FC236}">
              <a16:creationId xmlns:a16="http://schemas.microsoft.com/office/drawing/2014/main" id="{2B367400-AC15-4DE6-A61A-66FA51F3C54C}"/>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4" name="Text Box 19">
          <a:extLst>
            <a:ext uri="{FF2B5EF4-FFF2-40B4-BE49-F238E27FC236}">
              <a16:creationId xmlns:a16="http://schemas.microsoft.com/office/drawing/2014/main" id="{1EFDBE4C-01BA-42DC-9E5E-F9FDDDEA897C}"/>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5" name="Text Box 20">
          <a:extLst>
            <a:ext uri="{FF2B5EF4-FFF2-40B4-BE49-F238E27FC236}">
              <a16:creationId xmlns:a16="http://schemas.microsoft.com/office/drawing/2014/main" id="{63057F21-C501-4F38-A9C3-E880AA59536A}"/>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6" name="Text Box 21">
          <a:extLst>
            <a:ext uri="{FF2B5EF4-FFF2-40B4-BE49-F238E27FC236}">
              <a16:creationId xmlns:a16="http://schemas.microsoft.com/office/drawing/2014/main" id="{C284A744-ED49-4ABE-9AA6-46572A762257}"/>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7" name="Text Box 22">
          <a:extLst>
            <a:ext uri="{FF2B5EF4-FFF2-40B4-BE49-F238E27FC236}">
              <a16:creationId xmlns:a16="http://schemas.microsoft.com/office/drawing/2014/main" id="{CF55B64F-921B-4747-8469-38E6B97D29E2}"/>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8" name="Text Box 23">
          <a:extLst>
            <a:ext uri="{FF2B5EF4-FFF2-40B4-BE49-F238E27FC236}">
              <a16:creationId xmlns:a16="http://schemas.microsoft.com/office/drawing/2014/main" id="{02B22766-60F7-4B15-A69C-28949617A18F}"/>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59" name="Text Box 24">
          <a:extLst>
            <a:ext uri="{FF2B5EF4-FFF2-40B4-BE49-F238E27FC236}">
              <a16:creationId xmlns:a16="http://schemas.microsoft.com/office/drawing/2014/main" id="{8DBF7BF1-9691-48E1-8BB9-803C9825DB36}"/>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60" name="Text Box 25">
          <a:extLst>
            <a:ext uri="{FF2B5EF4-FFF2-40B4-BE49-F238E27FC236}">
              <a16:creationId xmlns:a16="http://schemas.microsoft.com/office/drawing/2014/main" id="{B61AB9E8-643F-43C9-A17F-80D941AACBE0}"/>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1" name="Text Box 26">
          <a:extLst>
            <a:ext uri="{FF2B5EF4-FFF2-40B4-BE49-F238E27FC236}">
              <a16:creationId xmlns:a16="http://schemas.microsoft.com/office/drawing/2014/main" id="{658A5326-E98B-4BF9-8B9E-0C8E32ACE10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2" name="Text Box 27">
          <a:extLst>
            <a:ext uri="{FF2B5EF4-FFF2-40B4-BE49-F238E27FC236}">
              <a16:creationId xmlns:a16="http://schemas.microsoft.com/office/drawing/2014/main" id="{03F5B49E-71B7-44E7-87E5-04D08A42A7BC}"/>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3" name="Text Box 28">
          <a:extLst>
            <a:ext uri="{FF2B5EF4-FFF2-40B4-BE49-F238E27FC236}">
              <a16:creationId xmlns:a16="http://schemas.microsoft.com/office/drawing/2014/main" id="{EE948FDD-7DB1-4A8F-8696-4CA0A1D6F49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4" name="Text Box 29">
          <a:extLst>
            <a:ext uri="{FF2B5EF4-FFF2-40B4-BE49-F238E27FC236}">
              <a16:creationId xmlns:a16="http://schemas.microsoft.com/office/drawing/2014/main" id="{8E83B979-EE60-4177-8230-ADD1D20E5C17}"/>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5" name="Text Box 30">
          <a:extLst>
            <a:ext uri="{FF2B5EF4-FFF2-40B4-BE49-F238E27FC236}">
              <a16:creationId xmlns:a16="http://schemas.microsoft.com/office/drawing/2014/main" id="{ACCCB39F-5F8D-4999-9DA3-8E1099775DFC}"/>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6" name="Text Box 31">
          <a:extLst>
            <a:ext uri="{FF2B5EF4-FFF2-40B4-BE49-F238E27FC236}">
              <a16:creationId xmlns:a16="http://schemas.microsoft.com/office/drawing/2014/main" id="{E1BFC226-1F35-4ACA-BB3B-5FF591DCEE4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7" name="Text Box 32">
          <a:extLst>
            <a:ext uri="{FF2B5EF4-FFF2-40B4-BE49-F238E27FC236}">
              <a16:creationId xmlns:a16="http://schemas.microsoft.com/office/drawing/2014/main" id="{7FA1755B-09BC-4F2E-A7F0-B318E6DA01A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8" name="Text Box 33">
          <a:extLst>
            <a:ext uri="{FF2B5EF4-FFF2-40B4-BE49-F238E27FC236}">
              <a16:creationId xmlns:a16="http://schemas.microsoft.com/office/drawing/2014/main" id="{0A803C67-CC81-430B-AA31-A8425A8ED90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69" name="Text Box 34">
          <a:extLst>
            <a:ext uri="{FF2B5EF4-FFF2-40B4-BE49-F238E27FC236}">
              <a16:creationId xmlns:a16="http://schemas.microsoft.com/office/drawing/2014/main" id="{D974FD3A-3849-4DFE-A750-9AD81D5B0E3B}"/>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0" name="Text Box 35">
          <a:extLst>
            <a:ext uri="{FF2B5EF4-FFF2-40B4-BE49-F238E27FC236}">
              <a16:creationId xmlns:a16="http://schemas.microsoft.com/office/drawing/2014/main" id="{16E3E656-ED1D-498D-B139-6DC401F68BAB}"/>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1" name="Text Box 36">
          <a:extLst>
            <a:ext uri="{FF2B5EF4-FFF2-40B4-BE49-F238E27FC236}">
              <a16:creationId xmlns:a16="http://schemas.microsoft.com/office/drawing/2014/main" id="{F5AB2BC1-E60A-4B97-ACF2-35C60F964D2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2" name="Text Box 37">
          <a:extLst>
            <a:ext uri="{FF2B5EF4-FFF2-40B4-BE49-F238E27FC236}">
              <a16:creationId xmlns:a16="http://schemas.microsoft.com/office/drawing/2014/main" id="{3E3B7885-2E59-47AF-A441-5F6B29C0C4B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3" name="Text Box 38">
          <a:extLst>
            <a:ext uri="{FF2B5EF4-FFF2-40B4-BE49-F238E27FC236}">
              <a16:creationId xmlns:a16="http://schemas.microsoft.com/office/drawing/2014/main" id="{93F9E2D6-3561-4029-852E-BF8161BC506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4" name="Text Box 39">
          <a:extLst>
            <a:ext uri="{FF2B5EF4-FFF2-40B4-BE49-F238E27FC236}">
              <a16:creationId xmlns:a16="http://schemas.microsoft.com/office/drawing/2014/main" id="{2DC0A534-A997-402F-8C41-A42B9C6408F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5" name="Text Box 40">
          <a:extLst>
            <a:ext uri="{FF2B5EF4-FFF2-40B4-BE49-F238E27FC236}">
              <a16:creationId xmlns:a16="http://schemas.microsoft.com/office/drawing/2014/main" id="{7FD1C3BA-4FC6-4CF7-A04F-979E860F5C2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6" name="Text Box 41">
          <a:extLst>
            <a:ext uri="{FF2B5EF4-FFF2-40B4-BE49-F238E27FC236}">
              <a16:creationId xmlns:a16="http://schemas.microsoft.com/office/drawing/2014/main" id="{F0FEACB7-34B1-4CAB-B5F4-0AE1251B8AF0}"/>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7" name="Text Box 42">
          <a:extLst>
            <a:ext uri="{FF2B5EF4-FFF2-40B4-BE49-F238E27FC236}">
              <a16:creationId xmlns:a16="http://schemas.microsoft.com/office/drawing/2014/main" id="{CE40FC5F-F029-4A0B-B273-90D942D643F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8" name="Text Box 43">
          <a:extLst>
            <a:ext uri="{FF2B5EF4-FFF2-40B4-BE49-F238E27FC236}">
              <a16:creationId xmlns:a16="http://schemas.microsoft.com/office/drawing/2014/main" id="{F3AFDBA2-3DCC-45B8-B524-CE9929C8EF1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79" name="Text Box 44">
          <a:extLst>
            <a:ext uri="{FF2B5EF4-FFF2-40B4-BE49-F238E27FC236}">
              <a16:creationId xmlns:a16="http://schemas.microsoft.com/office/drawing/2014/main" id="{84E06382-EBAA-4453-BAD8-A269281AEED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0" name="Text Box 45">
          <a:extLst>
            <a:ext uri="{FF2B5EF4-FFF2-40B4-BE49-F238E27FC236}">
              <a16:creationId xmlns:a16="http://schemas.microsoft.com/office/drawing/2014/main" id="{8FC5B5E6-3295-4707-AA12-065D0132206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1" name="Text Box 46">
          <a:extLst>
            <a:ext uri="{FF2B5EF4-FFF2-40B4-BE49-F238E27FC236}">
              <a16:creationId xmlns:a16="http://schemas.microsoft.com/office/drawing/2014/main" id="{FC24412E-B9B7-4658-A269-AD7140BD3BA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2" name="Text Box 47">
          <a:extLst>
            <a:ext uri="{FF2B5EF4-FFF2-40B4-BE49-F238E27FC236}">
              <a16:creationId xmlns:a16="http://schemas.microsoft.com/office/drawing/2014/main" id="{478FAA04-9AFC-42F5-B340-95F2004BCFD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3" name="Text Box 48">
          <a:extLst>
            <a:ext uri="{FF2B5EF4-FFF2-40B4-BE49-F238E27FC236}">
              <a16:creationId xmlns:a16="http://schemas.microsoft.com/office/drawing/2014/main" id="{0F4EB481-6022-4CAC-831B-499D6BD1070A}"/>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4" name="Text Box 49">
          <a:extLst>
            <a:ext uri="{FF2B5EF4-FFF2-40B4-BE49-F238E27FC236}">
              <a16:creationId xmlns:a16="http://schemas.microsoft.com/office/drawing/2014/main" id="{5B1E6285-36E8-4DE4-B350-D03925F8CDAA}"/>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5" name="Text Box 50">
          <a:extLst>
            <a:ext uri="{FF2B5EF4-FFF2-40B4-BE49-F238E27FC236}">
              <a16:creationId xmlns:a16="http://schemas.microsoft.com/office/drawing/2014/main" id="{36DB9A3C-3D5C-4CF3-836A-5D872890010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6" name="Text Box 51">
          <a:extLst>
            <a:ext uri="{FF2B5EF4-FFF2-40B4-BE49-F238E27FC236}">
              <a16:creationId xmlns:a16="http://schemas.microsoft.com/office/drawing/2014/main" id="{8E70A262-48BD-4584-907D-B3B7F90F57F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7" name="Text Box 52">
          <a:extLst>
            <a:ext uri="{FF2B5EF4-FFF2-40B4-BE49-F238E27FC236}">
              <a16:creationId xmlns:a16="http://schemas.microsoft.com/office/drawing/2014/main" id="{670F4BD5-58BE-4480-8679-F71A3C3747C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8" name="Text Box 53">
          <a:extLst>
            <a:ext uri="{FF2B5EF4-FFF2-40B4-BE49-F238E27FC236}">
              <a16:creationId xmlns:a16="http://schemas.microsoft.com/office/drawing/2014/main" id="{5EE49CD1-3700-447D-B238-2E2DA5E52DA8}"/>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89" name="Text Box 54">
          <a:extLst>
            <a:ext uri="{FF2B5EF4-FFF2-40B4-BE49-F238E27FC236}">
              <a16:creationId xmlns:a16="http://schemas.microsoft.com/office/drawing/2014/main" id="{2855BD10-A6D9-43B6-BF59-FB783CBB2F2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90" name="Text Box 55">
          <a:extLst>
            <a:ext uri="{FF2B5EF4-FFF2-40B4-BE49-F238E27FC236}">
              <a16:creationId xmlns:a16="http://schemas.microsoft.com/office/drawing/2014/main" id="{3132F4CA-F304-407E-8848-3F90B8A36314}"/>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91" name="Text Box 56">
          <a:extLst>
            <a:ext uri="{FF2B5EF4-FFF2-40B4-BE49-F238E27FC236}">
              <a16:creationId xmlns:a16="http://schemas.microsoft.com/office/drawing/2014/main" id="{0936B69D-B63A-4786-B252-4AE107BE7DD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92" name="Text Box 57">
          <a:extLst>
            <a:ext uri="{FF2B5EF4-FFF2-40B4-BE49-F238E27FC236}">
              <a16:creationId xmlns:a16="http://schemas.microsoft.com/office/drawing/2014/main" id="{BBF8D6FC-0583-49DC-9607-132B59CAE804}"/>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93" name="Text Box 58">
          <a:extLst>
            <a:ext uri="{FF2B5EF4-FFF2-40B4-BE49-F238E27FC236}">
              <a16:creationId xmlns:a16="http://schemas.microsoft.com/office/drawing/2014/main" id="{8F0833DD-A522-4E71-8C3F-F67CDDFC5C5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194" name="Text Box 59">
          <a:extLst>
            <a:ext uri="{FF2B5EF4-FFF2-40B4-BE49-F238E27FC236}">
              <a16:creationId xmlns:a16="http://schemas.microsoft.com/office/drawing/2014/main" id="{9011D3B1-5792-4969-AD63-D10FF64298C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195" name="Text Box 60">
          <a:extLst>
            <a:ext uri="{FF2B5EF4-FFF2-40B4-BE49-F238E27FC236}">
              <a16:creationId xmlns:a16="http://schemas.microsoft.com/office/drawing/2014/main" id="{843FC7C2-E30B-4E8B-B26D-2C4FF13D36E8}"/>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196" name="Text Box 61">
          <a:extLst>
            <a:ext uri="{FF2B5EF4-FFF2-40B4-BE49-F238E27FC236}">
              <a16:creationId xmlns:a16="http://schemas.microsoft.com/office/drawing/2014/main" id="{BCF1C2CF-BD7E-4F93-9C2C-2BD2E0340D8F}"/>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197" name="Text Box 62">
          <a:extLst>
            <a:ext uri="{FF2B5EF4-FFF2-40B4-BE49-F238E27FC236}">
              <a16:creationId xmlns:a16="http://schemas.microsoft.com/office/drawing/2014/main" id="{D5FB431C-FDE1-4DB7-ACF5-BF80C1132C69}"/>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117</xdr:row>
      <xdr:rowOff>0</xdr:rowOff>
    </xdr:from>
    <xdr:ext cx="95250" cy="333375"/>
    <xdr:sp macro="" textlink="">
      <xdr:nvSpPr>
        <xdr:cNvPr id="198" name="Text Box 63">
          <a:extLst>
            <a:ext uri="{FF2B5EF4-FFF2-40B4-BE49-F238E27FC236}">
              <a16:creationId xmlns:a16="http://schemas.microsoft.com/office/drawing/2014/main" id="{91265390-0195-46D0-954F-1D96D45B184F}"/>
            </a:ext>
          </a:extLst>
        </xdr:cNvPr>
        <xdr:cNvSpPr txBox="1">
          <a:spLocks noChangeArrowheads="1"/>
        </xdr:cNvSpPr>
      </xdr:nvSpPr>
      <xdr:spPr bwMode="auto">
        <a:xfrm>
          <a:off x="1619250" y="24222075"/>
          <a:ext cx="952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199" name="Text Box 64">
          <a:extLst>
            <a:ext uri="{FF2B5EF4-FFF2-40B4-BE49-F238E27FC236}">
              <a16:creationId xmlns:a16="http://schemas.microsoft.com/office/drawing/2014/main" id="{7FD675FE-4674-4BE3-8074-BE09F8E60CAE}"/>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00" name="Text Box 65">
          <a:extLst>
            <a:ext uri="{FF2B5EF4-FFF2-40B4-BE49-F238E27FC236}">
              <a16:creationId xmlns:a16="http://schemas.microsoft.com/office/drawing/2014/main" id="{FEA87755-2308-42B0-A91B-B85789D9527C}"/>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01" name="Text Box 66">
          <a:extLst>
            <a:ext uri="{FF2B5EF4-FFF2-40B4-BE49-F238E27FC236}">
              <a16:creationId xmlns:a16="http://schemas.microsoft.com/office/drawing/2014/main" id="{F3BBE32A-BCC7-4849-9B85-7BD79A6A2F4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02" name="Text Box 67">
          <a:extLst>
            <a:ext uri="{FF2B5EF4-FFF2-40B4-BE49-F238E27FC236}">
              <a16:creationId xmlns:a16="http://schemas.microsoft.com/office/drawing/2014/main" id="{61D9D0CC-461E-4B69-B44D-BEE547C14224}"/>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03" name="Text Box 68">
          <a:extLst>
            <a:ext uri="{FF2B5EF4-FFF2-40B4-BE49-F238E27FC236}">
              <a16:creationId xmlns:a16="http://schemas.microsoft.com/office/drawing/2014/main" id="{FEF30FFE-36F6-4255-A094-125C2CF3D775}"/>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04" name="Text Box 69">
          <a:extLst>
            <a:ext uri="{FF2B5EF4-FFF2-40B4-BE49-F238E27FC236}">
              <a16:creationId xmlns:a16="http://schemas.microsoft.com/office/drawing/2014/main" id="{1D51C244-69FB-4144-A437-8A1C77A595D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05" name="Text Box 70">
          <a:extLst>
            <a:ext uri="{FF2B5EF4-FFF2-40B4-BE49-F238E27FC236}">
              <a16:creationId xmlns:a16="http://schemas.microsoft.com/office/drawing/2014/main" id="{B3FB26A9-B186-41A7-B82F-38DC4BFAA15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06" name="Text Box 71">
          <a:extLst>
            <a:ext uri="{FF2B5EF4-FFF2-40B4-BE49-F238E27FC236}">
              <a16:creationId xmlns:a16="http://schemas.microsoft.com/office/drawing/2014/main" id="{6EAA1428-202F-42B0-9F03-063569698C78}"/>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07" name="Text Box 72">
          <a:extLst>
            <a:ext uri="{FF2B5EF4-FFF2-40B4-BE49-F238E27FC236}">
              <a16:creationId xmlns:a16="http://schemas.microsoft.com/office/drawing/2014/main" id="{D7C213F4-537E-4E23-9595-DCCDAC88AC31}"/>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08" name="Text Box 73">
          <a:extLst>
            <a:ext uri="{FF2B5EF4-FFF2-40B4-BE49-F238E27FC236}">
              <a16:creationId xmlns:a16="http://schemas.microsoft.com/office/drawing/2014/main" id="{6C0E0189-33E1-4546-913B-9C3594786A87}"/>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09" name="Text Box 74">
          <a:extLst>
            <a:ext uri="{FF2B5EF4-FFF2-40B4-BE49-F238E27FC236}">
              <a16:creationId xmlns:a16="http://schemas.microsoft.com/office/drawing/2014/main" id="{7EDEE841-EDF9-4A48-928E-290F1CA832B2}"/>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0" name="Text Box 75">
          <a:extLst>
            <a:ext uri="{FF2B5EF4-FFF2-40B4-BE49-F238E27FC236}">
              <a16:creationId xmlns:a16="http://schemas.microsoft.com/office/drawing/2014/main" id="{BDF4E5BF-036A-427B-A51D-8728FDE26351}"/>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1" name="Text Box 76">
          <a:extLst>
            <a:ext uri="{FF2B5EF4-FFF2-40B4-BE49-F238E27FC236}">
              <a16:creationId xmlns:a16="http://schemas.microsoft.com/office/drawing/2014/main" id="{00C5A56F-4417-4DA8-8956-8E1BD3FEB195}"/>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2" name="Text Box 77">
          <a:extLst>
            <a:ext uri="{FF2B5EF4-FFF2-40B4-BE49-F238E27FC236}">
              <a16:creationId xmlns:a16="http://schemas.microsoft.com/office/drawing/2014/main" id="{4F639FE6-0B0D-42A8-A4C0-2262646385FA}"/>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3" name="Text Box 78">
          <a:extLst>
            <a:ext uri="{FF2B5EF4-FFF2-40B4-BE49-F238E27FC236}">
              <a16:creationId xmlns:a16="http://schemas.microsoft.com/office/drawing/2014/main" id="{C494D7FB-4039-48AB-A4A4-AE5A6E46D294}"/>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4" name="Text Box 79">
          <a:extLst>
            <a:ext uri="{FF2B5EF4-FFF2-40B4-BE49-F238E27FC236}">
              <a16:creationId xmlns:a16="http://schemas.microsoft.com/office/drawing/2014/main" id="{119FD05F-18EE-4983-832F-91CFFB905270}"/>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5" name="Text Box 80">
          <a:extLst>
            <a:ext uri="{FF2B5EF4-FFF2-40B4-BE49-F238E27FC236}">
              <a16:creationId xmlns:a16="http://schemas.microsoft.com/office/drawing/2014/main" id="{D1C07B2C-1F61-4FFD-BE79-CF1D98D840E6}"/>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6" name="Text Box 81">
          <a:extLst>
            <a:ext uri="{FF2B5EF4-FFF2-40B4-BE49-F238E27FC236}">
              <a16:creationId xmlns:a16="http://schemas.microsoft.com/office/drawing/2014/main" id="{89AC6905-789B-4C15-B61B-E86498B5FDC3}"/>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7" name="Text Box 82">
          <a:extLst>
            <a:ext uri="{FF2B5EF4-FFF2-40B4-BE49-F238E27FC236}">
              <a16:creationId xmlns:a16="http://schemas.microsoft.com/office/drawing/2014/main" id="{87B0F086-931E-464D-A5BE-A3A320A85747}"/>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8" name="Text Box 83">
          <a:extLst>
            <a:ext uri="{FF2B5EF4-FFF2-40B4-BE49-F238E27FC236}">
              <a16:creationId xmlns:a16="http://schemas.microsoft.com/office/drawing/2014/main" id="{7945C49D-C558-4315-A4D8-71E3C1B13FC0}"/>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19" name="Text Box 84">
          <a:extLst>
            <a:ext uri="{FF2B5EF4-FFF2-40B4-BE49-F238E27FC236}">
              <a16:creationId xmlns:a16="http://schemas.microsoft.com/office/drawing/2014/main" id="{FC897726-598A-4259-9F8F-F7ED044C3A69}"/>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0" name="Text Box 85">
          <a:extLst>
            <a:ext uri="{FF2B5EF4-FFF2-40B4-BE49-F238E27FC236}">
              <a16:creationId xmlns:a16="http://schemas.microsoft.com/office/drawing/2014/main" id="{93C37368-B6ED-42E6-846B-229184EF0FB9}"/>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1" name="Text Box 86">
          <a:extLst>
            <a:ext uri="{FF2B5EF4-FFF2-40B4-BE49-F238E27FC236}">
              <a16:creationId xmlns:a16="http://schemas.microsoft.com/office/drawing/2014/main" id="{101C858E-CABB-482E-8305-47304C4702B7}"/>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2" name="Text Box 87">
          <a:extLst>
            <a:ext uri="{FF2B5EF4-FFF2-40B4-BE49-F238E27FC236}">
              <a16:creationId xmlns:a16="http://schemas.microsoft.com/office/drawing/2014/main" id="{1D4A8FF5-4165-4D5D-B6E2-95886CDD4650}"/>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3" name="Text Box 88">
          <a:extLst>
            <a:ext uri="{FF2B5EF4-FFF2-40B4-BE49-F238E27FC236}">
              <a16:creationId xmlns:a16="http://schemas.microsoft.com/office/drawing/2014/main" id="{24DBA51D-DF62-4496-B708-884BABCC538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24" name="Text Box 89">
          <a:extLst>
            <a:ext uri="{FF2B5EF4-FFF2-40B4-BE49-F238E27FC236}">
              <a16:creationId xmlns:a16="http://schemas.microsoft.com/office/drawing/2014/main" id="{848FE241-CA60-44A6-9D91-3AA46950D49D}"/>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5" name="Text Box 90">
          <a:extLst>
            <a:ext uri="{FF2B5EF4-FFF2-40B4-BE49-F238E27FC236}">
              <a16:creationId xmlns:a16="http://schemas.microsoft.com/office/drawing/2014/main" id="{5A13DE8A-6F3E-4C37-B988-2BC61F99B85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6" name="Text Box 91">
          <a:extLst>
            <a:ext uri="{FF2B5EF4-FFF2-40B4-BE49-F238E27FC236}">
              <a16:creationId xmlns:a16="http://schemas.microsoft.com/office/drawing/2014/main" id="{8F37EBC6-F38C-4FAA-B9D2-BB8CB1995E7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7" name="Text Box 92">
          <a:extLst>
            <a:ext uri="{FF2B5EF4-FFF2-40B4-BE49-F238E27FC236}">
              <a16:creationId xmlns:a16="http://schemas.microsoft.com/office/drawing/2014/main" id="{D7C54BBE-1478-447B-B969-18EF8274049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8" name="Text Box 93">
          <a:extLst>
            <a:ext uri="{FF2B5EF4-FFF2-40B4-BE49-F238E27FC236}">
              <a16:creationId xmlns:a16="http://schemas.microsoft.com/office/drawing/2014/main" id="{4A99B0EE-499C-4BBE-AA2F-B2B71D7D9AF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29" name="Text Box 94">
          <a:extLst>
            <a:ext uri="{FF2B5EF4-FFF2-40B4-BE49-F238E27FC236}">
              <a16:creationId xmlns:a16="http://schemas.microsoft.com/office/drawing/2014/main" id="{D5A790EF-3286-439D-9D27-BC717C4878F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30" name="Text Box 95">
          <a:extLst>
            <a:ext uri="{FF2B5EF4-FFF2-40B4-BE49-F238E27FC236}">
              <a16:creationId xmlns:a16="http://schemas.microsoft.com/office/drawing/2014/main" id="{E0F1F085-C28B-430E-9AF4-DD29E8BC7995}"/>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228600"/>
    <xdr:sp macro="" textlink="">
      <xdr:nvSpPr>
        <xdr:cNvPr id="231" name="Text Box 96">
          <a:extLst>
            <a:ext uri="{FF2B5EF4-FFF2-40B4-BE49-F238E27FC236}">
              <a16:creationId xmlns:a16="http://schemas.microsoft.com/office/drawing/2014/main" id="{21A4AFC1-CF39-43DD-A1D5-85DBE34B01BC}"/>
            </a:ext>
          </a:extLst>
        </xdr:cNvPr>
        <xdr:cNvSpPr txBox="1">
          <a:spLocks noChangeArrowheads="1"/>
        </xdr:cNvSpPr>
      </xdr:nvSpPr>
      <xdr:spPr bwMode="auto">
        <a:xfrm>
          <a:off x="276225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2" name="Text Box 97">
          <a:extLst>
            <a:ext uri="{FF2B5EF4-FFF2-40B4-BE49-F238E27FC236}">
              <a16:creationId xmlns:a16="http://schemas.microsoft.com/office/drawing/2014/main" id="{8DCEC5B2-4E53-4F02-9AA1-A68B9F7DA15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3" name="Text Box 98">
          <a:extLst>
            <a:ext uri="{FF2B5EF4-FFF2-40B4-BE49-F238E27FC236}">
              <a16:creationId xmlns:a16="http://schemas.microsoft.com/office/drawing/2014/main" id="{7BA38DB7-95ED-464F-A41D-8D83D46D5FDA}"/>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4" name="Text Box 99">
          <a:extLst>
            <a:ext uri="{FF2B5EF4-FFF2-40B4-BE49-F238E27FC236}">
              <a16:creationId xmlns:a16="http://schemas.microsoft.com/office/drawing/2014/main" id="{DE88A37A-BA58-449F-9CF9-6F839D876B6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5" name="Text Box 100">
          <a:extLst>
            <a:ext uri="{FF2B5EF4-FFF2-40B4-BE49-F238E27FC236}">
              <a16:creationId xmlns:a16="http://schemas.microsoft.com/office/drawing/2014/main" id="{6BA080BD-2130-4160-9E19-C8985E65EFB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6" name="Text Box 101">
          <a:extLst>
            <a:ext uri="{FF2B5EF4-FFF2-40B4-BE49-F238E27FC236}">
              <a16:creationId xmlns:a16="http://schemas.microsoft.com/office/drawing/2014/main" id="{1A316FDE-BA09-427D-A68C-00BBB60A2C7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7" name="Text Box 102">
          <a:extLst>
            <a:ext uri="{FF2B5EF4-FFF2-40B4-BE49-F238E27FC236}">
              <a16:creationId xmlns:a16="http://schemas.microsoft.com/office/drawing/2014/main" id="{88774854-5E14-479C-B5EA-35E8002B7BC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8" name="Text Box 103">
          <a:extLst>
            <a:ext uri="{FF2B5EF4-FFF2-40B4-BE49-F238E27FC236}">
              <a16:creationId xmlns:a16="http://schemas.microsoft.com/office/drawing/2014/main" id="{E8224803-D656-4E23-8174-FE9F2FEB7DA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39" name="Text Box 104">
          <a:extLst>
            <a:ext uri="{FF2B5EF4-FFF2-40B4-BE49-F238E27FC236}">
              <a16:creationId xmlns:a16="http://schemas.microsoft.com/office/drawing/2014/main" id="{FD98950B-1D6A-4078-9B2C-1DCFA5EFA26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0" name="Text Box 105">
          <a:extLst>
            <a:ext uri="{FF2B5EF4-FFF2-40B4-BE49-F238E27FC236}">
              <a16:creationId xmlns:a16="http://schemas.microsoft.com/office/drawing/2014/main" id="{8EC40C68-7899-4E28-A493-197DA3FB14B7}"/>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1" name="Text Box 106">
          <a:extLst>
            <a:ext uri="{FF2B5EF4-FFF2-40B4-BE49-F238E27FC236}">
              <a16:creationId xmlns:a16="http://schemas.microsoft.com/office/drawing/2014/main" id="{347CCBE3-643C-450A-82C8-51033BAD5EE7}"/>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2" name="Text Box 107">
          <a:extLst>
            <a:ext uri="{FF2B5EF4-FFF2-40B4-BE49-F238E27FC236}">
              <a16:creationId xmlns:a16="http://schemas.microsoft.com/office/drawing/2014/main" id="{56B3C920-70AE-4BE3-8F17-3BEB01731AD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3" name="Text Box 108">
          <a:extLst>
            <a:ext uri="{FF2B5EF4-FFF2-40B4-BE49-F238E27FC236}">
              <a16:creationId xmlns:a16="http://schemas.microsoft.com/office/drawing/2014/main" id="{F7AC5572-9991-4AC1-994A-84BD5055761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4" name="Text Box 109">
          <a:extLst>
            <a:ext uri="{FF2B5EF4-FFF2-40B4-BE49-F238E27FC236}">
              <a16:creationId xmlns:a16="http://schemas.microsoft.com/office/drawing/2014/main" id="{CD41A298-C8E7-4262-9408-CD0491FF9A2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5" name="Text Box 110">
          <a:extLst>
            <a:ext uri="{FF2B5EF4-FFF2-40B4-BE49-F238E27FC236}">
              <a16:creationId xmlns:a16="http://schemas.microsoft.com/office/drawing/2014/main" id="{08CCB1C4-57F2-4F0F-AFA8-0CA4EAF84F8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6" name="Text Box 111">
          <a:extLst>
            <a:ext uri="{FF2B5EF4-FFF2-40B4-BE49-F238E27FC236}">
              <a16:creationId xmlns:a16="http://schemas.microsoft.com/office/drawing/2014/main" id="{0EB39B7E-1411-4160-8290-310C403017B9}"/>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7" name="Text Box 112">
          <a:extLst>
            <a:ext uri="{FF2B5EF4-FFF2-40B4-BE49-F238E27FC236}">
              <a16:creationId xmlns:a16="http://schemas.microsoft.com/office/drawing/2014/main" id="{8D085AD7-1E5A-4C74-BB23-9F6D9303BF4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8" name="Text Box 113">
          <a:extLst>
            <a:ext uri="{FF2B5EF4-FFF2-40B4-BE49-F238E27FC236}">
              <a16:creationId xmlns:a16="http://schemas.microsoft.com/office/drawing/2014/main" id="{4DD50FB1-0C26-4141-B594-52B6082D1E8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49" name="Text Box 114">
          <a:extLst>
            <a:ext uri="{FF2B5EF4-FFF2-40B4-BE49-F238E27FC236}">
              <a16:creationId xmlns:a16="http://schemas.microsoft.com/office/drawing/2014/main" id="{5CE9CF37-973B-45E5-B589-D2F53B32868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0" name="Text Box 115">
          <a:extLst>
            <a:ext uri="{FF2B5EF4-FFF2-40B4-BE49-F238E27FC236}">
              <a16:creationId xmlns:a16="http://schemas.microsoft.com/office/drawing/2014/main" id="{757E4B27-CBF4-47E0-8E44-1269E25C3C5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1" name="Text Box 116">
          <a:extLst>
            <a:ext uri="{FF2B5EF4-FFF2-40B4-BE49-F238E27FC236}">
              <a16:creationId xmlns:a16="http://schemas.microsoft.com/office/drawing/2014/main" id="{C07152E2-B212-42D1-9704-5F437EC5DD8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2" name="Text Box 117">
          <a:extLst>
            <a:ext uri="{FF2B5EF4-FFF2-40B4-BE49-F238E27FC236}">
              <a16:creationId xmlns:a16="http://schemas.microsoft.com/office/drawing/2014/main" id="{58DDBFC3-DC8E-4A57-A0C6-30C757EAB93B}"/>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3" name="Text Box 118">
          <a:extLst>
            <a:ext uri="{FF2B5EF4-FFF2-40B4-BE49-F238E27FC236}">
              <a16:creationId xmlns:a16="http://schemas.microsoft.com/office/drawing/2014/main" id="{F263E723-59DA-4FD9-9CF7-30B76C70B94A}"/>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4" name="Text Box 119">
          <a:extLst>
            <a:ext uri="{FF2B5EF4-FFF2-40B4-BE49-F238E27FC236}">
              <a16:creationId xmlns:a16="http://schemas.microsoft.com/office/drawing/2014/main" id="{F29D6D1E-909C-43CE-9552-9E449518059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5" name="Text Box 120">
          <a:extLst>
            <a:ext uri="{FF2B5EF4-FFF2-40B4-BE49-F238E27FC236}">
              <a16:creationId xmlns:a16="http://schemas.microsoft.com/office/drawing/2014/main" id="{B4EFD46D-1421-4ACE-85C0-61CA07443C05}"/>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6" name="Text Box 121">
          <a:extLst>
            <a:ext uri="{FF2B5EF4-FFF2-40B4-BE49-F238E27FC236}">
              <a16:creationId xmlns:a16="http://schemas.microsoft.com/office/drawing/2014/main" id="{E7DE299A-9AFB-4BF8-9A0C-5B66E79A97AD}"/>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7" name="Text Box 122">
          <a:extLst>
            <a:ext uri="{FF2B5EF4-FFF2-40B4-BE49-F238E27FC236}">
              <a16:creationId xmlns:a16="http://schemas.microsoft.com/office/drawing/2014/main" id="{53F79323-7AB3-454A-86D8-68913223DEAE}"/>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8" name="Text Box 123">
          <a:extLst>
            <a:ext uri="{FF2B5EF4-FFF2-40B4-BE49-F238E27FC236}">
              <a16:creationId xmlns:a16="http://schemas.microsoft.com/office/drawing/2014/main" id="{C5B204C4-B20A-4128-A384-8BCFA1353B64}"/>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59" name="Text Box 124">
          <a:extLst>
            <a:ext uri="{FF2B5EF4-FFF2-40B4-BE49-F238E27FC236}">
              <a16:creationId xmlns:a16="http://schemas.microsoft.com/office/drawing/2014/main" id="{8464E59C-47AE-4C2B-B5E8-1C7404DAB3B0}"/>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60" name="Text Box 125">
          <a:extLst>
            <a:ext uri="{FF2B5EF4-FFF2-40B4-BE49-F238E27FC236}">
              <a16:creationId xmlns:a16="http://schemas.microsoft.com/office/drawing/2014/main" id="{06572145-45F2-4276-A423-2FE2EC451448}"/>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61" name="Text Box 126">
          <a:extLst>
            <a:ext uri="{FF2B5EF4-FFF2-40B4-BE49-F238E27FC236}">
              <a16:creationId xmlns:a16="http://schemas.microsoft.com/office/drawing/2014/main" id="{B4DBDF76-EB66-4A14-9388-F7AADA859794}"/>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333375"/>
    <xdr:sp macro="" textlink="">
      <xdr:nvSpPr>
        <xdr:cNvPr id="262" name="Text Box 127">
          <a:extLst>
            <a:ext uri="{FF2B5EF4-FFF2-40B4-BE49-F238E27FC236}">
              <a16:creationId xmlns:a16="http://schemas.microsoft.com/office/drawing/2014/main" id="{DBB685F4-644F-4E5F-9B15-FBAF4ACBD896}"/>
            </a:ext>
          </a:extLst>
        </xdr:cNvPr>
        <xdr:cNvSpPr txBox="1">
          <a:spLocks noChangeArrowheads="1"/>
        </xdr:cNvSpPr>
      </xdr:nvSpPr>
      <xdr:spPr bwMode="auto">
        <a:xfrm>
          <a:off x="361950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333375"/>
    <xdr:sp macro="" textlink="">
      <xdr:nvSpPr>
        <xdr:cNvPr id="263" name="Text Box 128">
          <a:extLst>
            <a:ext uri="{FF2B5EF4-FFF2-40B4-BE49-F238E27FC236}">
              <a16:creationId xmlns:a16="http://schemas.microsoft.com/office/drawing/2014/main" id="{3A74969E-B2A0-4F77-8442-98349A0D4516}"/>
            </a:ext>
          </a:extLst>
        </xdr:cNvPr>
        <xdr:cNvSpPr txBox="1">
          <a:spLocks noChangeArrowheads="1"/>
        </xdr:cNvSpPr>
      </xdr:nvSpPr>
      <xdr:spPr bwMode="auto">
        <a:xfrm>
          <a:off x="276225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333375"/>
    <xdr:sp macro="" textlink="">
      <xdr:nvSpPr>
        <xdr:cNvPr id="264" name="Text Box 129">
          <a:extLst>
            <a:ext uri="{FF2B5EF4-FFF2-40B4-BE49-F238E27FC236}">
              <a16:creationId xmlns:a16="http://schemas.microsoft.com/office/drawing/2014/main" id="{F5FC8530-559E-481A-9257-70730522ED9E}"/>
            </a:ext>
          </a:extLst>
        </xdr:cNvPr>
        <xdr:cNvSpPr txBox="1">
          <a:spLocks noChangeArrowheads="1"/>
        </xdr:cNvSpPr>
      </xdr:nvSpPr>
      <xdr:spPr bwMode="auto">
        <a:xfrm>
          <a:off x="276225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117</xdr:row>
      <xdr:rowOff>0</xdr:rowOff>
    </xdr:from>
    <xdr:ext cx="104775" cy="333375"/>
    <xdr:sp macro="" textlink="">
      <xdr:nvSpPr>
        <xdr:cNvPr id="265" name="Text Box 130">
          <a:extLst>
            <a:ext uri="{FF2B5EF4-FFF2-40B4-BE49-F238E27FC236}">
              <a16:creationId xmlns:a16="http://schemas.microsoft.com/office/drawing/2014/main" id="{C8D02488-29ED-4A9B-8B6A-8FBD96301E19}"/>
            </a:ext>
          </a:extLst>
        </xdr:cNvPr>
        <xdr:cNvSpPr txBox="1">
          <a:spLocks noChangeArrowheads="1"/>
        </xdr:cNvSpPr>
      </xdr:nvSpPr>
      <xdr:spPr bwMode="auto">
        <a:xfrm>
          <a:off x="2762250" y="24222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67" name="Text Box 132">
          <a:extLst>
            <a:ext uri="{FF2B5EF4-FFF2-40B4-BE49-F238E27FC236}">
              <a16:creationId xmlns:a16="http://schemas.microsoft.com/office/drawing/2014/main" id="{6C3B5058-5EB4-4C91-B3FC-C19DEBE74E3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68" name="Text Box 133">
          <a:extLst>
            <a:ext uri="{FF2B5EF4-FFF2-40B4-BE49-F238E27FC236}">
              <a16:creationId xmlns:a16="http://schemas.microsoft.com/office/drawing/2014/main" id="{9837C1EE-1F0E-4055-A23F-7AD470A5CD32}"/>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69" name="Text Box 134">
          <a:extLst>
            <a:ext uri="{FF2B5EF4-FFF2-40B4-BE49-F238E27FC236}">
              <a16:creationId xmlns:a16="http://schemas.microsoft.com/office/drawing/2014/main" id="{041D0283-A879-4B7C-A4D2-AC15AF54BE06}"/>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0" name="Text Box 135">
          <a:extLst>
            <a:ext uri="{FF2B5EF4-FFF2-40B4-BE49-F238E27FC236}">
              <a16:creationId xmlns:a16="http://schemas.microsoft.com/office/drawing/2014/main" id="{AB2655EB-3D24-428E-8BF2-A1B6065FA4AF}"/>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1" name="Text Box 133">
          <a:extLst>
            <a:ext uri="{FF2B5EF4-FFF2-40B4-BE49-F238E27FC236}">
              <a16:creationId xmlns:a16="http://schemas.microsoft.com/office/drawing/2014/main" id="{B7F254F9-3B49-4BA6-8ECD-0370FCC4C2D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2" name="Text Box 134">
          <a:extLst>
            <a:ext uri="{FF2B5EF4-FFF2-40B4-BE49-F238E27FC236}">
              <a16:creationId xmlns:a16="http://schemas.microsoft.com/office/drawing/2014/main" id="{DF6ECF2C-D880-4572-BC50-3C955452E7E3}"/>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3" name="Text Box 135">
          <a:extLst>
            <a:ext uri="{FF2B5EF4-FFF2-40B4-BE49-F238E27FC236}">
              <a16:creationId xmlns:a16="http://schemas.microsoft.com/office/drawing/2014/main" id="{A070E834-876D-43AA-A02C-59FB9E32EE81}"/>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4" name="Text Box 57">
          <a:extLst>
            <a:ext uri="{FF2B5EF4-FFF2-40B4-BE49-F238E27FC236}">
              <a16:creationId xmlns:a16="http://schemas.microsoft.com/office/drawing/2014/main" id="{C4302C1B-97C1-4E9C-91CE-67125B073E78}"/>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5" name="Text Box 59">
          <a:extLst>
            <a:ext uri="{FF2B5EF4-FFF2-40B4-BE49-F238E27FC236}">
              <a16:creationId xmlns:a16="http://schemas.microsoft.com/office/drawing/2014/main" id="{308F292B-6151-4757-AB20-110FAA617968}"/>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117</xdr:row>
      <xdr:rowOff>0</xdr:rowOff>
    </xdr:from>
    <xdr:ext cx="104775" cy="228600"/>
    <xdr:sp macro="" textlink="">
      <xdr:nvSpPr>
        <xdr:cNvPr id="276" name="Text Box 132">
          <a:extLst>
            <a:ext uri="{FF2B5EF4-FFF2-40B4-BE49-F238E27FC236}">
              <a16:creationId xmlns:a16="http://schemas.microsoft.com/office/drawing/2014/main" id="{4FF742D9-AEB7-4569-B51C-7DB410508D00}"/>
            </a:ext>
          </a:extLst>
        </xdr:cNvPr>
        <xdr:cNvSpPr txBox="1">
          <a:spLocks noChangeArrowheads="1"/>
        </xdr:cNvSpPr>
      </xdr:nvSpPr>
      <xdr:spPr bwMode="auto">
        <a:xfrm>
          <a:off x="3619500" y="24222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12"/>
  <sheetViews>
    <sheetView tabSelected="1" showOutlineSymbols="0" view="pageBreakPreview" zoomScaleNormal="100" zoomScaleSheetLayoutView="100" workbookViewId="0"/>
  </sheetViews>
  <sheetFormatPr defaultColWidth="10.6640625" defaultRowHeight="18" customHeight="1"/>
  <cols>
    <col min="1" max="1" width="2.21875" style="1" customWidth="1"/>
    <col min="2" max="55" width="2" style="1" customWidth="1"/>
    <col min="56" max="58" width="2.21875" style="1" customWidth="1"/>
    <col min="59" max="59" width="4.88671875" style="1" hidden="1" customWidth="1"/>
    <col min="60" max="62" width="10.77734375" style="1" hidden="1" customWidth="1"/>
    <col min="63" max="16384" width="10.6640625" style="1"/>
  </cols>
  <sheetData>
    <row r="1" spans="1:61" ht="22.5" customHeight="1">
      <c r="L1" s="2"/>
      <c r="M1" s="57"/>
      <c r="N1" s="57"/>
      <c r="O1" s="57"/>
      <c r="P1" s="57"/>
    </row>
    <row r="2" spans="1:61" ht="15" customHeight="1">
      <c r="B2" s="3" t="s">
        <v>668</v>
      </c>
      <c r="C2" s="3"/>
      <c r="D2" s="3"/>
      <c r="E2" s="3"/>
      <c r="F2" s="3"/>
      <c r="G2" s="3"/>
      <c r="L2" s="2"/>
      <c r="M2" s="57"/>
      <c r="N2" s="57"/>
      <c r="O2" s="57"/>
      <c r="P2" s="57"/>
    </row>
    <row r="3" spans="1:61" ht="15" customHeight="1"/>
    <row r="4" spans="1:61" ht="15" customHeight="1">
      <c r="A4" s="865" t="s">
        <v>643</v>
      </c>
      <c r="B4" s="865"/>
      <c r="C4" s="865"/>
      <c r="D4" s="865"/>
      <c r="E4" s="865"/>
      <c r="F4" s="865"/>
      <c r="G4" s="865"/>
      <c r="H4" s="865"/>
      <c r="I4" s="865"/>
      <c r="J4" s="865"/>
      <c r="K4" s="865"/>
      <c r="L4" s="865"/>
      <c r="M4" s="865"/>
      <c r="N4" s="865"/>
      <c r="O4" s="865"/>
      <c r="P4" s="865"/>
      <c r="Q4" s="865"/>
      <c r="R4" s="865"/>
      <c r="S4" s="865"/>
      <c r="T4" s="865"/>
      <c r="U4" s="865"/>
      <c r="V4" s="865"/>
      <c r="W4" s="865"/>
      <c r="X4" s="865"/>
      <c r="Y4" s="865"/>
      <c r="Z4" s="865"/>
      <c r="AA4" s="865"/>
      <c r="AB4" s="865"/>
      <c r="AC4" s="865"/>
      <c r="AD4" s="865"/>
      <c r="AE4" s="865"/>
      <c r="AF4" s="865"/>
      <c r="AG4" s="865"/>
      <c r="AH4" s="865"/>
      <c r="AI4" s="865"/>
      <c r="AJ4" s="865"/>
      <c r="AK4" s="865"/>
      <c r="AL4" s="865"/>
      <c r="AM4" s="865"/>
      <c r="AN4" s="865"/>
      <c r="AO4" s="865"/>
      <c r="AP4" s="865"/>
      <c r="AQ4" s="865"/>
      <c r="AR4" s="865"/>
      <c r="AS4" s="865"/>
      <c r="AT4" s="865"/>
      <c r="AU4" s="865"/>
      <c r="AV4" s="865"/>
      <c r="AW4" s="865"/>
      <c r="AX4" s="865"/>
      <c r="AY4" s="865"/>
      <c r="AZ4" s="865"/>
      <c r="BA4" s="865"/>
      <c r="BB4" s="865"/>
      <c r="BC4" s="865"/>
      <c r="BD4" s="865"/>
      <c r="BE4" s="865"/>
      <c r="BF4" s="179"/>
      <c r="BG4" s="512"/>
    </row>
    <row r="5" spans="1:61" ht="15" customHeight="1"/>
    <row r="6" spans="1:61" ht="15" customHeight="1">
      <c r="B6" s="1" t="s">
        <v>9</v>
      </c>
    </row>
    <row r="7" spans="1:61" ht="15" customHeight="1">
      <c r="B7" s="758" t="s">
        <v>647</v>
      </c>
      <c r="C7" s="3"/>
      <c r="D7" s="3"/>
      <c r="E7" s="3"/>
      <c r="F7" s="3"/>
      <c r="G7" s="3"/>
    </row>
    <row r="8" spans="1:61" ht="15" customHeight="1">
      <c r="B8" s="3"/>
      <c r="C8" s="3"/>
      <c r="D8" s="3"/>
      <c r="E8" s="3"/>
      <c r="F8" s="3"/>
      <c r="G8" s="3"/>
    </row>
    <row r="9" spans="1:61" ht="15" hidden="1" customHeight="1">
      <c r="B9" s="3"/>
      <c r="C9" s="3"/>
      <c r="D9" s="3"/>
      <c r="E9" s="3"/>
      <c r="F9" s="3"/>
      <c r="G9" s="3"/>
    </row>
    <row r="10" spans="1:61" ht="15" customHeight="1">
      <c r="B10" s="1" t="s">
        <v>644</v>
      </c>
    </row>
    <row r="11" spans="1:61" ht="15" customHeight="1">
      <c r="B11" s="1" t="s">
        <v>655</v>
      </c>
      <c r="BH11" s="182" t="s">
        <v>363</v>
      </c>
      <c r="BI11" s="182" t="s">
        <v>367</v>
      </c>
    </row>
    <row r="12" spans="1:61" ht="15" customHeight="1">
      <c r="BH12" s="181">
        <f>N29</f>
        <v>239069</v>
      </c>
      <c r="BI12" s="181">
        <f>AL29</f>
        <v>239069</v>
      </c>
    </row>
    <row r="13" spans="1:61" ht="15" customHeight="1">
      <c r="C13" s="64"/>
      <c r="D13" s="64"/>
      <c r="E13" s="64" t="s">
        <v>399</v>
      </c>
      <c r="H13" s="64"/>
      <c r="I13" s="64"/>
      <c r="J13" s="64"/>
      <c r="K13" s="64"/>
      <c r="L13" s="64"/>
      <c r="M13" s="64"/>
      <c r="N13" s="826" t="s">
        <v>25</v>
      </c>
      <c r="O13" s="826"/>
      <c r="P13" s="826"/>
      <c r="Q13" s="826"/>
      <c r="R13" s="826"/>
      <c r="S13" s="826"/>
      <c r="T13" s="826"/>
      <c r="U13" s="826"/>
      <c r="V13" s="64"/>
      <c r="W13" s="64"/>
      <c r="X13" s="64"/>
      <c r="Y13" s="64"/>
      <c r="Z13" s="826" t="s">
        <v>91</v>
      </c>
      <c r="AA13" s="826"/>
      <c r="AB13" s="826"/>
      <c r="AC13" s="826"/>
      <c r="AD13" s="826"/>
      <c r="AE13" s="826"/>
      <c r="AF13" s="826"/>
      <c r="AG13" s="826"/>
      <c r="AH13" s="64"/>
      <c r="AI13" s="64"/>
      <c r="AJ13" s="64"/>
      <c r="AK13" s="64"/>
      <c r="AL13" s="826" t="s">
        <v>26</v>
      </c>
      <c r="AM13" s="826"/>
      <c r="AN13" s="826"/>
      <c r="AO13" s="826"/>
      <c r="AP13" s="826"/>
      <c r="AQ13" s="826"/>
      <c r="AR13" s="826"/>
      <c r="AS13" s="826"/>
      <c r="AT13" s="55"/>
      <c r="BH13" s="181">
        <f>N35</f>
        <v>392064</v>
      </c>
      <c r="BI13" s="181">
        <f>AL35</f>
        <v>392064</v>
      </c>
    </row>
    <row r="14" spans="1:61" ht="15" customHeight="1">
      <c r="B14" s="21" t="s">
        <v>28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21"/>
      <c r="AS14" s="21"/>
      <c r="AT14" s="21"/>
      <c r="BH14" s="181">
        <f>BH12-BH13</f>
        <v>-152995</v>
      </c>
      <c r="BI14" s="181">
        <f>BI12-BI13</f>
        <v>-152995</v>
      </c>
    </row>
    <row r="15" spans="1:61" ht="15" customHeight="1">
      <c r="B15" s="21" t="s">
        <v>31</v>
      </c>
      <c r="C15" s="21"/>
      <c r="D15" s="21"/>
      <c r="E15" s="21"/>
      <c r="F15" s="21"/>
      <c r="G15" s="21"/>
      <c r="H15" s="21"/>
      <c r="I15" s="21"/>
      <c r="J15" s="21"/>
      <c r="K15" s="21"/>
      <c r="L15" s="21"/>
      <c r="M15" s="21"/>
      <c r="N15" s="812">
        <f>実施計画!G8</f>
        <v>552733</v>
      </c>
      <c r="O15" s="812"/>
      <c r="P15" s="812"/>
      <c r="Q15" s="812"/>
      <c r="R15" s="21" t="s">
        <v>27</v>
      </c>
      <c r="S15" s="21"/>
      <c r="T15" s="21"/>
      <c r="U15" s="21"/>
      <c r="V15" s="21"/>
      <c r="W15" s="21"/>
      <c r="X15" s="21"/>
      <c r="Y15" s="21"/>
      <c r="Z15" s="812">
        <f>SUM(Z16:AC17)</f>
        <v>7745</v>
      </c>
      <c r="AA15" s="812"/>
      <c r="AB15" s="812"/>
      <c r="AC15" s="812"/>
      <c r="AD15" s="21" t="s">
        <v>27</v>
      </c>
      <c r="AE15" s="21"/>
      <c r="AF15" s="21"/>
      <c r="AG15" s="21"/>
      <c r="AH15" s="21"/>
      <c r="AI15" s="21"/>
      <c r="AJ15" s="21"/>
      <c r="AK15" s="21"/>
      <c r="AL15" s="812">
        <f>N15+Z15</f>
        <v>560478</v>
      </c>
      <c r="AM15" s="812"/>
      <c r="AN15" s="812"/>
      <c r="AO15" s="813"/>
      <c r="AP15" s="21" t="s">
        <v>27</v>
      </c>
      <c r="AQ15" s="21"/>
      <c r="AR15" s="21"/>
      <c r="AS15" s="21"/>
      <c r="AT15" s="21"/>
    </row>
    <row r="16" spans="1:61" ht="15" hidden="1" customHeight="1">
      <c r="B16" s="64" t="s">
        <v>614</v>
      </c>
      <c r="C16" s="64"/>
      <c r="D16" s="64"/>
      <c r="E16" s="64"/>
      <c r="F16" s="64"/>
      <c r="G16" s="64"/>
      <c r="H16" s="64"/>
      <c r="I16" s="64"/>
      <c r="J16" s="64"/>
      <c r="K16" s="64"/>
      <c r="L16" s="64"/>
      <c r="M16" s="64"/>
      <c r="N16" s="812">
        <f>実施計画!G9</f>
        <v>0</v>
      </c>
      <c r="O16" s="812"/>
      <c r="P16" s="812"/>
      <c r="Q16" s="812"/>
      <c r="R16" s="64" t="s">
        <v>27</v>
      </c>
      <c r="S16" s="64"/>
      <c r="T16" s="64"/>
      <c r="U16" s="64"/>
      <c r="V16" s="64"/>
      <c r="W16" s="64"/>
      <c r="X16" s="64"/>
      <c r="Y16" s="64"/>
      <c r="Z16" s="812">
        <f>実施計画!H9</f>
        <v>0</v>
      </c>
      <c r="AA16" s="812"/>
      <c r="AB16" s="812"/>
      <c r="AC16" s="812"/>
      <c r="AD16" s="64" t="s">
        <v>27</v>
      </c>
      <c r="AE16" s="64"/>
      <c r="AF16" s="64"/>
      <c r="AG16" s="64"/>
      <c r="AH16" s="64"/>
      <c r="AI16" s="64"/>
      <c r="AJ16" s="64"/>
      <c r="AK16" s="64"/>
      <c r="AL16" s="812">
        <f>N16+Z16</f>
        <v>0</v>
      </c>
      <c r="AM16" s="812"/>
      <c r="AN16" s="812"/>
      <c r="AO16" s="813"/>
      <c r="AP16" s="64" t="s">
        <v>27</v>
      </c>
      <c r="AQ16" s="64"/>
      <c r="AR16" s="64"/>
      <c r="AS16" s="64"/>
      <c r="AT16" s="64"/>
    </row>
    <row r="17" spans="2:61" ht="15" customHeight="1">
      <c r="B17" s="21" t="s">
        <v>32</v>
      </c>
      <c r="C17" s="21"/>
      <c r="D17" s="21"/>
      <c r="E17" s="21"/>
      <c r="F17" s="21"/>
      <c r="G17" s="21"/>
      <c r="H17" s="21"/>
      <c r="I17" s="21"/>
      <c r="J17" s="21"/>
      <c r="K17" s="21"/>
      <c r="L17" s="21"/>
      <c r="M17" s="21"/>
      <c r="N17" s="812">
        <f>実施計画!G11</f>
        <v>182523</v>
      </c>
      <c r="O17" s="812"/>
      <c r="P17" s="812"/>
      <c r="Q17" s="812"/>
      <c r="R17" s="21" t="s">
        <v>27</v>
      </c>
      <c r="S17" s="21"/>
      <c r="T17" s="21"/>
      <c r="U17" s="21"/>
      <c r="V17" s="21"/>
      <c r="W17" s="21"/>
      <c r="X17" s="21"/>
      <c r="Y17" s="21"/>
      <c r="Z17" s="812">
        <f>実施計画!H11</f>
        <v>7745</v>
      </c>
      <c r="AA17" s="812"/>
      <c r="AB17" s="812"/>
      <c r="AC17" s="812"/>
      <c r="AD17" s="21" t="s">
        <v>27</v>
      </c>
      <c r="AE17" s="21"/>
      <c r="AF17" s="21"/>
      <c r="AG17" s="21"/>
      <c r="AH17" s="21"/>
      <c r="AI17" s="21"/>
      <c r="AJ17" s="21"/>
      <c r="AK17" s="21"/>
      <c r="AL17" s="812">
        <f>N17+Z17</f>
        <v>190268</v>
      </c>
      <c r="AM17" s="812"/>
      <c r="AN17" s="812"/>
      <c r="AO17" s="813"/>
      <c r="AP17" s="21" t="s">
        <v>27</v>
      </c>
      <c r="AQ17" s="21"/>
      <c r="AR17" s="21"/>
      <c r="AS17" s="21"/>
      <c r="AT17" s="21"/>
    </row>
    <row r="18" spans="2:61" ht="15" customHeight="1">
      <c r="B18" s="21" t="s">
        <v>29</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21"/>
      <c r="AS18" s="21"/>
      <c r="AT18" s="21"/>
      <c r="BH18" s="1" t="s">
        <v>481</v>
      </c>
    </row>
    <row r="19" spans="2:61" ht="15" customHeight="1">
      <c r="B19" s="21" t="s">
        <v>30</v>
      </c>
      <c r="C19" s="21"/>
      <c r="D19" s="21"/>
      <c r="E19" s="21"/>
      <c r="F19" s="21"/>
      <c r="G19" s="21"/>
      <c r="H19" s="21"/>
      <c r="I19" s="21"/>
      <c r="J19" s="21"/>
      <c r="K19" s="21"/>
      <c r="L19" s="21"/>
      <c r="M19" s="21"/>
      <c r="N19" s="812">
        <f>説明書!F35</f>
        <v>556032</v>
      </c>
      <c r="O19" s="812"/>
      <c r="P19" s="812"/>
      <c r="Q19" s="812"/>
      <c r="R19" s="21" t="s">
        <v>27</v>
      </c>
      <c r="S19" s="21"/>
      <c r="T19" s="21"/>
      <c r="U19" s="21"/>
      <c r="V19" s="21"/>
      <c r="W19" s="21"/>
      <c r="X19" s="21"/>
      <c r="Y19" s="21"/>
      <c r="Z19" s="812">
        <f>説明書!G35</f>
        <v>7745</v>
      </c>
      <c r="AA19" s="812"/>
      <c r="AB19" s="812"/>
      <c r="AC19" s="812"/>
      <c r="AD19" s="21" t="s">
        <v>27</v>
      </c>
      <c r="AE19" s="21"/>
      <c r="AF19" s="21"/>
      <c r="AG19" s="21"/>
      <c r="AH19" s="21"/>
      <c r="AI19" s="21"/>
      <c r="AJ19" s="21"/>
      <c r="AK19" s="21"/>
      <c r="AL19" s="812">
        <f>N19+Z19</f>
        <v>563777</v>
      </c>
      <c r="AM19" s="812"/>
      <c r="AN19" s="812"/>
      <c r="AO19" s="813"/>
      <c r="AP19" s="21" t="s">
        <v>27</v>
      </c>
      <c r="AQ19" s="21"/>
      <c r="AR19" s="21"/>
      <c r="AS19" s="21"/>
      <c r="AT19" s="21"/>
      <c r="AU19" s="5"/>
      <c r="AV19" s="5"/>
      <c r="AW19" s="5"/>
      <c r="AX19" s="5"/>
      <c r="AY19" s="5"/>
      <c r="AZ19" s="5"/>
      <c r="BH19" s="513" t="s">
        <v>473</v>
      </c>
      <c r="BI19" s="513"/>
    </row>
    <row r="20" spans="2:61" ht="15" customHeight="1">
      <c r="B20" s="21" t="s">
        <v>99</v>
      </c>
      <c r="C20" s="21"/>
      <c r="D20" s="21"/>
      <c r="E20" s="21"/>
      <c r="F20" s="21"/>
      <c r="G20" s="21"/>
      <c r="H20" s="21"/>
      <c r="I20" s="21"/>
      <c r="J20" s="21"/>
      <c r="K20" s="21"/>
      <c r="L20" s="21"/>
      <c r="M20" s="21"/>
      <c r="N20" s="812">
        <f>説明書!F36</f>
        <v>515245</v>
      </c>
      <c r="O20" s="812"/>
      <c r="P20" s="812"/>
      <c r="Q20" s="812"/>
      <c r="R20" s="21" t="s">
        <v>27</v>
      </c>
      <c r="S20" s="21"/>
      <c r="T20" s="21"/>
      <c r="U20" s="21"/>
      <c r="V20" s="21"/>
      <c r="W20" s="21"/>
      <c r="X20" s="21"/>
      <c r="Y20" s="21"/>
      <c r="Z20" s="812">
        <f>説明書!G36</f>
        <v>7745</v>
      </c>
      <c r="AA20" s="812"/>
      <c r="AB20" s="812"/>
      <c r="AC20" s="812"/>
      <c r="AD20" s="21" t="s">
        <v>27</v>
      </c>
      <c r="AE20" s="21"/>
      <c r="AF20" s="21"/>
      <c r="AG20" s="21"/>
      <c r="AH20" s="21"/>
      <c r="AI20" s="21"/>
      <c r="AJ20" s="21"/>
      <c r="AK20" s="21"/>
      <c r="AL20" s="812">
        <f>N20+Z20</f>
        <v>522990</v>
      </c>
      <c r="AM20" s="812"/>
      <c r="AN20" s="812"/>
      <c r="AO20" s="813"/>
      <c r="AP20" s="21" t="s">
        <v>27</v>
      </c>
      <c r="AQ20" s="21"/>
      <c r="AR20" s="21"/>
      <c r="AS20" s="21"/>
      <c r="AT20" s="21"/>
      <c r="BI20" s="513" t="s">
        <v>472</v>
      </c>
    </row>
    <row r="21" spans="2:61" ht="15" hidden="1" customHeight="1">
      <c r="B21" s="64" t="s">
        <v>99</v>
      </c>
      <c r="C21" s="64"/>
      <c r="D21" s="64"/>
      <c r="E21" s="64"/>
      <c r="F21" s="64"/>
      <c r="G21" s="64"/>
      <c r="H21" s="64"/>
      <c r="I21" s="64"/>
      <c r="J21" s="64"/>
      <c r="K21" s="64"/>
      <c r="L21" s="64"/>
      <c r="M21" s="64"/>
      <c r="N21" s="812">
        <f>説明書!F36</f>
        <v>515245</v>
      </c>
      <c r="O21" s="812"/>
      <c r="P21" s="812"/>
      <c r="Q21" s="812"/>
      <c r="R21" s="64" t="s">
        <v>27</v>
      </c>
      <c r="S21" s="64"/>
      <c r="T21" s="64"/>
      <c r="U21" s="64"/>
      <c r="V21" s="64"/>
      <c r="W21" s="64"/>
      <c r="X21" s="64"/>
      <c r="Y21" s="64"/>
      <c r="Z21" s="812">
        <f>説明書!G36</f>
        <v>7745</v>
      </c>
      <c r="AA21" s="812"/>
      <c r="AB21" s="812"/>
      <c r="AC21" s="812"/>
      <c r="AD21" s="64" t="s">
        <v>27</v>
      </c>
      <c r="AE21" s="64"/>
      <c r="AF21" s="64"/>
      <c r="AG21" s="64"/>
      <c r="AH21" s="64"/>
      <c r="AI21" s="64"/>
      <c r="AJ21" s="64"/>
      <c r="AK21" s="64"/>
      <c r="AL21" s="812">
        <f>N21+Z21</f>
        <v>522990</v>
      </c>
      <c r="AM21" s="812"/>
      <c r="AN21" s="812"/>
      <c r="AO21" s="813"/>
      <c r="AP21" s="64" t="s">
        <v>27</v>
      </c>
      <c r="AQ21" s="64"/>
      <c r="AR21" s="64"/>
      <c r="AS21" s="64"/>
      <c r="AT21" s="64"/>
      <c r="BI21" s="513"/>
    </row>
    <row r="22" spans="2:61" ht="15" customHeight="1">
      <c r="B22" s="64"/>
      <c r="N22" s="450"/>
      <c r="O22" s="450"/>
      <c r="P22" s="450"/>
      <c r="Q22" s="450"/>
      <c r="R22" s="64"/>
      <c r="S22" s="64"/>
      <c r="T22" s="64"/>
      <c r="U22" s="64"/>
      <c r="V22" s="64"/>
      <c r="W22" s="64"/>
      <c r="X22" s="64"/>
      <c r="Y22" s="64"/>
      <c r="Z22" s="450"/>
      <c r="AA22" s="450"/>
      <c r="AB22" s="450"/>
      <c r="AC22" s="450"/>
      <c r="AD22" s="64"/>
      <c r="AE22" s="64"/>
      <c r="AF22" s="64"/>
      <c r="AG22" s="64"/>
      <c r="AH22" s="64"/>
      <c r="AI22" s="64"/>
      <c r="AJ22" s="64"/>
      <c r="AK22" s="64"/>
      <c r="AL22" s="450"/>
      <c r="AM22" s="450"/>
      <c r="AN22" s="450"/>
      <c r="AO22" s="451"/>
      <c r="AP22" s="64"/>
      <c r="AQ22" s="64"/>
      <c r="AR22" s="64"/>
    </row>
    <row r="23" spans="2:61" ht="15" hidden="1" customHeight="1">
      <c r="B23" s="64"/>
      <c r="N23" s="733"/>
      <c r="O23" s="733"/>
      <c r="P23" s="733"/>
      <c r="Q23" s="733"/>
      <c r="R23" s="64"/>
      <c r="S23" s="64"/>
      <c r="T23" s="64"/>
      <c r="U23" s="64"/>
      <c r="V23" s="64"/>
      <c r="W23" s="64"/>
      <c r="X23" s="64"/>
      <c r="Y23" s="64"/>
      <c r="Z23" s="733"/>
      <c r="AA23" s="733"/>
      <c r="AB23" s="733"/>
      <c r="AC23" s="733"/>
      <c r="AD23" s="64"/>
      <c r="AE23" s="64"/>
      <c r="AF23" s="64"/>
      <c r="AG23" s="64"/>
      <c r="AH23" s="64"/>
      <c r="AI23" s="64"/>
      <c r="AJ23" s="64"/>
      <c r="AK23" s="64"/>
      <c r="AL23" s="733"/>
      <c r="AM23" s="733"/>
      <c r="AN23" s="733"/>
      <c r="AO23" s="734"/>
      <c r="AP23" s="64"/>
      <c r="AQ23" s="64"/>
      <c r="AR23" s="64"/>
    </row>
    <row r="24" spans="2:61" ht="15" hidden="1" customHeight="1">
      <c r="B24" s="1" t="s">
        <v>625</v>
      </c>
    </row>
    <row r="25" spans="2:61" ht="15" hidden="1" customHeight="1">
      <c r="B25" s="1" t="s">
        <v>615</v>
      </c>
    </row>
    <row r="26" spans="2:61" ht="15" hidden="1" customHeight="1"/>
    <row r="27" spans="2:61" ht="15" hidden="1" customHeight="1">
      <c r="C27" s="64"/>
      <c r="D27" s="64"/>
      <c r="E27" s="64" t="s">
        <v>399</v>
      </c>
      <c r="H27" s="64"/>
      <c r="I27" s="64"/>
      <c r="J27" s="64"/>
      <c r="K27" s="64"/>
      <c r="L27" s="64"/>
      <c r="M27" s="64"/>
      <c r="N27" s="826" t="s">
        <v>25</v>
      </c>
      <c r="O27" s="826"/>
      <c r="P27" s="826"/>
      <c r="Q27" s="826"/>
      <c r="R27" s="826"/>
      <c r="S27" s="826"/>
      <c r="T27" s="826"/>
      <c r="U27" s="826"/>
      <c r="V27" s="64"/>
      <c r="W27" s="64"/>
      <c r="X27" s="64"/>
      <c r="Y27" s="64"/>
      <c r="Z27" s="826" t="s">
        <v>91</v>
      </c>
      <c r="AA27" s="826"/>
      <c r="AB27" s="826"/>
      <c r="AC27" s="826"/>
      <c r="AD27" s="826"/>
      <c r="AE27" s="826"/>
      <c r="AF27" s="826"/>
      <c r="AG27" s="826"/>
      <c r="AH27" s="64"/>
      <c r="AI27" s="64"/>
      <c r="AJ27" s="64"/>
      <c r="AK27" s="64"/>
      <c r="AL27" s="826" t="s">
        <v>26</v>
      </c>
      <c r="AM27" s="826"/>
      <c r="AN27" s="826"/>
      <c r="AO27" s="826"/>
      <c r="AP27" s="826"/>
      <c r="AQ27" s="826"/>
      <c r="AR27" s="826"/>
      <c r="AS27" s="826"/>
      <c r="AT27" s="178"/>
    </row>
    <row r="28" spans="2:61" ht="15" hidden="1" customHeight="1">
      <c r="B28" s="64" t="s">
        <v>28</v>
      </c>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row>
    <row r="29" spans="2:61" ht="15" hidden="1" customHeight="1">
      <c r="B29" s="64" t="s">
        <v>218</v>
      </c>
      <c r="C29" s="64"/>
      <c r="D29" s="64"/>
      <c r="E29" s="64"/>
      <c r="F29" s="64"/>
      <c r="G29" s="64"/>
      <c r="H29" s="64"/>
      <c r="I29" s="64"/>
      <c r="J29" s="64"/>
      <c r="K29" s="64"/>
      <c r="L29" s="64"/>
      <c r="M29" s="64"/>
      <c r="N29" s="812">
        <f>実施計画!G34</f>
        <v>239069</v>
      </c>
      <c r="O29" s="812"/>
      <c r="P29" s="812"/>
      <c r="Q29" s="812"/>
      <c r="R29" s="64" t="s">
        <v>27</v>
      </c>
      <c r="S29" s="64"/>
      <c r="T29" s="64"/>
      <c r="U29" s="64"/>
      <c r="V29" s="64"/>
      <c r="W29" s="64"/>
      <c r="X29" s="64"/>
      <c r="Y29" s="64"/>
      <c r="Z29" s="812">
        <f>SUM(Z30:AC33)</f>
        <v>0</v>
      </c>
      <c r="AA29" s="812"/>
      <c r="AB29" s="812"/>
      <c r="AC29" s="812"/>
      <c r="AD29" s="64" t="s">
        <v>27</v>
      </c>
      <c r="AE29" s="64"/>
      <c r="AF29" s="64"/>
      <c r="AG29" s="64"/>
      <c r="AH29" s="64"/>
      <c r="AI29" s="64"/>
      <c r="AJ29" s="64"/>
      <c r="AK29" s="64"/>
      <c r="AL29" s="812">
        <f>N29+Z29</f>
        <v>239069</v>
      </c>
      <c r="AM29" s="812"/>
      <c r="AN29" s="812"/>
      <c r="AO29" s="813"/>
      <c r="AP29" s="64" t="s">
        <v>27</v>
      </c>
      <c r="AQ29" s="64"/>
      <c r="AR29" s="64"/>
      <c r="AS29" s="64"/>
      <c r="AT29" s="64"/>
    </row>
    <row r="30" spans="2:61" ht="15" hidden="1" customHeight="1">
      <c r="B30" s="64" t="s">
        <v>361</v>
      </c>
      <c r="C30" s="64"/>
      <c r="D30" s="64"/>
      <c r="E30" s="64"/>
      <c r="F30" s="64"/>
      <c r="G30" s="64"/>
      <c r="H30" s="64"/>
      <c r="I30" s="64"/>
      <c r="J30" s="64"/>
      <c r="K30" s="64"/>
      <c r="L30" s="64"/>
      <c r="M30" s="64"/>
      <c r="N30" s="812">
        <f>実施計画!G35</f>
        <v>24800</v>
      </c>
      <c r="O30" s="812"/>
      <c r="P30" s="812"/>
      <c r="Q30" s="812"/>
      <c r="R30" s="64" t="s">
        <v>27</v>
      </c>
      <c r="S30" s="64"/>
      <c r="T30" s="64"/>
      <c r="U30" s="64"/>
      <c r="V30" s="64"/>
      <c r="W30" s="64"/>
      <c r="X30" s="64"/>
      <c r="Y30" s="64"/>
      <c r="Z30" s="812">
        <f>実施計画!H36</f>
        <v>0</v>
      </c>
      <c r="AA30" s="812"/>
      <c r="AB30" s="812"/>
      <c r="AC30" s="812"/>
      <c r="AD30" s="64" t="s">
        <v>27</v>
      </c>
      <c r="AE30" s="64"/>
      <c r="AF30" s="64"/>
      <c r="AG30" s="64"/>
      <c r="AH30" s="64"/>
      <c r="AI30" s="64"/>
      <c r="AJ30" s="64"/>
      <c r="AK30" s="64"/>
      <c r="AL30" s="812">
        <f>N30+Z30</f>
        <v>24800</v>
      </c>
      <c r="AM30" s="812"/>
      <c r="AN30" s="812"/>
      <c r="AO30" s="813"/>
      <c r="AP30" s="64" t="s">
        <v>27</v>
      </c>
      <c r="AQ30" s="64"/>
      <c r="AR30" s="64"/>
      <c r="AS30" s="64"/>
      <c r="AT30" s="64"/>
    </row>
    <row r="31" spans="2:61" ht="15" hidden="1" customHeight="1">
      <c r="B31" s="64" t="s">
        <v>616</v>
      </c>
      <c r="C31" s="64"/>
      <c r="D31" s="64"/>
      <c r="E31" s="64"/>
      <c r="F31" s="64"/>
      <c r="G31" s="64"/>
      <c r="H31" s="64"/>
      <c r="I31" s="64"/>
      <c r="J31" s="64"/>
      <c r="K31" s="64"/>
      <c r="L31" s="64"/>
      <c r="M31" s="64"/>
      <c r="N31" s="812">
        <f>実施計画!G37</f>
        <v>20740</v>
      </c>
      <c r="O31" s="812"/>
      <c r="P31" s="812"/>
      <c r="Q31" s="812"/>
      <c r="R31" s="64" t="s">
        <v>27</v>
      </c>
      <c r="S31" s="64"/>
      <c r="T31" s="64"/>
      <c r="U31" s="64"/>
      <c r="V31" s="64"/>
      <c r="W31" s="64"/>
      <c r="X31" s="64"/>
      <c r="Y31" s="64"/>
      <c r="Z31" s="812">
        <f>実施計画!H37</f>
        <v>0</v>
      </c>
      <c r="AA31" s="812"/>
      <c r="AB31" s="812"/>
      <c r="AC31" s="812"/>
      <c r="AD31" s="64" t="s">
        <v>27</v>
      </c>
      <c r="AE31" s="64"/>
      <c r="AF31" s="64"/>
      <c r="AG31" s="64"/>
      <c r="AH31" s="64"/>
      <c r="AI31" s="64"/>
      <c r="AJ31" s="64"/>
      <c r="AK31" s="64"/>
      <c r="AL31" s="812">
        <f>N31+Z31</f>
        <v>20740</v>
      </c>
      <c r="AM31" s="812"/>
      <c r="AN31" s="812"/>
      <c r="AO31" s="813"/>
      <c r="AP31" s="64" t="s">
        <v>27</v>
      </c>
      <c r="AQ31" s="64"/>
      <c r="AR31" s="64"/>
      <c r="AS31" s="64"/>
      <c r="AT31" s="64"/>
    </row>
    <row r="32" spans="2:61" ht="15" hidden="1" customHeight="1">
      <c r="B32" s="64" t="s">
        <v>617</v>
      </c>
      <c r="C32" s="64"/>
      <c r="D32" s="64"/>
      <c r="E32" s="64"/>
      <c r="F32" s="64"/>
      <c r="G32" s="64"/>
      <c r="H32" s="64"/>
      <c r="I32" s="64"/>
      <c r="J32" s="64"/>
      <c r="K32" s="64"/>
      <c r="L32" s="64"/>
      <c r="M32" s="64"/>
      <c r="N32" s="812">
        <f>実施計画!G39</f>
        <v>4620</v>
      </c>
      <c r="O32" s="812"/>
      <c r="P32" s="812"/>
      <c r="Q32" s="812"/>
      <c r="R32" s="64" t="s">
        <v>27</v>
      </c>
      <c r="S32" s="64"/>
      <c r="T32" s="64"/>
      <c r="U32" s="64"/>
      <c r="V32" s="64"/>
      <c r="W32" s="64"/>
      <c r="X32" s="64"/>
      <c r="Y32" s="64"/>
      <c r="Z32" s="812">
        <f>実施計画!H39</f>
        <v>0</v>
      </c>
      <c r="AA32" s="812"/>
      <c r="AB32" s="812"/>
      <c r="AC32" s="812"/>
      <c r="AD32" s="64" t="s">
        <v>27</v>
      </c>
      <c r="AE32" s="64"/>
      <c r="AF32" s="64"/>
      <c r="AG32" s="64"/>
      <c r="AH32" s="64"/>
      <c r="AI32" s="64"/>
      <c r="AJ32" s="64"/>
      <c r="AK32" s="64"/>
      <c r="AL32" s="812">
        <f>N32+Z32</f>
        <v>4620</v>
      </c>
      <c r="AM32" s="812"/>
      <c r="AN32" s="812"/>
      <c r="AO32" s="813"/>
      <c r="AP32" s="64" t="s">
        <v>27</v>
      </c>
      <c r="AQ32" s="64"/>
      <c r="AR32" s="64"/>
      <c r="AS32" s="64"/>
      <c r="AT32" s="64"/>
    </row>
    <row r="33" spans="2:52" ht="15" hidden="1" customHeight="1">
      <c r="B33" s="64" t="s">
        <v>362</v>
      </c>
      <c r="C33" s="64"/>
      <c r="D33" s="64"/>
      <c r="E33" s="64"/>
      <c r="F33" s="64"/>
      <c r="G33" s="64"/>
      <c r="H33" s="64"/>
      <c r="I33" s="64"/>
      <c r="J33" s="64"/>
      <c r="K33" s="64"/>
      <c r="L33" s="64"/>
      <c r="M33" s="64"/>
      <c r="N33" s="812">
        <f>実施計画!G41</f>
        <v>188728</v>
      </c>
      <c r="O33" s="812"/>
      <c r="P33" s="812"/>
      <c r="Q33" s="812"/>
      <c r="R33" s="64" t="s">
        <v>27</v>
      </c>
      <c r="S33" s="64"/>
      <c r="T33" s="64"/>
      <c r="U33" s="64"/>
      <c r="V33" s="64"/>
      <c r="W33" s="64"/>
      <c r="X33" s="64"/>
      <c r="Y33" s="64"/>
      <c r="Z33" s="812">
        <f>実施計画!H41</f>
        <v>0</v>
      </c>
      <c r="AA33" s="812"/>
      <c r="AB33" s="812"/>
      <c r="AC33" s="812"/>
      <c r="AD33" s="64" t="s">
        <v>27</v>
      </c>
      <c r="AE33" s="64"/>
      <c r="AF33" s="64"/>
      <c r="AG33" s="64"/>
      <c r="AH33" s="64"/>
      <c r="AI33" s="64"/>
      <c r="AJ33" s="64"/>
      <c r="AK33" s="64"/>
      <c r="AL33" s="812">
        <f>N33+Z33</f>
        <v>188728</v>
      </c>
      <c r="AM33" s="812"/>
      <c r="AN33" s="812"/>
      <c r="AO33" s="813"/>
      <c r="AP33" s="64" t="s">
        <v>27</v>
      </c>
      <c r="AQ33" s="64"/>
      <c r="AR33" s="64"/>
      <c r="AS33" s="64"/>
      <c r="AT33" s="64"/>
    </row>
    <row r="34" spans="2:52" ht="15" hidden="1" customHeight="1">
      <c r="B34" s="64" t="s">
        <v>29</v>
      </c>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row>
    <row r="35" spans="2:52" ht="15" hidden="1" customHeight="1">
      <c r="B35" s="64" t="s">
        <v>365</v>
      </c>
      <c r="C35" s="64"/>
      <c r="D35" s="64"/>
      <c r="E35" s="64"/>
      <c r="F35" s="64"/>
      <c r="G35" s="64"/>
      <c r="H35" s="64"/>
      <c r="I35" s="64"/>
      <c r="J35" s="64"/>
      <c r="K35" s="64"/>
      <c r="L35" s="64"/>
      <c r="M35" s="64"/>
      <c r="N35" s="812">
        <f>実施計画!G47</f>
        <v>392064</v>
      </c>
      <c r="O35" s="812"/>
      <c r="P35" s="812"/>
      <c r="Q35" s="812"/>
      <c r="R35" s="64" t="s">
        <v>27</v>
      </c>
      <c r="S35" s="64"/>
      <c r="T35" s="64"/>
      <c r="U35" s="64"/>
      <c r="V35" s="64"/>
      <c r="W35" s="64"/>
      <c r="X35" s="64"/>
      <c r="Y35" s="64"/>
      <c r="Z35" s="812">
        <f>SUM(Z36:AC36)</f>
        <v>0</v>
      </c>
      <c r="AA35" s="812"/>
      <c r="AB35" s="812"/>
      <c r="AC35" s="812"/>
      <c r="AD35" s="64" t="s">
        <v>27</v>
      </c>
      <c r="AE35" s="64"/>
      <c r="AF35" s="64"/>
      <c r="AG35" s="64"/>
      <c r="AH35" s="64"/>
      <c r="AI35" s="64"/>
      <c r="AJ35" s="64"/>
      <c r="AK35" s="64"/>
      <c r="AL35" s="812">
        <f>N35+Z35</f>
        <v>392064</v>
      </c>
      <c r="AM35" s="812"/>
      <c r="AN35" s="812"/>
      <c r="AO35" s="813"/>
      <c r="AP35" s="64" t="s">
        <v>27</v>
      </c>
      <c r="AQ35" s="64"/>
      <c r="AR35" s="64"/>
      <c r="AS35" s="64"/>
      <c r="AT35" s="64"/>
      <c r="AU35" s="5"/>
      <c r="AV35" s="5"/>
      <c r="AW35" s="5"/>
      <c r="AX35" s="5"/>
      <c r="AY35" s="5"/>
      <c r="AZ35" s="5"/>
    </row>
    <row r="36" spans="2:52" ht="15" hidden="1" customHeight="1">
      <c r="B36" s="64" t="s">
        <v>366</v>
      </c>
      <c r="C36" s="64"/>
      <c r="D36" s="64"/>
      <c r="E36" s="64"/>
      <c r="F36" s="64"/>
      <c r="G36" s="64"/>
      <c r="H36" s="64"/>
      <c r="I36" s="64"/>
      <c r="J36" s="64"/>
      <c r="K36" s="64"/>
      <c r="L36" s="64"/>
      <c r="M36" s="64"/>
      <c r="N36" s="812">
        <f>実施計画!G48</f>
        <v>72173</v>
      </c>
      <c r="O36" s="812"/>
      <c r="P36" s="812"/>
      <c r="Q36" s="812"/>
      <c r="R36" s="64" t="s">
        <v>27</v>
      </c>
      <c r="S36" s="64"/>
      <c r="T36" s="64"/>
      <c r="U36" s="64"/>
      <c r="V36" s="64"/>
      <c r="W36" s="64"/>
      <c r="X36" s="64"/>
      <c r="Y36" s="64"/>
      <c r="Z36" s="812">
        <f>実施計画!H48</f>
        <v>0</v>
      </c>
      <c r="AA36" s="812"/>
      <c r="AB36" s="812"/>
      <c r="AC36" s="812"/>
      <c r="AD36" s="64" t="s">
        <v>27</v>
      </c>
      <c r="AE36" s="64"/>
      <c r="AF36" s="64"/>
      <c r="AG36" s="64"/>
      <c r="AH36" s="64"/>
      <c r="AI36" s="64"/>
      <c r="AJ36" s="64"/>
      <c r="AK36" s="64"/>
      <c r="AL36" s="812">
        <f>N36+Z36</f>
        <v>72173</v>
      </c>
      <c r="AM36" s="812"/>
      <c r="AN36" s="812"/>
      <c r="AO36" s="813"/>
      <c r="AP36" s="64" t="s">
        <v>27</v>
      </c>
      <c r="AQ36" s="64"/>
      <c r="AR36" s="64"/>
      <c r="AS36" s="64"/>
      <c r="AT36" s="64"/>
    </row>
    <row r="37" spans="2:52" ht="15" hidden="1" customHeight="1">
      <c r="B37" s="64"/>
      <c r="C37" s="64"/>
      <c r="D37" s="64"/>
      <c r="E37" s="64"/>
      <c r="F37" s="64"/>
      <c r="G37" s="64"/>
      <c r="H37" s="64"/>
      <c r="I37" s="64"/>
      <c r="J37" s="64"/>
      <c r="K37" s="64"/>
      <c r="L37" s="64"/>
      <c r="M37" s="64"/>
      <c r="N37" s="514"/>
      <c r="O37" s="514"/>
      <c r="P37" s="514"/>
      <c r="Q37" s="514"/>
      <c r="R37" s="64"/>
      <c r="S37" s="64"/>
      <c r="T37" s="64"/>
      <c r="U37" s="64"/>
      <c r="V37" s="64"/>
      <c r="W37" s="64"/>
      <c r="X37" s="64"/>
      <c r="Y37" s="64"/>
      <c r="Z37" s="514"/>
      <c r="AA37" s="514"/>
      <c r="AB37" s="514"/>
      <c r="AC37" s="514"/>
      <c r="AD37" s="64"/>
      <c r="AE37" s="64"/>
      <c r="AF37" s="64"/>
      <c r="AG37" s="64"/>
      <c r="AH37" s="64"/>
      <c r="AI37" s="64"/>
      <c r="AJ37" s="64"/>
      <c r="AK37" s="64"/>
      <c r="AL37" s="514"/>
      <c r="AM37" s="514"/>
      <c r="AN37" s="514"/>
      <c r="AO37" s="515"/>
      <c r="AP37" s="64"/>
      <c r="AQ37" s="64"/>
      <c r="AR37" s="64"/>
      <c r="AS37" s="64"/>
      <c r="AT37" s="64"/>
    </row>
    <row r="38" spans="2:52" ht="15" hidden="1" customHeight="1">
      <c r="B38" s="64"/>
      <c r="C38" s="64"/>
      <c r="D38" s="64"/>
      <c r="E38" s="64"/>
      <c r="F38" s="64"/>
      <c r="G38" s="64"/>
      <c r="H38" s="64"/>
      <c r="I38" s="64"/>
      <c r="J38" s="64"/>
      <c r="K38" s="64"/>
      <c r="L38" s="64"/>
      <c r="M38" s="64"/>
      <c r="N38" s="527"/>
      <c r="O38" s="527"/>
      <c r="P38" s="527"/>
      <c r="Q38" s="527"/>
      <c r="R38" s="64"/>
      <c r="S38" s="64"/>
      <c r="T38" s="64"/>
      <c r="U38" s="64"/>
      <c r="V38" s="64"/>
      <c r="W38" s="64"/>
      <c r="X38" s="64"/>
      <c r="Y38" s="64"/>
      <c r="Z38" s="527"/>
      <c r="AA38" s="527"/>
      <c r="AB38" s="527"/>
      <c r="AC38" s="527"/>
      <c r="AD38" s="64"/>
      <c r="AE38" s="64"/>
      <c r="AF38" s="64"/>
      <c r="AG38" s="64"/>
      <c r="AH38" s="64"/>
      <c r="AI38" s="64"/>
      <c r="AJ38" s="64"/>
      <c r="AK38" s="64"/>
      <c r="AL38" s="527"/>
      <c r="AM38" s="527"/>
      <c r="AN38" s="527"/>
      <c r="AO38" s="528"/>
      <c r="AP38" s="64"/>
      <c r="AQ38" s="64"/>
      <c r="AR38" s="64"/>
      <c r="AS38" s="64"/>
      <c r="AT38" s="64"/>
    </row>
    <row r="39" spans="2:52" ht="15" hidden="1" customHeight="1">
      <c r="B39" s="64"/>
      <c r="C39" s="64"/>
      <c r="D39" s="64"/>
      <c r="E39" s="64"/>
      <c r="F39" s="64"/>
      <c r="G39" s="64"/>
      <c r="H39" s="64"/>
      <c r="I39" s="64"/>
      <c r="J39" s="64"/>
      <c r="K39" s="64"/>
      <c r="L39" s="64"/>
      <c r="M39" s="64"/>
      <c r="N39" s="527"/>
      <c r="O39" s="527"/>
      <c r="P39" s="527"/>
      <c r="Q39" s="527"/>
      <c r="R39" s="64"/>
      <c r="S39" s="64"/>
      <c r="T39" s="64"/>
      <c r="U39" s="64"/>
      <c r="V39" s="64"/>
      <c r="W39" s="64"/>
      <c r="X39" s="64"/>
      <c r="Y39" s="64"/>
      <c r="Z39" s="527"/>
      <c r="AA39" s="527"/>
      <c r="AB39" s="527"/>
      <c r="AC39" s="527"/>
      <c r="AD39" s="64"/>
      <c r="AE39" s="64"/>
      <c r="AF39" s="64"/>
      <c r="AG39" s="64"/>
      <c r="AH39" s="64"/>
      <c r="AI39" s="64"/>
      <c r="AJ39" s="64"/>
      <c r="AK39" s="64"/>
      <c r="AL39" s="527"/>
      <c r="AM39" s="527"/>
      <c r="AN39" s="527"/>
      <c r="AO39" s="528"/>
      <c r="AP39" s="64"/>
      <c r="AQ39" s="64"/>
      <c r="AR39" s="64"/>
      <c r="AS39" s="64"/>
      <c r="AT39" s="64"/>
    </row>
    <row r="40" spans="2:52" ht="15" hidden="1" customHeight="1">
      <c r="B40" s="64"/>
      <c r="C40" s="64"/>
      <c r="D40" s="64"/>
      <c r="E40" s="64"/>
      <c r="F40" s="64"/>
      <c r="G40" s="64"/>
      <c r="H40" s="64"/>
      <c r="I40" s="64"/>
      <c r="J40" s="64"/>
      <c r="K40" s="64"/>
      <c r="L40" s="64"/>
      <c r="M40" s="64"/>
      <c r="N40" s="527"/>
      <c r="O40" s="527"/>
      <c r="P40" s="527"/>
      <c r="Q40" s="527"/>
      <c r="R40" s="64"/>
      <c r="S40" s="64"/>
      <c r="T40" s="64"/>
      <c r="U40" s="64"/>
      <c r="V40" s="64"/>
      <c r="W40" s="64"/>
      <c r="X40" s="64"/>
      <c r="Y40" s="64"/>
      <c r="Z40" s="527"/>
      <c r="AA40" s="527"/>
      <c r="AB40" s="527"/>
      <c r="AC40" s="527"/>
      <c r="AD40" s="64"/>
      <c r="AE40" s="64"/>
      <c r="AF40" s="64"/>
      <c r="AG40" s="64"/>
      <c r="AH40" s="64"/>
      <c r="AI40" s="64"/>
      <c r="AJ40" s="64"/>
      <c r="AK40" s="64"/>
      <c r="AL40" s="527"/>
      <c r="AM40" s="527"/>
      <c r="AN40" s="527"/>
      <c r="AO40" s="528"/>
      <c r="AP40" s="64"/>
      <c r="AQ40" s="64"/>
      <c r="AR40" s="64"/>
      <c r="AS40" s="64"/>
      <c r="AT40" s="64"/>
    </row>
    <row r="41" spans="2:52" ht="15" hidden="1" customHeight="1">
      <c r="B41" s="64"/>
      <c r="C41" s="64"/>
      <c r="D41" s="64"/>
      <c r="E41" s="64"/>
      <c r="F41" s="64"/>
      <c r="G41" s="64"/>
      <c r="H41" s="64"/>
      <c r="I41" s="64"/>
      <c r="J41" s="64"/>
      <c r="K41" s="64"/>
      <c r="L41" s="64"/>
      <c r="M41" s="64"/>
      <c r="N41" s="527"/>
      <c r="O41" s="527"/>
      <c r="P41" s="527"/>
      <c r="Q41" s="527"/>
      <c r="R41" s="64"/>
      <c r="S41" s="64"/>
      <c r="T41" s="64"/>
      <c r="U41" s="64"/>
      <c r="V41" s="64"/>
      <c r="W41" s="64"/>
      <c r="X41" s="64"/>
      <c r="Y41" s="64"/>
      <c r="Z41" s="527"/>
      <c r="AA41" s="527"/>
      <c r="AB41" s="527"/>
      <c r="AC41" s="527"/>
      <c r="AD41" s="64"/>
      <c r="AE41" s="64"/>
      <c r="AF41" s="64"/>
      <c r="AG41" s="64"/>
      <c r="AH41" s="64"/>
      <c r="AI41" s="64"/>
      <c r="AJ41" s="64"/>
      <c r="AK41" s="64"/>
      <c r="AL41" s="527"/>
      <c r="AM41" s="527"/>
      <c r="AN41" s="527"/>
      <c r="AO41" s="528"/>
      <c r="AP41" s="64"/>
      <c r="AQ41" s="64"/>
      <c r="AR41" s="64"/>
      <c r="AS41" s="64"/>
      <c r="AT41" s="64"/>
    </row>
    <row r="42" spans="2:52" ht="15" hidden="1" customHeight="1">
      <c r="B42" s="64"/>
      <c r="C42" s="64"/>
      <c r="D42" s="64"/>
      <c r="E42" s="64"/>
      <c r="F42" s="64"/>
      <c r="G42" s="64"/>
      <c r="H42" s="64"/>
      <c r="I42" s="64"/>
      <c r="J42" s="64"/>
      <c r="K42" s="64"/>
      <c r="L42" s="64"/>
      <c r="M42" s="64"/>
      <c r="N42" s="527"/>
      <c r="O42" s="527"/>
      <c r="P42" s="527"/>
      <c r="Q42" s="527"/>
      <c r="R42" s="64"/>
      <c r="S42" s="64"/>
      <c r="T42" s="64"/>
      <c r="U42" s="64"/>
      <c r="V42" s="64"/>
      <c r="W42" s="64"/>
      <c r="X42" s="64"/>
      <c r="Y42" s="64"/>
      <c r="Z42" s="527"/>
      <c r="AA42" s="527"/>
      <c r="AB42" s="527"/>
      <c r="AC42" s="527"/>
      <c r="AD42" s="64"/>
      <c r="AE42" s="64"/>
      <c r="AF42" s="64"/>
      <c r="AG42" s="64"/>
      <c r="AH42" s="64"/>
      <c r="AI42" s="64"/>
      <c r="AJ42" s="64"/>
      <c r="AK42" s="64"/>
      <c r="AL42" s="527"/>
      <c r="AM42" s="527"/>
      <c r="AN42" s="527"/>
      <c r="AO42" s="528"/>
      <c r="AP42" s="64"/>
      <c r="AQ42" s="64"/>
      <c r="AR42" s="64"/>
      <c r="AS42" s="64"/>
      <c r="AT42" s="64"/>
    </row>
    <row r="43" spans="2:52" ht="15" hidden="1" customHeight="1">
      <c r="B43" s="64"/>
      <c r="C43" s="64"/>
      <c r="D43" s="64"/>
      <c r="E43" s="64"/>
      <c r="F43" s="64"/>
      <c r="G43" s="64"/>
      <c r="H43" s="64"/>
      <c r="I43" s="64"/>
      <c r="J43" s="64"/>
      <c r="K43" s="64"/>
      <c r="L43" s="64"/>
      <c r="M43" s="64"/>
      <c r="N43" s="514"/>
      <c r="O43" s="514"/>
      <c r="P43" s="514"/>
      <c r="Q43" s="514"/>
      <c r="R43" s="64"/>
      <c r="S43" s="64"/>
      <c r="T43" s="64"/>
      <c r="U43" s="64"/>
      <c r="V43" s="64"/>
      <c r="W43" s="64"/>
      <c r="X43" s="64"/>
      <c r="Y43" s="64"/>
      <c r="Z43" s="514"/>
      <c r="AA43" s="514"/>
      <c r="AB43" s="514"/>
      <c r="AC43" s="514"/>
      <c r="AD43" s="64"/>
      <c r="AE43" s="64"/>
      <c r="AF43" s="64"/>
      <c r="AG43" s="64"/>
      <c r="AH43" s="64"/>
      <c r="AI43" s="64"/>
      <c r="AJ43" s="64"/>
      <c r="AK43" s="64"/>
      <c r="AL43" s="514"/>
      <c r="AM43" s="514"/>
      <c r="AN43" s="514"/>
      <c r="AO43" s="515"/>
      <c r="AP43" s="64"/>
      <c r="AQ43" s="64"/>
      <c r="AR43" s="64"/>
      <c r="AS43" s="64"/>
      <c r="AT43" s="64"/>
    </row>
    <row r="44" spans="2:52" ht="15" hidden="1" customHeight="1">
      <c r="B44" s="64"/>
      <c r="C44" s="64"/>
      <c r="D44" s="64"/>
      <c r="E44" s="64"/>
      <c r="F44" s="64"/>
      <c r="G44" s="64"/>
      <c r="H44" s="64"/>
      <c r="I44" s="64"/>
      <c r="J44" s="64"/>
      <c r="K44" s="64"/>
      <c r="L44" s="64"/>
      <c r="M44" s="64"/>
      <c r="N44" s="457"/>
      <c r="O44" s="457"/>
      <c r="P44" s="457"/>
      <c r="Q44" s="457"/>
      <c r="R44" s="64"/>
      <c r="S44" s="64"/>
      <c r="T44" s="64"/>
      <c r="U44" s="64"/>
      <c r="V44" s="64"/>
      <c r="W44" s="64"/>
      <c r="X44" s="64"/>
      <c r="Y44" s="64"/>
      <c r="Z44" s="457"/>
      <c r="AA44" s="457"/>
      <c r="AB44" s="457"/>
      <c r="AC44" s="457"/>
      <c r="AD44" s="64"/>
      <c r="AE44" s="64"/>
      <c r="AF44" s="64"/>
      <c r="AG44" s="64"/>
      <c r="AH44" s="64"/>
      <c r="AI44" s="64"/>
      <c r="AJ44" s="64"/>
      <c r="AK44" s="64"/>
      <c r="AL44" s="457"/>
      <c r="AM44" s="457"/>
      <c r="AN44" s="457"/>
      <c r="AO44" s="458"/>
      <c r="AP44" s="64"/>
      <c r="AQ44" s="64"/>
      <c r="AR44" s="64"/>
      <c r="AS44" s="64"/>
      <c r="AT44" s="64"/>
    </row>
    <row r="45" spans="2:52" ht="15" hidden="1" customHeight="1">
      <c r="B45" s="64"/>
      <c r="C45" s="64"/>
      <c r="D45" s="64"/>
      <c r="E45" s="64"/>
      <c r="F45" s="64"/>
      <c r="G45" s="64"/>
      <c r="H45" s="64"/>
      <c r="I45" s="64"/>
      <c r="J45" s="64"/>
      <c r="K45" s="64"/>
      <c r="L45" s="64"/>
      <c r="M45" s="64"/>
      <c r="N45" s="733"/>
      <c r="O45" s="733"/>
      <c r="P45" s="733"/>
      <c r="Q45" s="733"/>
      <c r="R45" s="64"/>
      <c r="S45" s="64"/>
      <c r="T45" s="64"/>
      <c r="U45" s="64"/>
      <c r="V45" s="64"/>
      <c r="W45" s="64"/>
      <c r="X45" s="64"/>
      <c r="Y45" s="64"/>
      <c r="Z45" s="733"/>
      <c r="AA45" s="733"/>
      <c r="AB45" s="733"/>
      <c r="AC45" s="733"/>
      <c r="AD45" s="64"/>
      <c r="AE45" s="64"/>
      <c r="AF45" s="64"/>
      <c r="AG45" s="64"/>
      <c r="AH45" s="64"/>
      <c r="AI45" s="64"/>
      <c r="AJ45" s="64"/>
      <c r="AK45" s="64"/>
      <c r="AL45" s="733"/>
      <c r="AM45" s="733"/>
      <c r="AN45" s="733"/>
      <c r="AO45" s="734"/>
      <c r="AP45" s="64"/>
      <c r="AQ45" s="64"/>
      <c r="AR45" s="64"/>
      <c r="AS45" s="64"/>
      <c r="AT45" s="64"/>
    </row>
    <row r="46" spans="2:52" ht="15" hidden="1" customHeight="1">
      <c r="B46" s="64"/>
      <c r="C46" s="64"/>
      <c r="D46" s="64"/>
      <c r="E46" s="64"/>
      <c r="F46" s="64"/>
      <c r="G46" s="64"/>
      <c r="H46" s="64"/>
      <c r="I46" s="64"/>
      <c r="J46" s="64"/>
      <c r="K46" s="64"/>
      <c r="L46" s="64"/>
      <c r="M46" s="64"/>
      <c r="N46" s="733"/>
      <c r="O46" s="733"/>
      <c r="P46" s="733"/>
      <c r="Q46" s="733"/>
      <c r="R46" s="64"/>
      <c r="S46" s="64"/>
      <c r="T46" s="64"/>
      <c r="U46" s="64"/>
      <c r="V46" s="64"/>
      <c r="W46" s="64"/>
      <c r="X46" s="64"/>
      <c r="Y46" s="64"/>
      <c r="Z46" s="733"/>
      <c r="AA46" s="733"/>
      <c r="AB46" s="733"/>
      <c r="AC46" s="733"/>
      <c r="AD46" s="64"/>
      <c r="AE46" s="64"/>
      <c r="AF46" s="64"/>
      <c r="AG46" s="64"/>
      <c r="AH46" s="64"/>
      <c r="AI46" s="64"/>
      <c r="AJ46" s="64"/>
      <c r="AK46" s="64"/>
      <c r="AL46" s="733"/>
      <c r="AM46" s="733"/>
      <c r="AN46" s="733"/>
      <c r="AO46" s="734"/>
      <c r="AP46" s="64"/>
      <c r="AQ46" s="64"/>
      <c r="AR46" s="64"/>
      <c r="AS46" s="64"/>
      <c r="AT46" s="64"/>
    </row>
    <row r="47" spans="2:52" ht="15" hidden="1" customHeight="1">
      <c r="B47" s="64"/>
      <c r="C47" s="64"/>
      <c r="D47" s="64"/>
      <c r="E47" s="64"/>
      <c r="F47" s="64"/>
      <c r="G47" s="64"/>
      <c r="H47" s="64"/>
      <c r="I47" s="64"/>
      <c r="J47" s="64"/>
      <c r="K47" s="64"/>
      <c r="L47" s="64"/>
      <c r="M47" s="64"/>
      <c r="N47" s="510"/>
      <c r="O47" s="510"/>
      <c r="P47" s="510"/>
      <c r="Q47" s="510"/>
      <c r="R47" s="64"/>
      <c r="S47" s="64"/>
      <c r="T47" s="64"/>
      <c r="U47" s="64"/>
      <c r="V47" s="64"/>
      <c r="W47" s="64"/>
      <c r="X47" s="64"/>
      <c r="Y47" s="64"/>
      <c r="Z47" s="510"/>
      <c r="AA47" s="510"/>
      <c r="AB47" s="510"/>
      <c r="AC47" s="510"/>
      <c r="AD47" s="64"/>
      <c r="AE47" s="64"/>
      <c r="AF47" s="64"/>
      <c r="AG47" s="64"/>
      <c r="AH47" s="64"/>
      <c r="AI47" s="64"/>
      <c r="AJ47" s="64"/>
      <c r="AK47" s="64"/>
      <c r="AL47" s="510"/>
      <c r="AM47" s="510"/>
      <c r="AN47" s="510"/>
      <c r="AO47" s="511"/>
      <c r="AP47" s="64"/>
      <c r="AQ47" s="64"/>
      <c r="AR47" s="64"/>
      <c r="AS47" s="64"/>
      <c r="AT47" s="64"/>
    </row>
    <row r="48" spans="2:52" ht="22.5" hidden="1" customHeight="1">
      <c r="B48" s="64"/>
      <c r="C48" s="64"/>
      <c r="D48" s="64"/>
      <c r="E48" s="64"/>
      <c r="F48" s="64"/>
      <c r="G48" s="64"/>
      <c r="H48" s="64"/>
      <c r="I48" s="64"/>
      <c r="J48" s="64"/>
      <c r="K48" s="64"/>
      <c r="L48" s="64"/>
      <c r="M48" s="64"/>
      <c r="N48" s="733"/>
      <c r="O48" s="733"/>
      <c r="P48" s="733"/>
      <c r="Q48" s="733"/>
      <c r="R48" s="64"/>
      <c r="S48" s="64"/>
      <c r="T48" s="64"/>
      <c r="U48" s="64"/>
      <c r="V48" s="64"/>
      <c r="W48" s="64"/>
      <c r="X48" s="64"/>
      <c r="Y48" s="64"/>
      <c r="Z48" s="733"/>
      <c r="AA48" s="733"/>
      <c r="AB48" s="733"/>
      <c r="AC48" s="733"/>
      <c r="AD48" s="64"/>
      <c r="AE48" s="64"/>
      <c r="AF48" s="64"/>
      <c r="AG48" s="64"/>
      <c r="AH48" s="64"/>
      <c r="AI48" s="64"/>
      <c r="AJ48" s="64"/>
      <c r="AK48" s="64"/>
      <c r="AL48" s="733"/>
      <c r="AM48" s="733"/>
      <c r="AN48" s="733"/>
      <c r="AO48" s="734"/>
      <c r="AP48" s="64"/>
      <c r="AQ48" s="64"/>
      <c r="AR48" s="64"/>
      <c r="AS48" s="64"/>
      <c r="AT48" s="64"/>
    </row>
    <row r="49" spans="2:57" ht="15" hidden="1" customHeight="1">
      <c r="B49" s="34" t="s">
        <v>390</v>
      </c>
      <c r="L49" s="3"/>
      <c r="M49" s="3"/>
      <c r="N49" s="62"/>
      <c r="O49" s="62"/>
      <c r="P49" s="62"/>
      <c r="Q49" s="62"/>
      <c r="V49" s="8"/>
      <c r="W49" s="8"/>
      <c r="X49" s="8"/>
      <c r="Y49" s="8"/>
      <c r="Z49" s="8"/>
      <c r="AA49" s="8"/>
      <c r="AB49" s="8"/>
      <c r="AH49" s="9"/>
      <c r="AI49" s="9"/>
      <c r="AJ49" s="9"/>
      <c r="AK49" s="9"/>
    </row>
    <row r="50" spans="2:57" ht="15" hidden="1" customHeight="1">
      <c r="B50" s="34" t="s">
        <v>621</v>
      </c>
      <c r="L50" s="3"/>
      <c r="M50" s="3"/>
      <c r="N50" s="62"/>
      <c r="O50" s="62"/>
      <c r="P50" s="62"/>
      <c r="Q50" s="62"/>
      <c r="V50" s="8"/>
      <c r="W50" s="8"/>
      <c r="X50" s="8"/>
      <c r="Y50" s="8"/>
      <c r="Z50" s="8"/>
      <c r="AA50" s="8"/>
      <c r="AB50" s="8"/>
      <c r="AH50" s="9"/>
      <c r="AI50" s="9"/>
      <c r="AJ50" s="9"/>
      <c r="AK50" s="9"/>
    </row>
    <row r="51" spans="2:57" ht="15" hidden="1" customHeight="1">
      <c r="C51" s="1" t="s">
        <v>402</v>
      </c>
      <c r="L51" s="3"/>
      <c r="M51" s="3"/>
      <c r="N51" s="62"/>
      <c r="O51" s="62"/>
      <c r="P51" s="62"/>
      <c r="Q51" s="62"/>
      <c r="V51" s="8"/>
      <c r="W51" s="8"/>
      <c r="X51" s="8"/>
      <c r="Y51" s="8"/>
      <c r="Z51" s="8"/>
      <c r="AA51" s="8"/>
      <c r="AB51" s="8"/>
      <c r="AH51" s="9"/>
      <c r="AI51" s="9"/>
      <c r="AJ51" s="9"/>
      <c r="AK51" s="9"/>
      <c r="BE51" s="18" t="s">
        <v>391</v>
      </c>
    </row>
    <row r="52" spans="2:57" ht="15" hidden="1" customHeight="1">
      <c r="C52" s="851" t="s">
        <v>85</v>
      </c>
      <c r="D52" s="852"/>
      <c r="E52" s="852"/>
      <c r="F52" s="852"/>
      <c r="G52" s="852"/>
      <c r="H52" s="852"/>
      <c r="I52" s="852"/>
      <c r="J52" s="852"/>
      <c r="K52" s="853"/>
      <c r="L52" s="810" t="s">
        <v>403</v>
      </c>
      <c r="M52" s="810"/>
      <c r="N52" s="810"/>
      <c r="O52" s="810"/>
      <c r="P52" s="810"/>
      <c r="Q52" s="810"/>
      <c r="R52" s="810"/>
      <c r="S52" s="810"/>
      <c r="T52" s="810"/>
      <c r="U52" s="810"/>
      <c r="V52" s="810"/>
      <c r="W52" s="810"/>
      <c r="X52" s="810"/>
      <c r="Y52" s="810"/>
      <c r="Z52" s="810"/>
      <c r="AA52" s="810"/>
      <c r="AB52" s="810"/>
      <c r="AC52" s="810"/>
      <c r="AD52" s="810"/>
      <c r="AE52" s="810"/>
      <c r="AF52" s="810"/>
      <c r="AG52" s="810"/>
      <c r="AH52" s="810"/>
      <c r="AI52" s="810" t="s">
        <v>404</v>
      </c>
      <c r="AJ52" s="810"/>
      <c r="AK52" s="810"/>
      <c r="AL52" s="810"/>
      <c r="AM52" s="810"/>
      <c r="AN52" s="810"/>
      <c r="AO52" s="810"/>
      <c r="AP52" s="810"/>
      <c r="AQ52" s="810"/>
      <c r="AR52" s="810"/>
      <c r="AS52" s="810"/>
      <c r="AT52" s="810"/>
      <c r="AU52" s="810"/>
      <c r="AV52" s="810"/>
      <c r="AW52" s="810"/>
      <c r="AX52" s="810"/>
      <c r="AY52" s="810"/>
      <c r="AZ52" s="810"/>
      <c r="BA52" s="810"/>
      <c r="BB52" s="810"/>
      <c r="BC52" s="810"/>
      <c r="BD52" s="810"/>
      <c r="BE52" s="810"/>
    </row>
    <row r="53" spans="2:57" ht="15" hidden="1" customHeight="1">
      <c r="C53" s="797"/>
      <c r="D53" s="798"/>
      <c r="E53" s="798"/>
      <c r="F53" s="798"/>
      <c r="G53" s="798"/>
      <c r="H53" s="798"/>
      <c r="I53" s="798"/>
      <c r="J53" s="798"/>
      <c r="K53" s="799"/>
      <c r="L53" s="811" t="s">
        <v>392</v>
      </c>
      <c r="M53" s="811"/>
      <c r="N53" s="811"/>
      <c r="O53" s="797" t="s">
        <v>90</v>
      </c>
      <c r="P53" s="798"/>
      <c r="Q53" s="798"/>
      <c r="R53" s="798"/>
      <c r="S53" s="799"/>
      <c r="T53" s="797" t="s">
        <v>92</v>
      </c>
      <c r="U53" s="798"/>
      <c r="V53" s="798"/>
      <c r="W53" s="798"/>
      <c r="X53" s="798"/>
      <c r="Y53" s="799"/>
      <c r="Z53" s="797" t="s">
        <v>93</v>
      </c>
      <c r="AA53" s="798"/>
      <c r="AB53" s="798"/>
      <c r="AC53" s="798"/>
      <c r="AD53" s="798"/>
      <c r="AE53" s="798"/>
      <c r="AF53" s="798"/>
      <c r="AG53" s="798"/>
      <c r="AH53" s="799"/>
      <c r="AI53" s="811" t="s">
        <v>392</v>
      </c>
      <c r="AJ53" s="811"/>
      <c r="AK53" s="811"/>
      <c r="AL53" s="797" t="s">
        <v>90</v>
      </c>
      <c r="AM53" s="798"/>
      <c r="AN53" s="798"/>
      <c r="AO53" s="798"/>
      <c r="AP53" s="799"/>
      <c r="AQ53" s="797" t="s">
        <v>92</v>
      </c>
      <c r="AR53" s="798"/>
      <c r="AS53" s="798"/>
      <c r="AT53" s="798"/>
      <c r="AU53" s="798"/>
      <c r="AV53" s="799"/>
      <c r="AW53" s="797" t="s">
        <v>93</v>
      </c>
      <c r="AX53" s="798"/>
      <c r="AY53" s="798"/>
      <c r="AZ53" s="798"/>
      <c r="BA53" s="798"/>
      <c r="BB53" s="798"/>
      <c r="BC53" s="798"/>
      <c r="BD53" s="798"/>
      <c r="BE53" s="799"/>
    </row>
    <row r="54" spans="2:57" ht="39.950000000000003" hidden="1" customHeight="1">
      <c r="C54" s="844" t="s">
        <v>498</v>
      </c>
      <c r="D54" s="844"/>
      <c r="E54" s="844"/>
      <c r="F54" s="844"/>
      <c r="G54" s="844"/>
      <c r="H54" s="844"/>
      <c r="I54" s="844"/>
      <c r="J54" s="844"/>
      <c r="K54" s="844"/>
      <c r="L54" s="854">
        <v>20400</v>
      </c>
      <c r="M54" s="855"/>
      <c r="N54" s="856"/>
      <c r="O54" s="851" t="s">
        <v>94</v>
      </c>
      <c r="P54" s="860"/>
      <c r="Q54" s="860"/>
      <c r="R54" s="860"/>
      <c r="S54" s="853"/>
      <c r="T54" s="800" t="s">
        <v>500</v>
      </c>
      <c r="U54" s="801"/>
      <c r="V54" s="801"/>
      <c r="W54" s="801"/>
      <c r="X54" s="801"/>
      <c r="Y54" s="802"/>
      <c r="Z54" s="800" t="s">
        <v>497</v>
      </c>
      <c r="AA54" s="801"/>
      <c r="AB54" s="801"/>
      <c r="AC54" s="801"/>
      <c r="AD54" s="801"/>
      <c r="AE54" s="801"/>
      <c r="AF54" s="801"/>
      <c r="AG54" s="801"/>
      <c r="AH54" s="802"/>
      <c r="AI54" s="809">
        <v>17800</v>
      </c>
      <c r="AJ54" s="809"/>
      <c r="AK54" s="809"/>
      <c r="AL54" s="851" t="s">
        <v>94</v>
      </c>
      <c r="AM54" s="860"/>
      <c r="AN54" s="860"/>
      <c r="AO54" s="860"/>
      <c r="AP54" s="853"/>
      <c r="AQ54" s="800" t="s">
        <v>500</v>
      </c>
      <c r="AR54" s="801"/>
      <c r="AS54" s="801"/>
      <c r="AT54" s="801"/>
      <c r="AU54" s="801"/>
      <c r="AV54" s="802"/>
      <c r="AW54" s="800" t="s">
        <v>497</v>
      </c>
      <c r="AX54" s="801"/>
      <c r="AY54" s="801"/>
      <c r="AZ54" s="801"/>
      <c r="BA54" s="801"/>
      <c r="BB54" s="801"/>
      <c r="BC54" s="801"/>
      <c r="BD54" s="801"/>
      <c r="BE54" s="802"/>
    </row>
    <row r="55" spans="2:57" ht="39.950000000000003" hidden="1" customHeight="1">
      <c r="C55" s="844"/>
      <c r="D55" s="844"/>
      <c r="E55" s="844"/>
      <c r="F55" s="844"/>
      <c r="G55" s="844"/>
      <c r="H55" s="844"/>
      <c r="I55" s="844"/>
      <c r="J55" s="844"/>
      <c r="K55" s="844"/>
      <c r="L55" s="857"/>
      <c r="M55" s="858"/>
      <c r="N55" s="859"/>
      <c r="O55" s="861"/>
      <c r="P55" s="862"/>
      <c r="Q55" s="862"/>
      <c r="R55" s="862"/>
      <c r="S55" s="863"/>
      <c r="T55" s="803"/>
      <c r="U55" s="804"/>
      <c r="V55" s="804"/>
      <c r="W55" s="804"/>
      <c r="X55" s="804"/>
      <c r="Y55" s="805"/>
      <c r="Z55" s="803"/>
      <c r="AA55" s="804"/>
      <c r="AB55" s="804"/>
      <c r="AC55" s="804"/>
      <c r="AD55" s="804"/>
      <c r="AE55" s="804"/>
      <c r="AF55" s="804"/>
      <c r="AG55" s="804"/>
      <c r="AH55" s="805"/>
      <c r="AI55" s="809"/>
      <c r="AJ55" s="809"/>
      <c r="AK55" s="809"/>
      <c r="AL55" s="861"/>
      <c r="AM55" s="862"/>
      <c r="AN55" s="862"/>
      <c r="AO55" s="862"/>
      <c r="AP55" s="863"/>
      <c r="AQ55" s="803"/>
      <c r="AR55" s="804"/>
      <c r="AS55" s="804"/>
      <c r="AT55" s="804"/>
      <c r="AU55" s="804"/>
      <c r="AV55" s="805"/>
      <c r="AW55" s="803"/>
      <c r="AX55" s="804"/>
      <c r="AY55" s="804"/>
      <c r="AZ55" s="804"/>
      <c r="BA55" s="804"/>
      <c r="BB55" s="804"/>
      <c r="BC55" s="804"/>
      <c r="BD55" s="804"/>
      <c r="BE55" s="805"/>
    </row>
    <row r="56" spans="2:57" ht="39.950000000000003" hidden="1" customHeight="1">
      <c r="C56" s="844" t="s">
        <v>499</v>
      </c>
      <c r="D56" s="844"/>
      <c r="E56" s="844"/>
      <c r="F56" s="844"/>
      <c r="G56" s="844"/>
      <c r="H56" s="844"/>
      <c r="I56" s="844"/>
      <c r="J56" s="844"/>
      <c r="K56" s="844"/>
      <c r="L56" s="854">
        <v>4400</v>
      </c>
      <c r="M56" s="855"/>
      <c r="N56" s="856"/>
      <c r="O56" s="861"/>
      <c r="P56" s="862"/>
      <c r="Q56" s="862"/>
      <c r="R56" s="862"/>
      <c r="S56" s="863"/>
      <c r="T56" s="803"/>
      <c r="U56" s="804"/>
      <c r="V56" s="804"/>
      <c r="W56" s="804"/>
      <c r="X56" s="804"/>
      <c r="Y56" s="805"/>
      <c r="Z56" s="803"/>
      <c r="AA56" s="804"/>
      <c r="AB56" s="804"/>
      <c r="AC56" s="804"/>
      <c r="AD56" s="804"/>
      <c r="AE56" s="804"/>
      <c r="AF56" s="804"/>
      <c r="AG56" s="804"/>
      <c r="AH56" s="805"/>
      <c r="AI56" s="809">
        <v>2800</v>
      </c>
      <c r="AJ56" s="809"/>
      <c r="AK56" s="809"/>
      <c r="AL56" s="861"/>
      <c r="AM56" s="862"/>
      <c r="AN56" s="862"/>
      <c r="AO56" s="862"/>
      <c r="AP56" s="863"/>
      <c r="AQ56" s="803"/>
      <c r="AR56" s="804"/>
      <c r="AS56" s="804"/>
      <c r="AT56" s="804"/>
      <c r="AU56" s="804"/>
      <c r="AV56" s="805"/>
      <c r="AW56" s="803"/>
      <c r="AX56" s="804"/>
      <c r="AY56" s="804"/>
      <c r="AZ56" s="804"/>
      <c r="BA56" s="804"/>
      <c r="BB56" s="804"/>
      <c r="BC56" s="804"/>
      <c r="BD56" s="804"/>
      <c r="BE56" s="805"/>
    </row>
    <row r="57" spans="2:57" ht="39.950000000000003" hidden="1" customHeight="1">
      <c r="C57" s="844"/>
      <c r="D57" s="844"/>
      <c r="E57" s="844"/>
      <c r="F57" s="844"/>
      <c r="G57" s="844"/>
      <c r="H57" s="844"/>
      <c r="I57" s="844"/>
      <c r="J57" s="844"/>
      <c r="K57" s="844"/>
      <c r="L57" s="857"/>
      <c r="M57" s="858"/>
      <c r="N57" s="859"/>
      <c r="O57" s="864"/>
      <c r="P57" s="798"/>
      <c r="Q57" s="798"/>
      <c r="R57" s="798"/>
      <c r="S57" s="799"/>
      <c r="T57" s="806"/>
      <c r="U57" s="807"/>
      <c r="V57" s="807"/>
      <c r="W57" s="807"/>
      <c r="X57" s="807"/>
      <c r="Y57" s="808"/>
      <c r="Z57" s="806"/>
      <c r="AA57" s="807"/>
      <c r="AB57" s="807"/>
      <c r="AC57" s="807"/>
      <c r="AD57" s="807"/>
      <c r="AE57" s="807"/>
      <c r="AF57" s="807"/>
      <c r="AG57" s="807"/>
      <c r="AH57" s="808"/>
      <c r="AI57" s="809"/>
      <c r="AJ57" s="809"/>
      <c r="AK57" s="809"/>
      <c r="AL57" s="864"/>
      <c r="AM57" s="798"/>
      <c r="AN57" s="798"/>
      <c r="AO57" s="798"/>
      <c r="AP57" s="799"/>
      <c r="AQ57" s="806"/>
      <c r="AR57" s="807"/>
      <c r="AS57" s="807"/>
      <c r="AT57" s="807"/>
      <c r="AU57" s="807"/>
      <c r="AV57" s="808"/>
      <c r="AW57" s="806"/>
      <c r="AX57" s="807"/>
      <c r="AY57" s="807"/>
      <c r="AZ57" s="807"/>
      <c r="BA57" s="807"/>
      <c r="BB57" s="807"/>
      <c r="BC57" s="807"/>
      <c r="BD57" s="807"/>
      <c r="BE57" s="808"/>
    </row>
    <row r="58" spans="2:57" s="15" customFormat="1" ht="15" hidden="1" customHeight="1">
      <c r="Q58" s="546"/>
      <c r="R58" s="546"/>
      <c r="X58" s="547"/>
      <c r="Y58" s="547"/>
      <c r="Z58" s="547"/>
      <c r="AA58" s="547"/>
      <c r="AB58" s="547"/>
      <c r="AC58" s="547"/>
      <c r="AD58" s="547"/>
      <c r="AE58" s="547"/>
      <c r="AF58" s="547"/>
      <c r="AG58" s="547"/>
      <c r="AH58" s="547"/>
      <c r="AK58" s="546"/>
      <c r="AL58" s="546"/>
      <c r="AM58" s="546"/>
      <c r="AS58" s="547"/>
      <c r="AT58" s="547"/>
      <c r="AU58" s="547"/>
      <c r="AV58" s="547"/>
      <c r="AW58" s="547"/>
      <c r="AX58" s="547"/>
      <c r="AY58" s="547"/>
      <c r="AZ58" s="547"/>
      <c r="BA58" s="547"/>
      <c r="BB58" s="547"/>
      <c r="BC58" s="547"/>
      <c r="BD58" s="547"/>
    </row>
    <row r="59" spans="2:57" s="15" customFormat="1" ht="15" hidden="1" customHeight="1">
      <c r="O59" s="546"/>
      <c r="P59" s="546"/>
      <c r="Q59" s="546"/>
      <c r="R59" s="546"/>
      <c r="X59" s="547"/>
      <c r="Y59" s="547"/>
      <c r="Z59" s="547"/>
      <c r="AA59" s="547"/>
      <c r="AB59" s="547"/>
      <c r="AC59" s="547"/>
      <c r="AD59" s="547"/>
      <c r="AE59" s="547"/>
      <c r="AF59" s="547"/>
      <c r="AG59" s="547"/>
      <c r="AH59" s="547"/>
      <c r="AI59" s="547"/>
      <c r="AJ59" s="546"/>
      <c r="AK59" s="546"/>
      <c r="AL59" s="546"/>
      <c r="AM59" s="546"/>
      <c r="AS59" s="547"/>
      <c r="AT59" s="547"/>
      <c r="AU59" s="547"/>
      <c r="AV59" s="547"/>
      <c r="AW59" s="547"/>
      <c r="AX59" s="547"/>
      <c r="AY59" s="547"/>
      <c r="AZ59" s="547"/>
      <c r="BA59" s="547"/>
      <c r="BB59" s="547"/>
      <c r="BC59" s="547"/>
      <c r="BD59" s="547"/>
    </row>
    <row r="60" spans="2:57" s="147" customFormat="1" ht="15" customHeight="1">
      <c r="B60" s="34" t="s">
        <v>213</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114"/>
    </row>
    <row r="61" spans="2:57" s="147" customFormat="1" ht="15" customHeight="1">
      <c r="B61" s="34" t="s">
        <v>605</v>
      </c>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114"/>
    </row>
    <row r="62" spans="2:57" s="147" customFormat="1" ht="15" customHeight="1">
      <c r="B62" s="1"/>
      <c r="C62" s="64"/>
      <c r="D62" s="64"/>
      <c r="E62" s="64" t="s">
        <v>399</v>
      </c>
      <c r="G62" s="1"/>
      <c r="H62" s="64"/>
      <c r="I62" s="64"/>
      <c r="J62" s="64"/>
      <c r="K62" s="64"/>
      <c r="L62" s="64"/>
      <c r="M62" s="64"/>
      <c r="N62" s="826" t="s">
        <v>25</v>
      </c>
      <c r="O62" s="826"/>
      <c r="P62" s="826"/>
      <c r="Q62" s="826"/>
      <c r="R62" s="826"/>
      <c r="S62" s="826"/>
      <c r="T62" s="826"/>
      <c r="U62" s="826"/>
      <c r="V62" s="64"/>
      <c r="W62" s="64"/>
      <c r="X62" s="64"/>
      <c r="Y62" s="64"/>
      <c r="Z62" s="826" t="s">
        <v>91</v>
      </c>
      <c r="AA62" s="826"/>
      <c r="AB62" s="826"/>
      <c r="AC62" s="826"/>
      <c r="AD62" s="826"/>
      <c r="AE62" s="826"/>
      <c r="AF62" s="826"/>
      <c r="AG62" s="826"/>
      <c r="AH62" s="64"/>
      <c r="AI62" s="64"/>
      <c r="AJ62" s="64"/>
      <c r="AK62" s="64"/>
      <c r="AL62" s="826" t="s">
        <v>26</v>
      </c>
      <c r="AM62" s="826"/>
      <c r="AN62" s="826"/>
      <c r="AO62" s="826"/>
      <c r="AP62" s="826"/>
      <c r="AQ62" s="826"/>
      <c r="AR62" s="826"/>
      <c r="AS62" s="826"/>
      <c r="AT62" s="114"/>
    </row>
    <row r="63" spans="2:57" s="147" customFormat="1" ht="15" customHeight="1">
      <c r="B63" s="34"/>
      <c r="C63" s="148" t="s">
        <v>214</v>
      </c>
      <c r="D63" s="148"/>
      <c r="E63" s="148"/>
      <c r="F63" s="148"/>
      <c r="G63" s="148"/>
      <c r="H63" s="148"/>
      <c r="I63" s="148"/>
      <c r="J63" s="148"/>
      <c r="K63" s="148"/>
      <c r="L63" s="148"/>
      <c r="M63" s="34"/>
      <c r="N63" s="842">
        <f>給与明細!BZ8</f>
        <v>28188</v>
      </c>
      <c r="O63" s="842"/>
      <c r="P63" s="842"/>
      <c r="Q63" s="842"/>
      <c r="R63" s="114" t="s">
        <v>27</v>
      </c>
      <c r="S63" s="114"/>
      <c r="T63" s="114"/>
      <c r="U63" s="114"/>
      <c r="V63" s="114"/>
      <c r="W63" s="114"/>
      <c r="X63" s="114"/>
      <c r="Y63" s="114"/>
      <c r="Z63" s="842">
        <f>給与明細!BZ9</f>
        <v>7745</v>
      </c>
      <c r="AA63" s="842"/>
      <c r="AB63" s="842"/>
      <c r="AC63" s="842"/>
      <c r="AD63" s="114" t="s">
        <v>27</v>
      </c>
      <c r="AE63" s="114"/>
      <c r="AF63" s="114"/>
      <c r="AG63" s="114"/>
      <c r="AH63" s="114"/>
      <c r="AI63" s="114"/>
      <c r="AJ63" s="114"/>
      <c r="AK63" s="114"/>
      <c r="AL63" s="842">
        <f>+N63+Z63</f>
        <v>35933</v>
      </c>
      <c r="AM63" s="842"/>
      <c r="AN63" s="842"/>
      <c r="AO63" s="843"/>
      <c r="AP63" s="114" t="s">
        <v>27</v>
      </c>
      <c r="AQ63" s="114"/>
      <c r="AR63" s="149"/>
      <c r="AS63" s="149"/>
      <c r="AT63" s="114"/>
    </row>
    <row r="64" spans="2:57" ht="15" hidden="1" customHeight="1">
      <c r="B64" s="21"/>
      <c r="C64" s="21"/>
      <c r="D64" s="64"/>
      <c r="E64" s="64"/>
      <c r="F64" s="64"/>
      <c r="G64" s="64"/>
      <c r="H64" s="64"/>
      <c r="I64" s="64"/>
      <c r="J64" s="64"/>
      <c r="K64" s="64"/>
      <c r="L64" s="64"/>
      <c r="M64" s="64"/>
      <c r="N64" s="111"/>
      <c r="O64" s="111"/>
      <c r="P64" s="111"/>
      <c r="Q64" s="111"/>
      <c r="R64" s="64"/>
      <c r="S64" s="64"/>
      <c r="T64" s="64"/>
      <c r="U64" s="64"/>
      <c r="V64" s="64"/>
      <c r="W64" s="64"/>
      <c r="X64" s="64"/>
      <c r="Y64" s="64"/>
      <c r="Z64" s="111"/>
      <c r="AA64" s="111"/>
      <c r="AB64" s="111"/>
      <c r="AC64" s="111"/>
      <c r="AD64" s="64"/>
      <c r="AE64" s="64"/>
      <c r="AF64" s="64"/>
      <c r="AG64" s="64"/>
      <c r="AH64" s="64"/>
      <c r="AI64" s="64"/>
      <c r="AJ64" s="64"/>
      <c r="AK64" s="64"/>
      <c r="AL64" s="111"/>
      <c r="AM64" s="111"/>
      <c r="AN64" s="111"/>
      <c r="AO64" s="112"/>
      <c r="AP64" s="64"/>
      <c r="AQ64" s="64"/>
      <c r="AR64" s="64"/>
      <c r="AS64" s="64"/>
      <c r="AT64" s="64"/>
    </row>
    <row r="65" spans="2:62" ht="15" customHeight="1">
      <c r="B65" s="64"/>
      <c r="C65" s="64"/>
      <c r="D65" s="64"/>
      <c r="E65" s="64"/>
      <c r="F65" s="64"/>
      <c r="G65" s="64"/>
      <c r="H65" s="64"/>
      <c r="I65" s="64"/>
      <c r="J65" s="64"/>
      <c r="K65" s="64"/>
      <c r="L65" s="64"/>
      <c r="M65" s="64"/>
      <c r="N65" s="733"/>
      <c r="O65" s="733"/>
      <c r="P65" s="733"/>
      <c r="Q65" s="733"/>
      <c r="R65" s="64"/>
      <c r="S65" s="64"/>
      <c r="T65" s="64"/>
      <c r="U65" s="64"/>
      <c r="V65" s="64"/>
      <c r="W65" s="64"/>
      <c r="X65" s="64"/>
      <c r="Y65" s="64"/>
      <c r="Z65" s="733"/>
      <c r="AA65" s="733"/>
      <c r="AB65" s="733"/>
      <c r="AC65" s="733"/>
      <c r="AD65" s="64"/>
      <c r="AE65" s="64"/>
      <c r="AF65" s="64"/>
      <c r="AG65" s="64"/>
      <c r="AH65" s="64"/>
      <c r="AI65" s="64"/>
      <c r="AJ65" s="64"/>
      <c r="AK65" s="64"/>
      <c r="AL65" s="733"/>
      <c r="AM65" s="733"/>
      <c r="AN65" s="733"/>
      <c r="AO65" s="734"/>
      <c r="AP65" s="64"/>
      <c r="AQ65" s="64"/>
      <c r="AR65" s="64"/>
      <c r="AS65" s="64"/>
      <c r="AT65" s="64"/>
      <c r="BG65" s="15" t="s">
        <v>620</v>
      </c>
    </row>
    <row r="66" spans="2:62" s="147" customFormat="1" ht="15" customHeight="1">
      <c r="B66" s="34" t="s">
        <v>219</v>
      </c>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114"/>
      <c r="BG66" s="744"/>
      <c r="BH66" s="744" t="s">
        <v>468</v>
      </c>
      <c r="BI66" s="744" t="s">
        <v>364</v>
      </c>
      <c r="BJ66" s="744" t="s">
        <v>624</v>
      </c>
    </row>
    <row r="67" spans="2:62" s="147" customFormat="1" ht="15" customHeight="1">
      <c r="B67" s="34" t="s">
        <v>645</v>
      </c>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114"/>
      <c r="BG67" s="744" t="s">
        <v>469</v>
      </c>
      <c r="BH67" s="745">
        <f>実施計画!G12</f>
        <v>73238</v>
      </c>
      <c r="BI67" s="745">
        <f>実施計画!I12</f>
        <v>80983</v>
      </c>
      <c r="BJ67" s="747">
        <f t="shared" ref="BJ67:BJ68" si="0">BI67-BH67</f>
        <v>7745</v>
      </c>
    </row>
    <row r="68" spans="2:62" s="147" customFormat="1" ht="15" customHeight="1">
      <c r="B68" s="34"/>
      <c r="C68" s="34" t="s">
        <v>646</v>
      </c>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114"/>
      <c r="BG68" s="744" t="s">
        <v>470</v>
      </c>
      <c r="BH68" s="745">
        <v>188728</v>
      </c>
      <c r="BI68" s="745">
        <f>実施計画!I41</f>
        <v>188728</v>
      </c>
      <c r="BJ68" s="747">
        <f t="shared" si="0"/>
        <v>0</v>
      </c>
    </row>
    <row r="69" spans="2:62" ht="15" customHeight="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35"/>
      <c r="AM69" s="35"/>
      <c r="AN69" s="35"/>
      <c r="AO69" s="35"/>
      <c r="AP69" s="21"/>
      <c r="AQ69" s="21"/>
      <c r="AR69" s="21"/>
      <c r="AS69" s="21"/>
      <c r="AT69" s="21"/>
      <c r="BG69" s="746" t="s">
        <v>471</v>
      </c>
      <c r="BH69" s="747">
        <f>SUM(BH67:BH68)</f>
        <v>261966</v>
      </c>
      <c r="BI69" s="747">
        <f>SUM(BI67:BI68)</f>
        <v>269711</v>
      </c>
      <c r="BJ69" s="747">
        <f>BI69-BH69</f>
        <v>7745</v>
      </c>
    </row>
    <row r="70" spans="2:62" ht="15" customHeight="1">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450"/>
      <c r="AM70" s="450"/>
      <c r="AN70" s="450"/>
      <c r="AO70" s="450"/>
      <c r="AP70" s="64"/>
      <c r="AQ70" s="64"/>
      <c r="AR70" s="64"/>
      <c r="AS70" s="64"/>
      <c r="AT70" s="64"/>
      <c r="BH70" s="414"/>
      <c r="BI70" s="414"/>
    </row>
    <row r="71" spans="2:62" ht="15" customHeight="1">
      <c r="B71" s="64"/>
      <c r="C71" s="64"/>
      <c r="D71" s="64" t="s">
        <v>662</v>
      </c>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5"/>
      <c r="AM71" s="65"/>
      <c r="AN71" s="65"/>
      <c r="AO71" s="65"/>
      <c r="AP71" s="64"/>
      <c r="AQ71" s="64"/>
      <c r="AR71" s="64"/>
      <c r="AS71" s="64"/>
      <c r="AT71" s="64"/>
    </row>
    <row r="72" spans="2:62" ht="7.5" customHeight="1">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5"/>
      <c r="AM72" s="65"/>
      <c r="AN72" s="65"/>
      <c r="AO72" s="65"/>
      <c r="AP72" s="64"/>
      <c r="AQ72" s="64"/>
      <c r="AR72" s="64"/>
      <c r="AS72" s="64"/>
      <c r="AT72" s="64"/>
    </row>
    <row r="73" spans="2:62" ht="15" customHeight="1">
      <c r="B73" s="64"/>
      <c r="C73" s="64"/>
      <c r="D73" s="172" t="s">
        <v>626</v>
      </c>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171"/>
      <c r="AM73" s="171"/>
      <c r="AN73" s="171"/>
      <c r="AO73" s="171"/>
      <c r="AP73" s="64"/>
      <c r="AQ73" s="64"/>
      <c r="AR73" s="64"/>
      <c r="AS73" s="64"/>
      <c r="AT73" s="64"/>
    </row>
    <row r="74" spans="2:62" ht="16.5" customHeight="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35"/>
      <c r="AM74" s="35"/>
      <c r="AN74" s="35"/>
      <c r="AO74" s="35"/>
      <c r="AP74" s="21"/>
      <c r="AQ74" s="21"/>
      <c r="AR74" s="21"/>
      <c r="AS74" s="21"/>
      <c r="AT74" s="21"/>
    </row>
    <row r="75" spans="2:62" ht="16.5" customHeight="1">
      <c r="B75" s="21"/>
      <c r="C75" s="21"/>
      <c r="D75" s="21"/>
      <c r="E75" s="21"/>
      <c r="F75" s="21"/>
      <c r="G75" s="21"/>
      <c r="H75" s="21"/>
      <c r="I75" s="21"/>
      <c r="J75" s="21"/>
      <c r="K75" s="21"/>
      <c r="L75" s="21"/>
      <c r="M75" s="21"/>
      <c r="N75" s="80"/>
      <c r="O75" s="80"/>
      <c r="P75" s="80"/>
      <c r="Q75" s="80"/>
      <c r="R75" s="21"/>
      <c r="S75" s="21"/>
      <c r="T75" s="21"/>
      <c r="U75" s="21"/>
      <c r="V75" s="21"/>
      <c r="W75" s="21"/>
      <c r="X75" s="21"/>
      <c r="Y75" s="21"/>
      <c r="Z75" s="80"/>
      <c r="AA75" s="80"/>
      <c r="AB75" s="80"/>
      <c r="AC75" s="80"/>
      <c r="AD75" s="64"/>
      <c r="AE75" s="64"/>
      <c r="AF75" s="64"/>
      <c r="AG75" s="64"/>
      <c r="AH75" s="64"/>
      <c r="AI75" s="64"/>
      <c r="AJ75" s="64"/>
      <c r="AK75" s="64"/>
      <c r="AL75" s="80"/>
      <c r="AM75" s="80"/>
      <c r="AN75" s="80"/>
      <c r="AO75" s="81"/>
      <c r="AP75" s="21"/>
      <c r="AQ75" s="21"/>
      <c r="AR75" s="21"/>
      <c r="AS75" s="21"/>
      <c r="AT75" s="21"/>
      <c r="AU75" s="5"/>
      <c r="AV75" s="5"/>
      <c r="AW75" s="5"/>
      <c r="AX75" s="5"/>
      <c r="AY75" s="5"/>
      <c r="AZ75" s="5"/>
    </row>
    <row r="76" spans="2:62" ht="16.5" customHeight="1">
      <c r="B76" s="21"/>
      <c r="C76" s="21"/>
      <c r="D76" s="21"/>
      <c r="E76" s="21"/>
      <c r="F76" s="21"/>
      <c r="G76" s="21"/>
      <c r="H76" s="21"/>
      <c r="I76" s="21"/>
      <c r="J76" s="21"/>
      <c r="K76" s="21"/>
      <c r="L76" s="21"/>
      <c r="M76" s="21"/>
      <c r="N76" s="812"/>
      <c r="O76" s="812"/>
      <c r="P76" s="812"/>
      <c r="Q76" s="812"/>
      <c r="R76" s="21"/>
      <c r="S76" s="21"/>
      <c r="T76" s="21"/>
      <c r="U76" s="21"/>
      <c r="V76" s="21"/>
      <c r="W76" s="21"/>
      <c r="X76" s="21"/>
      <c r="Y76" s="21"/>
      <c r="Z76" s="80"/>
      <c r="AA76" s="80"/>
      <c r="AB76" s="80"/>
      <c r="AC76" s="80"/>
      <c r="AD76" s="64"/>
      <c r="AE76" s="64"/>
      <c r="AF76" s="64"/>
      <c r="AG76" s="64"/>
      <c r="AH76" s="64"/>
      <c r="AI76" s="64"/>
      <c r="AJ76" s="64"/>
      <c r="AK76" s="64"/>
      <c r="AL76" s="80"/>
      <c r="AM76" s="80"/>
      <c r="AN76" s="80"/>
      <c r="AO76" s="81"/>
      <c r="AP76" s="21"/>
      <c r="AQ76" s="21"/>
      <c r="AR76" s="21"/>
      <c r="AS76" s="21"/>
      <c r="AT76" s="21"/>
    </row>
    <row r="77" spans="2:62" ht="16.5" customHeight="1">
      <c r="B77" s="64"/>
      <c r="C77" s="64"/>
      <c r="D77" s="64"/>
      <c r="E77" s="64"/>
      <c r="F77" s="64"/>
      <c r="G77" s="64"/>
      <c r="H77" s="64"/>
      <c r="I77" s="21"/>
      <c r="J77" s="21"/>
      <c r="K77" s="21"/>
      <c r="L77" s="21"/>
      <c r="M77" s="21"/>
      <c r="N77" s="64"/>
      <c r="O77" s="64"/>
      <c r="P77" s="64"/>
      <c r="Q77" s="64"/>
      <c r="R77" s="21"/>
      <c r="S77" s="21"/>
      <c r="T77" s="21"/>
      <c r="U77" s="21"/>
      <c r="V77" s="21"/>
      <c r="W77" s="21"/>
      <c r="X77" s="21"/>
      <c r="Y77" s="21"/>
      <c r="Z77" s="21"/>
      <c r="AA77" s="21"/>
      <c r="AB77" s="21"/>
      <c r="AC77" s="35"/>
      <c r="AD77" s="21"/>
      <c r="AE77" s="21"/>
      <c r="AF77" s="21"/>
      <c r="AG77" s="21"/>
      <c r="AH77" s="21"/>
      <c r="AI77" s="21"/>
      <c r="AJ77" s="21"/>
      <c r="AK77" s="21"/>
      <c r="AL77" s="35"/>
      <c r="AM77" s="35"/>
      <c r="AN77" s="35"/>
      <c r="AO77" s="35"/>
      <c r="AP77" s="21"/>
      <c r="AQ77" s="21"/>
      <c r="AR77" s="21"/>
      <c r="AS77" s="21"/>
      <c r="AT77" s="21"/>
    </row>
    <row r="78" spans="2:62" ht="16.5" hidden="1" customHeight="1">
      <c r="B78" s="21" t="s">
        <v>84</v>
      </c>
      <c r="C78" s="21"/>
      <c r="D78" s="21"/>
      <c r="E78" s="21"/>
      <c r="F78" s="21"/>
      <c r="G78" s="21"/>
      <c r="H78" s="21"/>
      <c r="I78" s="21"/>
      <c r="J78" s="21"/>
      <c r="K78" s="21"/>
      <c r="L78" s="21"/>
      <c r="M78" s="21"/>
      <c r="N78" s="64"/>
      <c r="O78" s="64"/>
      <c r="P78" s="64"/>
      <c r="Q78" s="64"/>
      <c r="R78" s="21"/>
      <c r="S78" s="21"/>
      <c r="T78" s="21"/>
      <c r="U78" s="21"/>
      <c r="V78" s="21"/>
      <c r="W78" s="21"/>
      <c r="X78" s="21"/>
      <c r="Y78" s="21"/>
      <c r="Z78" s="21"/>
      <c r="AA78" s="21"/>
      <c r="AB78" s="21"/>
      <c r="AC78" s="35"/>
      <c r="AD78" s="21"/>
      <c r="AE78" s="21"/>
      <c r="AF78" s="21"/>
      <c r="AG78" s="21"/>
      <c r="AH78" s="21"/>
      <c r="AI78" s="21"/>
      <c r="AJ78" s="21"/>
      <c r="AK78" s="21"/>
      <c r="AL78" s="35"/>
      <c r="AM78" s="35"/>
      <c r="AN78" s="35"/>
      <c r="AO78" s="35"/>
      <c r="AP78" s="21"/>
      <c r="AQ78" s="21"/>
      <c r="AR78" s="21"/>
      <c r="AS78" s="21"/>
      <c r="AT78" s="21"/>
    </row>
    <row r="79" spans="2:62" ht="16.5" hidden="1" customHeight="1">
      <c r="B79" s="21" t="s">
        <v>95</v>
      </c>
      <c r="C79" s="21"/>
      <c r="D79" s="21"/>
      <c r="E79" s="21"/>
      <c r="F79" s="21"/>
      <c r="G79" s="21"/>
      <c r="H79" s="21"/>
      <c r="I79" s="21"/>
      <c r="J79" s="21"/>
      <c r="K79" s="21"/>
      <c r="L79" s="21"/>
      <c r="M79" s="21"/>
      <c r="N79" s="21"/>
      <c r="O79" s="21"/>
      <c r="P79" s="21"/>
      <c r="Q79" s="35"/>
      <c r="R79" s="21"/>
      <c r="S79" s="21"/>
      <c r="T79" s="21"/>
      <c r="U79" s="21"/>
      <c r="V79" s="21"/>
      <c r="W79" s="21"/>
      <c r="X79" s="21"/>
      <c r="Y79" s="21"/>
      <c r="Z79" s="21"/>
      <c r="AA79" s="21"/>
      <c r="AB79" s="21"/>
      <c r="AC79" s="35"/>
      <c r="AD79" s="21"/>
      <c r="AE79" s="21"/>
      <c r="AF79" s="21"/>
      <c r="AG79" s="21"/>
      <c r="AH79" s="21"/>
      <c r="AI79" s="21"/>
      <c r="AJ79" s="21"/>
      <c r="AK79" s="21"/>
      <c r="AL79" s="35"/>
      <c r="AM79" s="35"/>
      <c r="AN79" s="35"/>
      <c r="AO79" s="35"/>
      <c r="AP79" s="21"/>
      <c r="AQ79" s="21"/>
      <c r="AR79" s="21"/>
      <c r="AS79" s="21"/>
      <c r="AT79" s="21"/>
    </row>
    <row r="80" spans="2:62" ht="16.5" hidden="1" customHeight="1">
      <c r="B80" s="21"/>
      <c r="C80" s="21"/>
      <c r="D80" s="21"/>
      <c r="E80" s="21"/>
      <c r="F80" s="21"/>
      <c r="G80" s="21"/>
      <c r="H80" s="21"/>
      <c r="I80" s="21"/>
      <c r="J80" s="21"/>
      <c r="K80" s="21"/>
      <c r="L80" s="21"/>
      <c r="M80" s="21"/>
      <c r="N80" s="21"/>
      <c r="O80" s="21"/>
      <c r="P80" s="21"/>
      <c r="Q80" s="35"/>
      <c r="R80" s="21"/>
      <c r="S80" s="21"/>
      <c r="T80" s="21"/>
      <c r="U80" s="21"/>
      <c r="V80" s="21"/>
      <c r="W80" s="21"/>
      <c r="X80" s="21"/>
      <c r="Y80" s="21"/>
      <c r="Z80" s="21"/>
      <c r="AA80" s="21"/>
      <c r="AB80" s="21"/>
      <c r="AC80" s="35"/>
      <c r="AD80" s="21"/>
      <c r="AE80" s="21"/>
      <c r="AF80" s="21"/>
      <c r="AG80" s="21"/>
      <c r="AH80" s="21"/>
      <c r="AI80" s="21"/>
      <c r="AJ80" s="21"/>
      <c r="AK80" s="21"/>
      <c r="AL80" s="35"/>
      <c r="AM80" s="35"/>
      <c r="AN80" s="35"/>
      <c r="AO80" s="35"/>
      <c r="AP80" s="21"/>
      <c r="AQ80" s="21"/>
      <c r="AR80" s="21"/>
      <c r="AS80" s="21"/>
      <c r="AT80" s="21"/>
    </row>
    <row r="81" spans="2:55" ht="16.5" hidden="1" customHeight="1">
      <c r="B81" s="21" t="s">
        <v>100</v>
      </c>
      <c r="C81" s="21"/>
      <c r="D81" s="21"/>
      <c r="E81" s="21"/>
      <c r="F81" s="21"/>
      <c r="G81" s="21"/>
      <c r="H81" s="21"/>
      <c r="I81" s="21"/>
      <c r="J81" s="21"/>
      <c r="K81" s="21"/>
      <c r="L81" s="21"/>
      <c r="M81" s="21"/>
      <c r="N81" s="21"/>
      <c r="O81" s="21"/>
      <c r="P81" s="21"/>
      <c r="Q81" s="35"/>
      <c r="R81" s="21"/>
      <c r="S81" s="21"/>
      <c r="T81" s="21"/>
      <c r="U81" s="21"/>
      <c r="V81" s="21"/>
      <c r="W81" s="21"/>
      <c r="X81" s="21"/>
      <c r="Y81" s="21"/>
      <c r="Z81" s="21"/>
      <c r="AA81" s="21"/>
      <c r="AB81" s="21"/>
      <c r="AC81" s="35"/>
      <c r="AD81" s="21"/>
      <c r="AE81" s="21"/>
      <c r="AF81" s="21"/>
      <c r="AG81" s="21"/>
      <c r="AH81" s="21"/>
      <c r="AI81" s="21"/>
      <c r="AJ81" s="21"/>
      <c r="AK81" s="21"/>
      <c r="AL81" s="35"/>
      <c r="AM81" s="35"/>
      <c r="AN81" s="35"/>
      <c r="AO81" s="35"/>
      <c r="AP81" s="21"/>
      <c r="AQ81" s="21"/>
      <c r="AR81" s="21"/>
      <c r="AS81" s="21"/>
      <c r="AT81" s="21"/>
      <c r="BA81" s="18"/>
      <c r="BB81" s="18"/>
      <c r="BC81" s="18"/>
    </row>
    <row r="82" spans="2:55" ht="22.5" hidden="1" customHeight="1">
      <c r="B82" s="814" t="s">
        <v>85</v>
      </c>
      <c r="C82" s="815"/>
      <c r="D82" s="815"/>
      <c r="E82" s="815"/>
      <c r="F82" s="815"/>
      <c r="G82" s="815"/>
      <c r="H82" s="816"/>
      <c r="I82" s="817"/>
      <c r="J82" s="836" t="s">
        <v>86</v>
      </c>
      <c r="K82" s="837"/>
      <c r="L82" s="837"/>
      <c r="M82" s="837"/>
      <c r="N82" s="837"/>
      <c r="O82" s="837"/>
      <c r="P82" s="837"/>
      <c r="Q82" s="837"/>
      <c r="R82" s="837"/>
      <c r="S82" s="837"/>
      <c r="T82" s="837"/>
      <c r="U82" s="837"/>
      <c r="V82" s="837"/>
      <c r="W82" s="837"/>
      <c r="X82" s="837"/>
      <c r="Y82" s="837"/>
      <c r="Z82" s="837"/>
      <c r="AA82" s="837"/>
      <c r="AB82" s="837"/>
      <c r="AC82" s="837"/>
      <c r="AD82" s="837"/>
      <c r="AE82" s="837"/>
      <c r="AF82" s="838"/>
      <c r="AG82" s="836" t="s">
        <v>87</v>
      </c>
      <c r="AH82" s="837"/>
      <c r="AI82" s="837"/>
      <c r="AJ82" s="837"/>
      <c r="AK82" s="837"/>
      <c r="AL82" s="837"/>
      <c r="AM82" s="837"/>
      <c r="AN82" s="837"/>
      <c r="AO82" s="837"/>
      <c r="AP82" s="837"/>
      <c r="AQ82" s="837"/>
      <c r="AR82" s="837"/>
      <c r="AS82" s="837"/>
      <c r="AT82" s="837"/>
      <c r="AU82" s="837"/>
      <c r="AV82" s="837"/>
      <c r="AW82" s="837"/>
      <c r="AX82" s="837"/>
      <c r="AY82" s="837"/>
      <c r="AZ82" s="837"/>
      <c r="BA82" s="837"/>
      <c r="BB82" s="837"/>
      <c r="BC82" s="838"/>
    </row>
    <row r="83" spans="2:55" ht="22.5" hidden="1" customHeight="1">
      <c r="B83" s="822"/>
      <c r="C83" s="823"/>
      <c r="D83" s="823"/>
      <c r="E83" s="823"/>
      <c r="F83" s="823"/>
      <c r="G83" s="823"/>
      <c r="H83" s="824"/>
      <c r="I83" s="825"/>
      <c r="J83" s="822" t="s">
        <v>88</v>
      </c>
      <c r="K83" s="823"/>
      <c r="L83" s="823"/>
      <c r="M83" s="823"/>
      <c r="N83" s="845"/>
      <c r="O83" s="822" t="s">
        <v>90</v>
      </c>
      <c r="P83" s="823"/>
      <c r="Q83" s="823"/>
      <c r="R83" s="823"/>
      <c r="S83" s="845"/>
      <c r="T83" s="822" t="s">
        <v>92</v>
      </c>
      <c r="U83" s="823"/>
      <c r="V83" s="823"/>
      <c r="W83" s="823"/>
      <c r="X83" s="845"/>
      <c r="Y83" s="836" t="s">
        <v>93</v>
      </c>
      <c r="Z83" s="837"/>
      <c r="AA83" s="837"/>
      <c r="AB83" s="837"/>
      <c r="AC83" s="837"/>
      <c r="AD83" s="837"/>
      <c r="AE83" s="837"/>
      <c r="AF83" s="838"/>
      <c r="AG83" s="822" t="s">
        <v>88</v>
      </c>
      <c r="AH83" s="823"/>
      <c r="AI83" s="823"/>
      <c r="AJ83" s="823"/>
      <c r="AK83" s="845"/>
      <c r="AL83" s="822" t="s">
        <v>90</v>
      </c>
      <c r="AM83" s="823"/>
      <c r="AN83" s="823"/>
      <c r="AO83" s="823"/>
      <c r="AP83" s="845"/>
      <c r="AQ83" s="822" t="s">
        <v>92</v>
      </c>
      <c r="AR83" s="823"/>
      <c r="AS83" s="823"/>
      <c r="AT83" s="823"/>
      <c r="AU83" s="845"/>
      <c r="AV83" s="836" t="s">
        <v>93</v>
      </c>
      <c r="AW83" s="837"/>
      <c r="AX83" s="837"/>
      <c r="AY83" s="837"/>
      <c r="AZ83" s="837"/>
      <c r="BA83" s="837"/>
      <c r="BB83" s="837"/>
      <c r="BC83" s="838"/>
    </row>
    <row r="84" spans="2:55" ht="16.5" hidden="1" customHeight="1">
      <c r="B84" s="814" t="s">
        <v>101</v>
      </c>
      <c r="C84" s="815"/>
      <c r="D84" s="815"/>
      <c r="E84" s="815"/>
      <c r="F84" s="815"/>
      <c r="G84" s="815"/>
      <c r="H84" s="816"/>
      <c r="I84" s="817"/>
      <c r="J84" s="61"/>
      <c r="K84" s="66"/>
      <c r="L84" s="66"/>
      <c r="M84" s="846" t="s">
        <v>89</v>
      </c>
      <c r="N84" s="847"/>
      <c r="O84" s="814" t="s">
        <v>94</v>
      </c>
      <c r="P84" s="815"/>
      <c r="Q84" s="815"/>
      <c r="R84" s="815"/>
      <c r="S84" s="848"/>
      <c r="T84" s="827" t="s">
        <v>98</v>
      </c>
      <c r="U84" s="828"/>
      <c r="V84" s="828"/>
      <c r="W84" s="828"/>
      <c r="X84" s="829"/>
      <c r="Y84" s="827" t="s">
        <v>102</v>
      </c>
      <c r="Z84" s="828"/>
      <c r="AA84" s="828"/>
      <c r="AB84" s="828"/>
      <c r="AC84" s="828"/>
      <c r="AD84" s="828"/>
      <c r="AE84" s="828"/>
      <c r="AF84" s="829"/>
      <c r="AG84" s="61"/>
      <c r="AH84" s="66"/>
      <c r="AI84" s="66"/>
      <c r="AJ84" s="846" t="s">
        <v>27</v>
      </c>
      <c r="AK84" s="847"/>
      <c r="AL84" s="814" t="s">
        <v>94</v>
      </c>
      <c r="AM84" s="815"/>
      <c r="AN84" s="815"/>
      <c r="AO84" s="815"/>
      <c r="AP84" s="848"/>
      <c r="AQ84" s="827" t="s">
        <v>98</v>
      </c>
      <c r="AR84" s="828"/>
      <c r="AS84" s="828"/>
      <c r="AT84" s="828"/>
      <c r="AU84" s="829"/>
      <c r="AV84" s="827" t="s">
        <v>102</v>
      </c>
      <c r="AW84" s="828"/>
      <c r="AX84" s="828"/>
      <c r="AY84" s="828"/>
      <c r="AZ84" s="828"/>
      <c r="BA84" s="828"/>
      <c r="BB84" s="828"/>
      <c r="BC84" s="829"/>
    </row>
    <row r="85" spans="2:55" ht="16.5" hidden="1" customHeight="1">
      <c r="B85" s="818"/>
      <c r="C85" s="819"/>
      <c r="D85" s="819"/>
      <c r="E85" s="819"/>
      <c r="F85" s="819"/>
      <c r="G85" s="819"/>
      <c r="H85" s="820"/>
      <c r="I85" s="821"/>
      <c r="J85" s="69"/>
      <c r="K85" s="36"/>
      <c r="L85" s="36"/>
      <c r="M85" s="36"/>
      <c r="N85" s="70"/>
      <c r="O85" s="818"/>
      <c r="P85" s="819"/>
      <c r="Q85" s="819"/>
      <c r="R85" s="819"/>
      <c r="S85" s="849"/>
      <c r="T85" s="830"/>
      <c r="U85" s="831"/>
      <c r="V85" s="831"/>
      <c r="W85" s="831"/>
      <c r="X85" s="832"/>
      <c r="Y85" s="830"/>
      <c r="Z85" s="831"/>
      <c r="AA85" s="831"/>
      <c r="AB85" s="831"/>
      <c r="AC85" s="831"/>
      <c r="AD85" s="831"/>
      <c r="AE85" s="831"/>
      <c r="AF85" s="832"/>
      <c r="AG85" s="69"/>
      <c r="AH85" s="36"/>
      <c r="AI85" s="36"/>
      <c r="AJ85" s="36"/>
      <c r="AK85" s="70"/>
      <c r="AL85" s="818"/>
      <c r="AM85" s="819"/>
      <c r="AN85" s="819"/>
      <c r="AO85" s="819"/>
      <c r="AP85" s="849"/>
      <c r="AQ85" s="830"/>
      <c r="AR85" s="831"/>
      <c r="AS85" s="831"/>
      <c r="AT85" s="831"/>
      <c r="AU85" s="832"/>
      <c r="AV85" s="830"/>
      <c r="AW85" s="831"/>
      <c r="AX85" s="831"/>
      <c r="AY85" s="831"/>
      <c r="AZ85" s="831"/>
      <c r="BA85" s="831"/>
      <c r="BB85" s="831"/>
      <c r="BC85" s="832"/>
    </row>
    <row r="86" spans="2:55" ht="16.5" hidden="1" customHeight="1">
      <c r="B86" s="818"/>
      <c r="C86" s="819"/>
      <c r="D86" s="819"/>
      <c r="E86" s="819"/>
      <c r="F86" s="819"/>
      <c r="G86" s="819"/>
      <c r="H86" s="820"/>
      <c r="I86" s="821"/>
      <c r="J86" s="69"/>
      <c r="K86" s="36"/>
      <c r="L86" s="36"/>
      <c r="M86" s="36"/>
      <c r="N86" s="70"/>
      <c r="O86" s="818"/>
      <c r="P86" s="819"/>
      <c r="Q86" s="819"/>
      <c r="R86" s="819"/>
      <c r="S86" s="849"/>
      <c r="T86" s="830"/>
      <c r="U86" s="831"/>
      <c r="V86" s="831"/>
      <c r="W86" s="831"/>
      <c r="X86" s="832"/>
      <c r="Y86" s="830"/>
      <c r="Z86" s="831"/>
      <c r="AA86" s="831"/>
      <c r="AB86" s="831"/>
      <c r="AC86" s="831"/>
      <c r="AD86" s="831"/>
      <c r="AE86" s="831"/>
      <c r="AF86" s="832"/>
      <c r="AG86" s="69"/>
      <c r="AH86" s="36"/>
      <c r="AI86" s="36"/>
      <c r="AJ86" s="36"/>
      <c r="AK86" s="70"/>
      <c r="AL86" s="818"/>
      <c r="AM86" s="819"/>
      <c r="AN86" s="819"/>
      <c r="AO86" s="819"/>
      <c r="AP86" s="849"/>
      <c r="AQ86" s="830"/>
      <c r="AR86" s="831"/>
      <c r="AS86" s="831"/>
      <c r="AT86" s="831"/>
      <c r="AU86" s="832"/>
      <c r="AV86" s="830"/>
      <c r="AW86" s="831"/>
      <c r="AX86" s="831"/>
      <c r="AY86" s="831"/>
      <c r="AZ86" s="831"/>
      <c r="BA86" s="831"/>
      <c r="BB86" s="831"/>
      <c r="BC86" s="832"/>
    </row>
    <row r="87" spans="2:55" ht="16.5" hidden="1" customHeight="1">
      <c r="B87" s="818"/>
      <c r="C87" s="819"/>
      <c r="D87" s="819"/>
      <c r="E87" s="819"/>
      <c r="F87" s="819"/>
      <c r="G87" s="819"/>
      <c r="H87" s="820"/>
      <c r="I87" s="821"/>
      <c r="J87" s="69"/>
      <c r="K87" s="36"/>
      <c r="L87" s="36"/>
      <c r="M87" s="36"/>
      <c r="N87" s="70"/>
      <c r="O87" s="818"/>
      <c r="P87" s="819"/>
      <c r="Q87" s="819"/>
      <c r="R87" s="819"/>
      <c r="S87" s="849"/>
      <c r="T87" s="830"/>
      <c r="U87" s="831"/>
      <c r="V87" s="831"/>
      <c r="W87" s="831"/>
      <c r="X87" s="832"/>
      <c r="Y87" s="830"/>
      <c r="Z87" s="831"/>
      <c r="AA87" s="831"/>
      <c r="AB87" s="831"/>
      <c r="AC87" s="831"/>
      <c r="AD87" s="831"/>
      <c r="AE87" s="831"/>
      <c r="AF87" s="832"/>
      <c r="AG87" s="69"/>
      <c r="AH87" s="36"/>
      <c r="AI87" s="36"/>
      <c r="AJ87" s="36"/>
      <c r="AK87" s="70"/>
      <c r="AL87" s="818"/>
      <c r="AM87" s="819"/>
      <c r="AN87" s="819"/>
      <c r="AO87" s="819"/>
      <c r="AP87" s="849"/>
      <c r="AQ87" s="830"/>
      <c r="AR87" s="831"/>
      <c r="AS87" s="831"/>
      <c r="AT87" s="831"/>
      <c r="AU87" s="832"/>
      <c r="AV87" s="830"/>
      <c r="AW87" s="831"/>
      <c r="AX87" s="831"/>
      <c r="AY87" s="831"/>
      <c r="AZ87" s="831"/>
      <c r="BA87" s="831"/>
      <c r="BB87" s="831"/>
      <c r="BC87" s="832"/>
    </row>
    <row r="88" spans="2:55" ht="16.5" hidden="1" customHeight="1">
      <c r="B88" s="818"/>
      <c r="C88" s="819"/>
      <c r="D88" s="819"/>
      <c r="E88" s="819"/>
      <c r="F88" s="819"/>
      <c r="G88" s="819"/>
      <c r="H88" s="820"/>
      <c r="I88" s="821"/>
      <c r="J88" s="69"/>
      <c r="K88" s="36"/>
      <c r="L88" s="36"/>
      <c r="M88" s="36"/>
      <c r="N88" s="70"/>
      <c r="O88" s="818"/>
      <c r="P88" s="819"/>
      <c r="Q88" s="819"/>
      <c r="R88" s="819"/>
      <c r="S88" s="849"/>
      <c r="T88" s="830"/>
      <c r="U88" s="831"/>
      <c r="V88" s="831"/>
      <c r="W88" s="831"/>
      <c r="X88" s="832"/>
      <c r="Y88" s="830"/>
      <c r="Z88" s="831"/>
      <c r="AA88" s="831"/>
      <c r="AB88" s="831"/>
      <c r="AC88" s="831"/>
      <c r="AD88" s="831"/>
      <c r="AE88" s="831"/>
      <c r="AF88" s="832"/>
      <c r="AG88" s="69"/>
      <c r="AH88" s="36"/>
      <c r="AI88" s="36"/>
      <c r="AJ88" s="36"/>
      <c r="AK88" s="70"/>
      <c r="AL88" s="818"/>
      <c r="AM88" s="819"/>
      <c r="AN88" s="819"/>
      <c r="AO88" s="819"/>
      <c r="AP88" s="849"/>
      <c r="AQ88" s="830"/>
      <c r="AR88" s="831"/>
      <c r="AS88" s="831"/>
      <c r="AT88" s="831"/>
      <c r="AU88" s="832"/>
      <c r="AV88" s="830"/>
      <c r="AW88" s="831"/>
      <c r="AX88" s="831"/>
      <c r="AY88" s="831"/>
      <c r="AZ88" s="831"/>
      <c r="BA88" s="831"/>
      <c r="BB88" s="831"/>
      <c r="BC88" s="832"/>
    </row>
    <row r="89" spans="2:55" ht="16.5" hidden="1" customHeight="1">
      <c r="B89" s="818"/>
      <c r="C89" s="819"/>
      <c r="D89" s="819"/>
      <c r="E89" s="819"/>
      <c r="F89" s="819"/>
      <c r="G89" s="819"/>
      <c r="H89" s="820"/>
      <c r="I89" s="821"/>
      <c r="J89" s="69"/>
      <c r="K89" s="36"/>
      <c r="L89" s="36"/>
      <c r="M89" s="36"/>
      <c r="N89" s="70"/>
      <c r="O89" s="818"/>
      <c r="P89" s="819"/>
      <c r="Q89" s="819"/>
      <c r="R89" s="819"/>
      <c r="S89" s="849"/>
      <c r="T89" s="830"/>
      <c r="U89" s="831"/>
      <c r="V89" s="831"/>
      <c r="W89" s="831"/>
      <c r="X89" s="832"/>
      <c r="Y89" s="830"/>
      <c r="Z89" s="831"/>
      <c r="AA89" s="831"/>
      <c r="AB89" s="831"/>
      <c r="AC89" s="831"/>
      <c r="AD89" s="831"/>
      <c r="AE89" s="831"/>
      <c r="AF89" s="832"/>
      <c r="AG89" s="69"/>
      <c r="AH89" s="36"/>
      <c r="AI89" s="36"/>
      <c r="AJ89" s="36"/>
      <c r="AK89" s="70"/>
      <c r="AL89" s="818"/>
      <c r="AM89" s="819"/>
      <c r="AN89" s="819"/>
      <c r="AO89" s="819"/>
      <c r="AP89" s="849"/>
      <c r="AQ89" s="830"/>
      <c r="AR89" s="831"/>
      <c r="AS89" s="831"/>
      <c r="AT89" s="831"/>
      <c r="AU89" s="832"/>
      <c r="AV89" s="830"/>
      <c r="AW89" s="831"/>
      <c r="AX89" s="831"/>
      <c r="AY89" s="831"/>
      <c r="AZ89" s="831"/>
      <c r="BA89" s="831"/>
      <c r="BB89" s="831"/>
      <c r="BC89" s="832"/>
    </row>
    <row r="90" spans="2:55" ht="16.5" hidden="1" customHeight="1">
      <c r="B90" s="818"/>
      <c r="C90" s="819"/>
      <c r="D90" s="819"/>
      <c r="E90" s="819"/>
      <c r="F90" s="819"/>
      <c r="G90" s="819"/>
      <c r="H90" s="820"/>
      <c r="I90" s="821"/>
      <c r="J90" s="839">
        <v>17600</v>
      </c>
      <c r="K90" s="840"/>
      <c r="L90" s="840"/>
      <c r="M90" s="840"/>
      <c r="N90" s="841"/>
      <c r="O90" s="818"/>
      <c r="P90" s="819"/>
      <c r="Q90" s="819"/>
      <c r="R90" s="819"/>
      <c r="S90" s="849"/>
      <c r="T90" s="830"/>
      <c r="U90" s="831"/>
      <c r="V90" s="831"/>
      <c r="W90" s="831"/>
      <c r="X90" s="832"/>
      <c r="Y90" s="830"/>
      <c r="Z90" s="831"/>
      <c r="AA90" s="831"/>
      <c r="AB90" s="831"/>
      <c r="AC90" s="831"/>
      <c r="AD90" s="831"/>
      <c r="AE90" s="831"/>
      <c r="AF90" s="832"/>
      <c r="AG90" s="839">
        <v>16800</v>
      </c>
      <c r="AH90" s="840"/>
      <c r="AI90" s="840"/>
      <c r="AJ90" s="840"/>
      <c r="AK90" s="841"/>
      <c r="AL90" s="818"/>
      <c r="AM90" s="819"/>
      <c r="AN90" s="819"/>
      <c r="AO90" s="819"/>
      <c r="AP90" s="849"/>
      <c r="AQ90" s="830"/>
      <c r="AR90" s="831"/>
      <c r="AS90" s="831"/>
      <c r="AT90" s="831"/>
      <c r="AU90" s="832"/>
      <c r="AV90" s="830"/>
      <c r="AW90" s="831"/>
      <c r="AX90" s="831"/>
      <c r="AY90" s="831"/>
      <c r="AZ90" s="831"/>
      <c r="BA90" s="831"/>
      <c r="BB90" s="831"/>
      <c r="BC90" s="832"/>
    </row>
    <row r="91" spans="2:55" ht="16.5" hidden="1" customHeight="1">
      <c r="B91" s="818"/>
      <c r="C91" s="819"/>
      <c r="D91" s="819"/>
      <c r="E91" s="819"/>
      <c r="F91" s="819"/>
      <c r="G91" s="819"/>
      <c r="H91" s="820"/>
      <c r="I91" s="821"/>
      <c r="J91" s="69"/>
      <c r="K91" s="36"/>
      <c r="L91" s="36"/>
      <c r="M91" s="36"/>
      <c r="N91" s="70"/>
      <c r="O91" s="818"/>
      <c r="P91" s="819"/>
      <c r="Q91" s="819"/>
      <c r="R91" s="819"/>
      <c r="S91" s="849"/>
      <c r="T91" s="830"/>
      <c r="U91" s="831"/>
      <c r="V91" s="831"/>
      <c r="W91" s="831"/>
      <c r="X91" s="832"/>
      <c r="Y91" s="830"/>
      <c r="Z91" s="831"/>
      <c r="AA91" s="831"/>
      <c r="AB91" s="831"/>
      <c r="AC91" s="831"/>
      <c r="AD91" s="831"/>
      <c r="AE91" s="831"/>
      <c r="AF91" s="832"/>
      <c r="AG91" s="69"/>
      <c r="AH91" s="36"/>
      <c r="AI91" s="36"/>
      <c r="AJ91" s="36"/>
      <c r="AK91" s="70"/>
      <c r="AL91" s="818"/>
      <c r="AM91" s="819"/>
      <c r="AN91" s="819"/>
      <c r="AO91" s="819"/>
      <c r="AP91" s="849"/>
      <c r="AQ91" s="830"/>
      <c r="AR91" s="831"/>
      <c r="AS91" s="831"/>
      <c r="AT91" s="831"/>
      <c r="AU91" s="832"/>
      <c r="AV91" s="830"/>
      <c r="AW91" s="831"/>
      <c r="AX91" s="831"/>
      <c r="AY91" s="831"/>
      <c r="AZ91" s="831"/>
      <c r="BA91" s="831"/>
      <c r="BB91" s="831"/>
      <c r="BC91" s="832"/>
    </row>
    <row r="92" spans="2:55" ht="16.5" hidden="1" customHeight="1">
      <c r="B92" s="818"/>
      <c r="C92" s="819"/>
      <c r="D92" s="819"/>
      <c r="E92" s="819"/>
      <c r="F92" s="819"/>
      <c r="G92" s="819"/>
      <c r="H92" s="820"/>
      <c r="I92" s="821"/>
      <c r="J92" s="69"/>
      <c r="K92" s="36"/>
      <c r="L92" s="36"/>
      <c r="M92" s="36"/>
      <c r="N92" s="70"/>
      <c r="O92" s="818"/>
      <c r="P92" s="819"/>
      <c r="Q92" s="819"/>
      <c r="R92" s="819"/>
      <c r="S92" s="849"/>
      <c r="T92" s="830"/>
      <c r="U92" s="831"/>
      <c r="V92" s="831"/>
      <c r="W92" s="831"/>
      <c r="X92" s="832"/>
      <c r="Y92" s="830"/>
      <c r="Z92" s="831"/>
      <c r="AA92" s="831"/>
      <c r="AB92" s="831"/>
      <c r="AC92" s="831"/>
      <c r="AD92" s="831"/>
      <c r="AE92" s="831"/>
      <c r="AF92" s="832"/>
      <c r="AG92" s="69"/>
      <c r="AH92" s="36"/>
      <c r="AI92" s="36"/>
      <c r="AJ92" s="36"/>
      <c r="AK92" s="70"/>
      <c r="AL92" s="818"/>
      <c r="AM92" s="819"/>
      <c r="AN92" s="819"/>
      <c r="AO92" s="819"/>
      <c r="AP92" s="849"/>
      <c r="AQ92" s="830"/>
      <c r="AR92" s="831"/>
      <c r="AS92" s="831"/>
      <c r="AT92" s="831"/>
      <c r="AU92" s="832"/>
      <c r="AV92" s="830"/>
      <c r="AW92" s="831"/>
      <c r="AX92" s="831"/>
      <c r="AY92" s="831"/>
      <c r="AZ92" s="831"/>
      <c r="BA92" s="831"/>
      <c r="BB92" s="831"/>
      <c r="BC92" s="832"/>
    </row>
    <row r="93" spans="2:55" ht="16.5" hidden="1" customHeight="1">
      <c r="B93" s="818"/>
      <c r="C93" s="819"/>
      <c r="D93" s="819"/>
      <c r="E93" s="819"/>
      <c r="F93" s="819"/>
      <c r="G93" s="819"/>
      <c r="H93" s="820"/>
      <c r="I93" s="821"/>
      <c r="J93" s="69"/>
      <c r="K93" s="36"/>
      <c r="L93" s="36"/>
      <c r="M93" s="36"/>
      <c r="N93" s="70"/>
      <c r="O93" s="818"/>
      <c r="P93" s="819"/>
      <c r="Q93" s="819"/>
      <c r="R93" s="819"/>
      <c r="S93" s="849"/>
      <c r="T93" s="830"/>
      <c r="U93" s="831"/>
      <c r="V93" s="831"/>
      <c r="W93" s="831"/>
      <c r="X93" s="832"/>
      <c r="Y93" s="830"/>
      <c r="Z93" s="831"/>
      <c r="AA93" s="831"/>
      <c r="AB93" s="831"/>
      <c r="AC93" s="831"/>
      <c r="AD93" s="831"/>
      <c r="AE93" s="831"/>
      <c r="AF93" s="832"/>
      <c r="AG93" s="69"/>
      <c r="AH93" s="36"/>
      <c r="AI93" s="36"/>
      <c r="AJ93" s="36"/>
      <c r="AK93" s="70"/>
      <c r="AL93" s="818"/>
      <c r="AM93" s="819"/>
      <c r="AN93" s="819"/>
      <c r="AO93" s="819"/>
      <c r="AP93" s="849"/>
      <c r="AQ93" s="830"/>
      <c r="AR93" s="831"/>
      <c r="AS93" s="831"/>
      <c r="AT93" s="831"/>
      <c r="AU93" s="832"/>
      <c r="AV93" s="830"/>
      <c r="AW93" s="831"/>
      <c r="AX93" s="831"/>
      <c r="AY93" s="831"/>
      <c r="AZ93" s="831"/>
      <c r="BA93" s="831"/>
      <c r="BB93" s="831"/>
      <c r="BC93" s="832"/>
    </row>
    <row r="94" spans="2:55" ht="16.5" hidden="1" customHeight="1">
      <c r="B94" s="818"/>
      <c r="C94" s="819"/>
      <c r="D94" s="819"/>
      <c r="E94" s="819"/>
      <c r="F94" s="819"/>
      <c r="G94" s="819"/>
      <c r="H94" s="820"/>
      <c r="I94" s="821"/>
      <c r="J94" s="69"/>
      <c r="K94" s="36"/>
      <c r="L94" s="36"/>
      <c r="M94" s="36"/>
      <c r="N94" s="70"/>
      <c r="O94" s="818"/>
      <c r="P94" s="819"/>
      <c r="Q94" s="819"/>
      <c r="R94" s="819"/>
      <c r="S94" s="849"/>
      <c r="T94" s="830"/>
      <c r="U94" s="831"/>
      <c r="V94" s="831"/>
      <c r="W94" s="831"/>
      <c r="X94" s="832"/>
      <c r="Y94" s="830"/>
      <c r="Z94" s="831"/>
      <c r="AA94" s="831"/>
      <c r="AB94" s="831"/>
      <c r="AC94" s="831"/>
      <c r="AD94" s="831"/>
      <c r="AE94" s="831"/>
      <c r="AF94" s="832"/>
      <c r="AG94" s="69"/>
      <c r="AH94" s="36"/>
      <c r="AI94" s="36"/>
      <c r="AJ94" s="36"/>
      <c r="AK94" s="70"/>
      <c r="AL94" s="818"/>
      <c r="AM94" s="819"/>
      <c r="AN94" s="819"/>
      <c r="AO94" s="819"/>
      <c r="AP94" s="849"/>
      <c r="AQ94" s="830"/>
      <c r="AR94" s="831"/>
      <c r="AS94" s="831"/>
      <c r="AT94" s="831"/>
      <c r="AU94" s="832"/>
      <c r="AV94" s="830"/>
      <c r="AW94" s="831"/>
      <c r="AX94" s="831"/>
      <c r="AY94" s="831"/>
      <c r="AZ94" s="831"/>
      <c r="BA94" s="831"/>
      <c r="BB94" s="831"/>
      <c r="BC94" s="832"/>
    </row>
    <row r="95" spans="2:55" ht="16.5" hidden="1" customHeight="1">
      <c r="B95" s="818"/>
      <c r="C95" s="819"/>
      <c r="D95" s="819"/>
      <c r="E95" s="819"/>
      <c r="F95" s="819"/>
      <c r="G95" s="819"/>
      <c r="H95" s="820"/>
      <c r="I95" s="821"/>
      <c r="J95" s="69"/>
      <c r="K95" s="36"/>
      <c r="L95" s="36"/>
      <c r="M95" s="36"/>
      <c r="N95" s="70"/>
      <c r="O95" s="818"/>
      <c r="P95" s="819"/>
      <c r="Q95" s="819"/>
      <c r="R95" s="819"/>
      <c r="S95" s="849"/>
      <c r="T95" s="830"/>
      <c r="U95" s="831"/>
      <c r="V95" s="831"/>
      <c r="W95" s="831"/>
      <c r="X95" s="832"/>
      <c r="Y95" s="830"/>
      <c r="Z95" s="831"/>
      <c r="AA95" s="831"/>
      <c r="AB95" s="831"/>
      <c r="AC95" s="831"/>
      <c r="AD95" s="831"/>
      <c r="AE95" s="831"/>
      <c r="AF95" s="832"/>
      <c r="AG95" s="69"/>
      <c r="AH95" s="36"/>
      <c r="AI95" s="36"/>
      <c r="AJ95" s="36"/>
      <c r="AK95" s="70"/>
      <c r="AL95" s="818"/>
      <c r="AM95" s="819"/>
      <c r="AN95" s="819"/>
      <c r="AO95" s="819"/>
      <c r="AP95" s="849"/>
      <c r="AQ95" s="830"/>
      <c r="AR95" s="831"/>
      <c r="AS95" s="831"/>
      <c r="AT95" s="831"/>
      <c r="AU95" s="832"/>
      <c r="AV95" s="830"/>
      <c r="AW95" s="831"/>
      <c r="AX95" s="831"/>
      <c r="AY95" s="831"/>
      <c r="AZ95" s="831"/>
      <c r="BA95" s="831"/>
      <c r="BB95" s="831"/>
      <c r="BC95" s="832"/>
    </row>
    <row r="96" spans="2:55" ht="16.5" hidden="1" customHeight="1">
      <c r="B96" s="822"/>
      <c r="C96" s="823"/>
      <c r="D96" s="823"/>
      <c r="E96" s="823"/>
      <c r="F96" s="823"/>
      <c r="G96" s="823"/>
      <c r="H96" s="824"/>
      <c r="I96" s="825"/>
      <c r="J96" s="71"/>
      <c r="K96" s="58"/>
      <c r="L96" s="58"/>
      <c r="M96" s="58"/>
      <c r="N96" s="59"/>
      <c r="O96" s="822"/>
      <c r="P96" s="823"/>
      <c r="Q96" s="823"/>
      <c r="R96" s="823"/>
      <c r="S96" s="845"/>
      <c r="T96" s="833"/>
      <c r="U96" s="834"/>
      <c r="V96" s="834"/>
      <c r="W96" s="834"/>
      <c r="X96" s="835"/>
      <c r="Y96" s="833"/>
      <c r="Z96" s="834"/>
      <c r="AA96" s="834"/>
      <c r="AB96" s="834"/>
      <c r="AC96" s="834"/>
      <c r="AD96" s="834"/>
      <c r="AE96" s="834"/>
      <c r="AF96" s="835"/>
      <c r="AG96" s="71"/>
      <c r="AH96" s="58"/>
      <c r="AI96" s="58"/>
      <c r="AJ96" s="58"/>
      <c r="AK96" s="59"/>
      <c r="AL96" s="822"/>
      <c r="AM96" s="823"/>
      <c r="AN96" s="823"/>
      <c r="AO96" s="823"/>
      <c r="AP96" s="845"/>
      <c r="AQ96" s="833"/>
      <c r="AR96" s="834"/>
      <c r="AS96" s="834"/>
      <c r="AT96" s="834"/>
      <c r="AU96" s="835"/>
      <c r="AV96" s="833"/>
      <c r="AW96" s="834"/>
      <c r="AX96" s="834"/>
      <c r="AY96" s="834"/>
      <c r="AZ96" s="834"/>
      <c r="BA96" s="834"/>
      <c r="BB96" s="834"/>
      <c r="BC96" s="835"/>
    </row>
    <row r="97" spans="2:55" ht="26.25" customHeight="1">
      <c r="B97" s="60"/>
      <c r="C97" s="60"/>
      <c r="D97" s="60"/>
      <c r="E97" s="60"/>
      <c r="F97" s="60"/>
      <c r="G97" s="60"/>
      <c r="H97" s="60"/>
      <c r="I97" s="60"/>
      <c r="BC97" s="15"/>
    </row>
    <row r="98" spans="2:55" ht="18" customHeight="1">
      <c r="L98" s="7"/>
      <c r="M98" s="7"/>
      <c r="N98" s="7"/>
      <c r="O98" s="7"/>
      <c r="P98" s="7"/>
      <c r="Q98" s="850"/>
      <c r="R98" s="850"/>
      <c r="S98" s="56"/>
      <c r="T98" s="56"/>
      <c r="U98" s="56"/>
      <c r="V98" s="4"/>
      <c r="W98" s="4"/>
      <c r="X98" s="4"/>
      <c r="Y98" s="4"/>
      <c r="Z98" s="4"/>
      <c r="AA98" s="4"/>
      <c r="AB98" s="4"/>
      <c r="AH98" s="10"/>
      <c r="AI98" s="10"/>
      <c r="AJ98" s="10"/>
      <c r="AK98" s="10"/>
    </row>
    <row r="99" spans="2:55" ht="18" customHeight="1">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67"/>
    </row>
    <row r="100" spans="2:55" ht="18" customHeight="1">
      <c r="AD100" s="54"/>
      <c r="AE100" s="54"/>
      <c r="AF100" s="54"/>
      <c r="AG100" s="54"/>
      <c r="AH100" s="54"/>
      <c r="AI100" s="54"/>
      <c r="AJ100" s="54"/>
      <c r="AK100" s="54"/>
      <c r="AL100" s="54"/>
      <c r="AM100" s="54"/>
      <c r="AN100" s="54"/>
      <c r="AO100" s="54"/>
      <c r="AP100" s="54"/>
      <c r="AQ100" s="54"/>
      <c r="AR100" s="54"/>
      <c r="AS100" s="54"/>
      <c r="AT100" s="67"/>
      <c r="AU100" s="67"/>
      <c r="AV100" s="67"/>
      <c r="AW100" s="67"/>
      <c r="AX100" s="67"/>
      <c r="AY100" s="67"/>
      <c r="AZ100" s="67"/>
      <c r="BA100" s="67"/>
    </row>
    <row r="101" spans="2:55" ht="18" customHeight="1">
      <c r="AD101" s="36"/>
      <c r="AE101" s="36"/>
      <c r="AF101" s="36"/>
      <c r="AG101" s="36"/>
      <c r="AH101" s="36"/>
      <c r="AI101" s="54"/>
      <c r="AJ101" s="54"/>
      <c r="AK101" s="54"/>
      <c r="AL101" s="54"/>
      <c r="AM101" s="54"/>
      <c r="AN101" s="60"/>
      <c r="AO101" s="60"/>
      <c r="AP101" s="60"/>
      <c r="AQ101" s="60"/>
      <c r="AR101" s="60"/>
      <c r="AS101" s="60"/>
      <c r="AT101" s="68"/>
      <c r="AU101" s="68"/>
      <c r="AV101" s="68"/>
      <c r="AW101" s="68"/>
      <c r="AX101" s="68"/>
      <c r="AY101" s="68"/>
      <c r="AZ101" s="68"/>
      <c r="BA101" s="68"/>
    </row>
    <row r="102" spans="2:55" ht="18" customHeight="1">
      <c r="AD102" s="36"/>
      <c r="AE102" s="36"/>
      <c r="AF102" s="36"/>
      <c r="AG102" s="36"/>
      <c r="AH102" s="36"/>
      <c r="AI102" s="54"/>
      <c r="AJ102" s="54"/>
      <c r="AK102" s="54"/>
      <c r="AL102" s="54"/>
      <c r="AM102" s="54"/>
      <c r="AN102" s="60"/>
      <c r="AO102" s="60"/>
      <c r="AP102" s="60"/>
      <c r="AQ102" s="60"/>
      <c r="AR102" s="60"/>
      <c r="AS102" s="68"/>
      <c r="AT102" s="68"/>
      <c r="AU102" s="68"/>
      <c r="AV102" s="68"/>
      <c r="AW102" s="68"/>
      <c r="AX102" s="68"/>
      <c r="AY102" s="68"/>
      <c r="AZ102" s="68"/>
      <c r="BA102" s="68"/>
    </row>
    <row r="103" spans="2:55" ht="18" customHeight="1">
      <c r="AD103" s="36"/>
      <c r="AE103" s="36"/>
      <c r="AF103" s="36"/>
      <c r="AG103" s="36"/>
      <c r="AH103" s="36"/>
      <c r="AI103" s="54"/>
      <c r="AJ103" s="54"/>
      <c r="AK103" s="54"/>
      <c r="AL103" s="54"/>
      <c r="AM103" s="54"/>
      <c r="AN103" s="60"/>
      <c r="AO103" s="60"/>
      <c r="AP103" s="60"/>
      <c r="AQ103" s="60"/>
      <c r="AR103" s="60"/>
      <c r="AS103" s="68"/>
      <c r="AT103" s="68"/>
      <c r="AU103" s="68"/>
      <c r="AV103" s="68"/>
      <c r="AW103" s="68"/>
      <c r="AX103" s="68"/>
      <c r="AY103" s="68"/>
      <c r="AZ103" s="68"/>
      <c r="BA103" s="68"/>
    </row>
    <row r="104" spans="2:55" ht="18" customHeight="1">
      <c r="AD104" s="36"/>
      <c r="AE104" s="36"/>
      <c r="AF104" s="36"/>
      <c r="AG104" s="36"/>
      <c r="AH104" s="36"/>
      <c r="AI104" s="54"/>
      <c r="AJ104" s="54"/>
      <c r="AK104" s="54"/>
      <c r="AL104" s="54"/>
      <c r="AM104" s="54"/>
      <c r="AN104" s="60"/>
      <c r="AO104" s="60"/>
      <c r="AP104" s="60"/>
      <c r="AQ104" s="60"/>
      <c r="AR104" s="60"/>
      <c r="AS104" s="68"/>
      <c r="AT104" s="68"/>
      <c r="AU104" s="68"/>
      <c r="AV104" s="68"/>
      <c r="AW104" s="68"/>
      <c r="AX104" s="68"/>
      <c r="AY104" s="68"/>
      <c r="AZ104" s="68"/>
      <c r="BA104" s="68"/>
    </row>
    <row r="105" spans="2:55" ht="18" customHeight="1">
      <c r="AD105" s="36"/>
      <c r="AE105" s="36"/>
      <c r="AF105" s="36"/>
      <c r="AG105" s="36"/>
      <c r="AH105" s="36"/>
      <c r="AI105" s="54"/>
      <c r="AJ105" s="54"/>
      <c r="AK105" s="54"/>
      <c r="AL105" s="54"/>
      <c r="AM105" s="54"/>
      <c r="AN105" s="60"/>
      <c r="AO105" s="60"/>
      <c r="AP105" s="60"/>
      <c r="AQ105" s="60"/>
      <c r="AR105" s="60"/>
      <c r="AS105" s="68"/>
      <c r="AT105" s="68"/>
      <c r="AU105" s="68"/>
      <c r="AV105" s="68"/>
      <c r="AW105" s="68"/>
      <c r="AX105" s="68"/>
      <c r="AY105" s="68"/>
      <c r="AZ105" s="68"/>
      <c r="BA105" s="68"/>
    </row>
    <row r="106" spans="2:55" ht="18" customHeight="1">
      <c r="AD106" s="36"/>
      <c r="AE106" s="36"/>
      <c r="AF106" s="36"/>
      <c r="AG106" s="36"/>
      <c r="AH106" s="36"/>
      <c r="AI106" s="54"/>
      <c r="AJ106" s="54"/>
      <c r="AK106" s="54"/>
      <c r="AL106" s="54"/>
      <c r="AM106" s="54"/>
      <c r="AN106" s="60"/>
      <c r="AO106" s="60"/>
      <c r="AP106" s="60"/>
      <c r="AQ106" s="60"/>
      <c r="AR106" s="60"/>
      <c r="AS106" s="68"/>
      <c r="AT106" s="68"/>
      <c r="AU106" s="68"/>
      <c r="AV106" s="68"/>
      <c r="AW106" s="68"/>
      <c r="AX106" s="68"/>
      <c r="AY106" s="68"/>
      <c r="AZ106" s="68"/>
      <c r="BA106" s="68"/>
    </row>
    <row r="107" spans="2:55" ht="18" customHeight="1">
      <c r="AD107" s="36"/>
      <c r="AE107" s="36"/>
      <c r="AF107" s="36"/>
      <c r="AG107" s="36"/>
      <c r="AH107" s="36"/>
      <c r="AI107" s="54"/>
      <c r="AJ107" s="54"/>
      <c r="AK107" s="54"/>
      <c r="AL107" s="54"/>
      <c r="AM107" s="54"/>
      <c r="AN107" s="60"/>
      <c r="AO107" s="60"/>
      <c r="AP107" s="60"/>
      <c r="AQ107" s="60"/>
      <c r="AR107" s="60"/>
      <c r="AS107" s="68"/>
      <c r="AT107" s="68"/>
      <c r="AU107" s="68"/>
      <c r="AV107" s="68"/>
      <c r="AW107" s="68"/>
      <c r="AX107" s="68"/>
      <c r="AY107" s="68"/>
      <c r="AZ107" s="68"/>
      <c r="BA107" s="68"/>
    </row>
    <row r="108" spans="2:55" ht="18" customHeight="1">
      <c r="AD108" s="36"/>
      <c r="AE108" s="36"/>
      <c r="AF108" s="36"/>
      <c r="AG108" s="36"/>
      <c r="AH108" s="36"/>
      <c r="AI108" s="54"/>
      <c r="AJ108" s="54"/>
      <c r="AK108" s="54"/>
      <c r="AL108" s="54"/>
      <c r="AM108" s="54"/>
      <c r="AN108" s="60"/>
      <c r="AO108" s="60"/>
      <c r="AP108" s="60"/>
      <c r="AQ108" s="60"/>
      <c r="AR108" s="60"/>
      <c r="AS108" s="68"/>
      <c r="AT108" s="68"/>
      <c r="AU108" s="68"/>
      <c r="AV108" s="68"/>
      <c r="AW108" s="68"/>
      <c r="AX108" s="68"/>
      <c r="AY108" s="68"/>
      <c r="AZ108" s="68"/>
      <c r="BA108" s="68"/>
    </row>
    <row r="109" spans="2:55" ht="18" customHeight="1">
      <c r="AD109" s="36"/>
      <c r="AE109" s="36"/>
      <c r="AF109" s="36"/>
      <c r="AG109" s="36"/>
      <c r="AH109" s="36"/>
      <c r="AI109" s="54"/>
      <c r="AJ109" s="54"/>
      <c r="AK109" s="54"/>
      <c r="AL109" s="54"/>
      <c r="AM109" s="54"/>
      <c r="AN109" s="60"/>
      <c r="AO109" s="60"/>
      <c r="AP109" s="60"/>
      <c r="AQ109" s="60"/>
      <c r="AR109" s="60"/>
      <c r="AS109" s="68"/>
      <c r="AT109" s="68"/>
      <c r="AU109" s="68"/>
      <c r="AV109" s="68"/>
      <c r="AW109" s="68"/>
      <c r="AX109" s="68"/>
      <c r="AY109" s="68"/>
      <c r="AZ109" s="68"/>
      <c r="BA109" s="68"/>
    </row>
    <row r="110" spans="2:55" ht="18" customHeight="1">
      <c r="AD110" s="36"/>
      <c r="AE110" s="36"/>
      <c r="AF110" s="36"/>
      <c r="AG110" s="36"/>
      <c r="AH110" s="36"/>
      <c r="AI110" s="54"/>
      <c r="AJ110" s="54"/>
      <c r="AK110" s="54"/>
      <c r="AL110" s="54"/>
      <c r="AM110" s="54"/>
      <c r="AN110" s="60"/>
      <c r="AO110" s="60"/>
      <c r="AP110" s="60"/>
      <c r="AQ110" s="60"/>
      <c r="AR110" s="60"/>
      <c r="AS110" s="68"/>
      <c r="AT110" s="68"/>
      <c r="AU110" s="68"/>
      <c r="AV110" s="68"/>
      <c r="AW110" s="68"/>
      <c r="AX110" s="68"/>
      <c r="AY110" s="68"/>
      <c r="AZ110" s="68"/>
      <c r="BA110" s="68"/>
    </row>
    <row r="111" spans="2:55" ht="18" customHeight="1">
      <c r="AD111" s="36"/>
      <c r="AE111" s="36"/>
      <c r="AF111" s="36"/>
      <c r="AG111" s="36"/>
      <c r="AH111" s="36"/>
      <c r="AI111" s="54"/>
      <c r="AJ111" s="54"/>
      <c r="AK111" s="54"/>
      <c r="AL111" s="54"/>
      <c r="AM111" s="54"/>
      <c r="AN111" s="60"/>
      <c r="AO111" s="60"/>
      <c r="AP111" s="60"/>
      <c r="AQ111" s="60"/>
      <c r="AR111" s="60"/>
      <c r="AS111" s="68"/>
      <c r="AT111" s="68"/>
      <c r="AU111" s="68"/>
      <c r="AV111" s="68"/>
      <c r="AW111" s="68"/>
      <c r="AX111" s="68"/>
      <c r="AY111" s="68"/>
      <c r="AZ111" s="68"/>
      <c r="BA111" s="68"/>
    </row>
    <row r="112" spans="2:55" ht="18" customHeight="1">
      <c r="AD112" s="36"/>
      <c r="AE112" s="36"/>
      <c r="AF112" s="36"/>
      <c r="AG112" s="36"/>
      <c r="AH112" s="36"/>
      <c r="AI112" s="54"/>
      <c r="AJ112" s="54"/>
      <c r="AK112" s="54"/>
      <c r="AL112" s="54"/>
      <c r="AM112" s="54"/>
      <c r="AN112" s="60"/>
      <c r="AO112" s="60"/>
      <c r="AP112" s="60"/>
      <c r="AQ112" s="60"/>
      <c r="AR112" s="60"/>
      <c r="AS112" s="68"/>
      <c r="AT112" s="68"/>
      <c r="AU112" s="68"/>
      <c r="AV112" s="68"/>
      <c r="AW112" s="68"/>
      <c r="AX112" s="68"/>
      <c r="AY112" s="68"/>
      <c r="AZ112" s="68"/>
      <c r="BA112" s="68"/>
    </row>
  </sheetData>
  <mergeCells count="99">
    <mergeCell ref="Z19:AC19"/>
    <mergeCell ref="N21:Q21"/>
    <mergeCell ref="A4:BE4"/>
    <mergeCell ref="N36:Q36"/>
    <mergeCell ref="Z36:AC36"/>
    <mergeCell ref="AL36:AO36"/>
    <mergeCell ref="AL19:AO19"/>
    <mergeCell ref="N19:Q19"/>
    <mergeCell ref="Z20:AC20"/>
    <mergeCell ref="AL20:AO20"/>
    <mergeCell ref="N33:Q33"/>
    <mergeCell ref="Z33:AC33"/>
    <mergeCell ref="AL33:AO33"/>
    <mergeCell ref="N29:Q29"/>
    <mergeCell ref="Z29:AC29"/>
    <mergeCell ref="AL29:AO29"/>
    <mergeCell ref="Z13:AG13"/>
    <mergeCell ref="N13:U13"/>
    <mergeCell ref="AL13:AS13"/>
    <mergeCell ref="AL15:AO15"/>
    <mergeCell ref="AL17:AO17"/>
    <mergeCell ref="Z17:AC17"/>
    <mergeCell ref="Z15:AC15"/>
    <mergeCell ref="N17:Q17"/>
    <mergeCell ref="N15:Q15"/>
    <mergeCell ref="N16:Q16"/>
    <mergeCell ref="Z16:AC16"/>
    <mergeCell ref="AL16:AO16"/>
    <mergeCell ref="N30:Q30"/>
    <mergeCell ref="Z30:AC30"/>
    <mergeCell ref="AQ54:AV57"/>
    <mergeCell ref="AL53:AP53"/>
    <mergeCell ref="T53:Y53"/>
    <mergeCell ref="Z54:AH57"/>
    <mergeCell ref="Z53:AH53"/>
    <mergeCell ref="AL54:AP57"/>
    <mergeCell ref="O54:S57"/>
    <mergeCell ref="N31:Q31"/>
    <mergeCell ref="Z31:AC31"/>
    <mergeCell ref="AL31:AO31"/>
    <mergeCell ref="N32:Q32"/>
    <mergeCell ref="Z32:AC32"/>
    <mergeCell ref="AL32:AO32"/>
    <mergeCell ref="L52:AH52"/>
    <mergeCell ref="Q98:R98"/>
    <mergeCell ref="J83:N83"/>
    <mergeCell ref="O83:S83"/>
    <mergeCell ref="T83:X83"/>
    <mergeCell ref="N20:Q20"/>
    <mergeCell ref="N76:Q76"/>
    <mergeCell ref="O84:S96"/>
    <mergeCell ref="T84:X96"/>
    <mergeCell ref="M84:N84"/>
    <mergeCell ref="N63:Q63"/>
    <mergeCell ref="C56:K57"/>
    <mergeCell ref="C52:K53"/>
    <mergeCell ref="L53:N53"/>
    <mergeCell ref="L54:N55"/>
    <mergeCell ref="L56:N57"/>
    <mergeCell ref="T54:Y57"/>
    <mergeCell ref="AV84:BC96"/>
    <mergeCell ref="C54:K55"/>
    <mergeCell ref="AG90:AK90"/>
    <mergeCell ref="AG82:BC82"/>
    <mergeCell ref="AG83:AK83"/>
    <mergeCell ref="AL83:AP83"/>
    <mergeCell ref="AQ83:AU83"/>
    <mergeCell ref="AV83:BC83"/>
    <mergeCell ref="AJ84:AK84"/>
    <mergeCell ref="AL84:AP96"/>
    <mergeCell ref="AQ84:AU96"/>
    <mergeCell ref="B82:I83"/>
    <mergeCell ref="N62:U62"/>
    <mergeCell ref="Z62:AG62"/>
    <mergeCell ref="AL62:AS62"/>
    <mergeCell ref="AI54:AK55"/>
    <mergeCell ref="Z21:AC21"/>
    <mergeCell ref="AL21:AO21"/>
    <mergeCell ref="B84:I96"/>
    <mergeCell ref="AL27:AS27"/>
    <mergeCell ref="N35:Q35"/>
    <mergeCell ref="Y84:AF96"/>
    <mergeCell ref="Y83:AF83"/>
    <mergeCell ref="J82:AF82"/>
    <mergeCell ref="J90:N90"/>
    <mergeCell ref="AL63:AO63"/>
    <mergeCell ref="Z63:AC63"/>
    <mergeCell ref="Z35:AC35"/>
    <mergeCell ref="AL35:AO35"/>
    <mergeCell ref="N27:U27"/>
    <mergeCell ref="AL30:AO30"/>
    <mergeCell ref="Z27:AG27"/>
    <mergeCell ref="O53:S53"/>
    <mergeCell ref="AW54:BE57"/>
    <mergeCell ref="AI56:AK57"/>
    <mergeCell ref="AI52:BE52"/>
    <mergeCell ref="AQ53:AV53"/>
    <mergeCell ref="AW53:BE53"/>
    <mergeCell ref="AI53:AK53"/>
  </mergeCells>
  <phoneticPr fontId="1"/>
  <printOptions horizontalCentered="1"/>
  <pageMargins left="0.59055118110236227" right="0.19685039370078741" top="0.59055118110236227" bottom="0.59055118110236227" header="0.51181102362204722" footer="0.51181102362204722"/>
  <pageSetup paperSize="9" orientation="landscape" useFirstPageNumber="1"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BJ77"/>
  <sheetViews>
    <sheetView showGridLines="0" showOutlineSymbols="0" view="pageBreakPreview" zoomScaleNormal="100" zoomScaleSheetLayoutView="100" workbookViewId="0"/>
  </sheetViews>
  <sheetFormatPr defaultColWidth="10.6640625" defaultRowHeight="16.5" customHeight="1"/>
  <cols>
    <col min="1" max="1" width="2.44140625" style="18" customWidth="1"/>
    <col min="2" max="2" width="14.44140625" style="1" customWidth="1"/>
    <col min="3" max="3" width="2.44140625" style="18" customWidth="1"/>
    <col min="4" max="4" width="14.44140625" style="1" customWidth="1"/>
    <col min="5" max="5" width="2.44140625" style="1" customWidth="1"/>
    <col min="6" max="6" width="16.109375" style="1" customWidth="1"/>
    <col min="7" max="9" width="14.33203125" style="1" customWidth="1"/>
    <col min="10" max="10" width="17.77734375" style="1" customWidth="1"/>
    <col min="11" max="16384" width="10.6640625" style="1"/>
  </cols>
  <sheetData>
    <row r="1" spans="1:10" ht="22.5" customHeight="1"/>
    <row r="2" spans="1:10" ht="18.75" customHeight="1">
      <c r="A2" s="879" t="s">
        <v>629</v>
      </c>
      <c r="B2" s="871"/>
      <c r="C2" s="871"/>
      <c r="D2" s="871"/>
      <c r="E2" s="871"/>
      <c r="F2" s="871"/>
      <c r="G2" s="871"/>
      <c r="H2" s="871"/>
      <c r="I2" s="871"/>
      <c r="J2" s="871"/>
    </row>
    <row r="3" spans="1:10" ht="18.75" customHeight="1"/>
    <row r="4" spans="1:10" ht="18.75" customHeight="1">
      <c r="A4" s="871" t="s">
        <v>12</v>
      </c>
      <c r="B4" s="871"/>
      <c r="C4" s="871"/>
      <c r="D4" s="871"/>
      <c r="E4" s="871"/>
      <c r="F4" s="871"/>
      <c r="G4" s="871"/>
      <c r="H4" s="871"/>
      <c r="I4" s="871"/>
      <c r="J4" s="871"/>
    </row>
    <row r="5" spans="1:10" ht="18.75" customHeight="1"/>
    <row r="6" spans="1:10" ht="18.75" customHeight="1">
      <c r="B6" s="1" t="s">
        <v>14</v>
      </c>
      <c r="J6" s="18" t="s">
        <v>6</v>
      </c>
    </row>
    <row r="7" spans="1:10" ht="18.75" customHeight="1">
      <c r="A7" s="872" t="s">
        <v>2</v>
      </c>
      <c r="B7" s="873"/>
      <c r="C7" s="874" t="s">
        <v>3</v>
      </c>
      <c r="D7" s="875"/>
      <c r="E7" s="874" t="s">
        <v>1</v>
      </c>
      <c r="F7" s="875"/>
      <c r="G7" s="150" t="s">
        <v>24</v>
      </c>
      <c r="H7" s="150" t="s">
        <v>23</v>
      </c>
      <c r="I7" s="150" t="s">
        <v>7</v>
      </c>
      <c r="J7" s="151" t="s">
        <v>10</v>
      </c>
    </row>
    <row r="8" spans="1:10" ht="18.75" customHeight="1">
      <c r="A8" s="110">
        <f>説明書!A8</f>
        <v>1</v>
      </c>
      <c r="B8" s="154" t="str">
        <f>説明書!B8</f>
        <v>水道事業収益</v>
      </c>
      <c r="C8" s="158"/>
      <c r="D8" s="406"/>
      <c r="E8" s="158"/>
      <c r="F8" s="406"/>
      <c r="G8" s="156">
        <f>説明書!F8</f>
        <v>552733</v>
      </c>
      <c r="H8" s="156">
        <f>説明書!G8</f>
        <v>7745</v>
      </c>
      <c r="I8" s="156">
        <f>説明書!H8</f>
        <v>560478</v>
      </c>
      <c r="J8" s="157"/>
    </row>
    <row r="9" spans="1:10" ht="18.75" hidden="1" customHeight="1">
      <c r="A9" s="27"/>
      <c r="B9" s="15"/>
      <c r="C9" s="159">
        <f>説明書!A9</f>
        <v>1</v>
      </c>
      <c r="D9" s="163" t="str">
        <f>説明書!C9</f>
        <v>営業収益</v>
      </c>
      <c r="E9" s="158"/>
      <c r="F9" s="164"/>
      <c r="G9" s="156">
        <f>説明書!F9</f>
        <v>0</v>
      </c>
      <c r="H9" s="156">
        <f>説明書!G9</f>
        <v>0</v>
      </c>
      <c r="I9" s="156">
        <f t="shared" ref="I9:I14" si="0">G9+H9</f>
        <v>0</v>
      </c>
      <c r="J9" s="157"/>
    </row>
    <row r="10" spans="1:10" ht="18.75" hidden="1" customHeight="1">
      <c r="A10" s="27"/>
      <c r="B10" s="15"/>
      <c r="C10" s="159"/>
      <c r="D10" s="162"/>
      <c r="E10" s="159">
        <f>説明書!D10</f>
        <v>1</v>
      </c>
      <c r="F10" s="691" t="str">
        <f>説明書!E10</f>
        <v>給水収益</v>
      </c>
      <c r="G10" s="152">
        <f>説明書!F10</f>
        <v>0</v>
      </c>
      <c r="H10" s="152">
        <f>説明書!G10</f>
        <v>0</v>
      </c>
      <c r="I10" s="152">
        <f t="shared" si="0"/>
        <v>0</v>
      </c>
      <c r="J10" s="153" t="s">
        <v>622</v>
      </c>
    </row>
    <row r="11" spans="1:10" ht="18.75" customHeight="1">
      <c r="A11" s="27"/>
      <c r="B11" s="15"/>
      <c r="C11" s="160">
        <f>説明書!A18</f>
        <v>2</v>
      </c>
      <c r="D11" s="163" t="str">
        <f>説明書!C18</f>
        <v>営業外収益</v>
      </c>
      <c r="E11" s="158"/>
      <c r="F11" s="164"/>
      <c r="G11" s="156">
        <f>説明書!F18</f>
        <v>182523</v>
      </c>
      <c r="H11" s="156">
        <f>説明書!G18</f>
        <v>7745</v>
      </c>
      <c r="I11" s="156">
        <f t="shared" si="0"/>
        <v>190268</v>
      </c>
      <c r="J11" s="157"/>
    </row>
    <row r="12" spans="1:10" ht="18.75" customHeight="1">
      <c r="A12" s="109"/>
      <c r="B12" s="15"/>
      <c r="C12" s="159"/>
      <c r="D12" s="162"/>
      <c r="E12" s="690">
        <f>説明書!D21</f>
        <v>2</v>
      </c>
      <c r="F12" s="691" t="str">
        <f>説明書!E21</f>
        <v>他会計負担金</v>
      </c>
      <c r="G12" s="701">
        <f>説明書!F21</f>
        <v>73238</v>
      </c>
      <c r="H12" s="701">
        <f>説明書!G21</f>
        <v>7745</v>
      </c>
      <c r="I12" s="701">
        <f t="shared" si="0"/>
        <v>80983</v>
      </c>
      <c r="J12" s="742" t="s">
        <v>623</v>
      </c>
    </row>
    <row r="13" spans="1:10" ht="18.75" hidden="1" customHeight="1">
      <c r="A13" s="109"/>
      <c r="B13" s="15"/>
      <c r="C13" s="159"/>
      <c r="D13" s="162"/>
      <c r="E13" s="159">
        <f>説明書!D25</f>
        <v>4</v>
      </c>
      <c r="F13" s="691" t="str">
        <f>説明書!E25</f>
        <v>県補助金</v>
      </c>
      <c r="G13" s="152">
        <f>説明書!F25</f>
        <v>0</v>
      </c>
      <c r="H13" s="152">
        <f>説明書!G25</f>
        <v>0</v>
      </c>
      <c r="I13" s="152">
        <f t="shared" si="0"/>
        <v>0</v>
      </c>
      <c r="J13" s="153" t="s">
        <v>239</v>
      </c>
    </row>
    <row r="14" spans="1:10" ht="18.75" hidden="1" customHeight="1">
      <c r="A14" s="27"/>
      <c r="B14" s="15"/>
      <c r="C14" s="159"/>
      <c r="D14" s="741"/>
      <c r="E14" s="158">
        <f>説明書!D28</f>
        <v>5</v>
      </c>
      <c r="F14" s="173" t="str">
        <f>説明書!E28</f>
        <v>雑収益</v>
      </c>
      <c r="G14" s="156">
        <f>説明書!F28</f>
        <v>0</v>
      </c>
      <c r="H14" s="156">
        <f>説明書!G28</f>
        <v>0</v>
      </c>
      <c r="I14" s="156">
        <f t="shared" si="0"/>
        <v>0</v>
      </c>
      <c r="J14" s="157" t="s">
        <v>612</v>
      </c>
    </row>
    <row r="15" spans="1:10" ht="18.75" customHeight="1">
      <c r="A15" s="26"/>
      <c r="B15" s="13"/>
      <c r="C15" s="26"/>
      <c r="D15" s="13"/>
      <c r="E15" s="13"/>
      <c r="F15" s="13"/>
      <c r="G15" s="14"/>
      <c r="H15" s="14"/>
      <c r="I15" s="14"/>
      <c r="J15" s="13"/>
    </row>
    <row r="16" spans="1:10" ht="18.75" customHeight="1">
      <c r="A16" s="53"/>
      <c r="B16" s="15"/>
      <c r="C16" s="53"/>
      <c r="D16" s="15"/>
      <c r="E16" s="15"/>
      <c r="F16" s="15"/>
      <c r="G16" s="16"/>
      <c r="H16" s="16"/>
      <c r="I16" s="16"/>
      <c r="J16" s="15"/>
    </row>
    <row r="17" spans="1:10" ht="18.75" customHeight="1">
      <c r="B17" s="1" t="s">
        <v>0</v>
      </c>
      <c r="J17" s="18" t="s">
        <v>11</v>
      </c>
    </row>
    <row r="18" spans="1:10" ht="18.75" customHeight="1">
      <c r="A18" s="866" t="s">
        <v>2</v>
      </c>
      <c r="B18" s="867"/>
      <c r="C18" s="868" t="s">
        <v>3</v>
      </c>
      <c r="D18" s="869"/>
      <c r="E18" s="868" t="s">
        <v>1</v>
      </c>
      <c r="F18" s="870"/>
      <c r="G18" s="176" t="s">
        <v>24</v>
      </c>
      <c r="H18" s="176" t="s">
        <v>23</v>
      </c>
      <c r="I18" s="176" t="s">
        <v>7</v>
      </c>
      <c r="J18" s="177" t="s">
        <v>13</v>
      </c>
    </row>
    <row r="19" spans="1:10" ht="18.75" customHeight="1">
      <c r="A19" s="167">
        <f>説明書!A35</f>
        <v>1</v>
      </c>
      <c r="B19" s="168" t="str">
        <f>説明書!B35</f>
        <v>水道事業費用</v>
      </c>
      <c r="C19" s="160"/>
      <c r="D19" s="166"/>
      <c r="E19" s="160"/>
      <c r="F19" s="166"/>
      <c r="G19" s="155">
        <f>説明書!F35</f>
        <v>556032</v>
      </c>
      <c r="H19" s="155">
        <f>説明書!G35</f>
        <v>7745</v>
      </c>
      <c r="I19" s="155">
        <f>説明書!H35</f>
        <v>563777</v>
      </c>
      <c r="J19" s="165"/>
    </row>
    <row r="20" spans="1:10" ht="18.75" customHeight="1">
      <c r="A20" s="175"/>
      <c r="B20" s="693"/>
      <c r="C20" s="160">
        <f>説明書!A36</f>
        <v>1</v>
      </c>
      <c r="D20" s="163" t="str">
        <f>説明書!C36</f>
        <v>営業費用</v>
      </c>
      <c r="E20" s="690"/>
      <c r="F20" s="700"/>
      <c r="G20" s="701">
        <f>説明書!F36</f>
        <v>515245</v>
      </c>
      <c r="H20" s="701">
        <f>説明書!G36</f>
        <v>7745</v>
      </c>
      <c r="I20" s="701">
        <f>説明書!H36</f>
        <v>522990</v>
      </c>
      <c r="J20" s="174"/>
    </row>
    <row r="21" spans="1:10" ht="18.75" hidden="1" customHeight="1">
      <c r="A21" s="175"/>
      <c r="B21" s="693"/>
      <c r="C21" s="159"/>
      <c r="D21" s="162"/>
      <c r="E21" s="159">
        <f>説明書!D37</f>
        <v>1</v>
      </c>
      <c r="F21" s="173" t="str">
        <f>説明書!E37</f>
        <v>原水及び浄水費</v>
      </c>
      <c r="G21" s="152">
        <f>説明書!F37</f>
        <v>203144</v>
      </c>
      <c r="H21" s="152">
        <f>説明書!G37</f>
        <v>0</v>
      </c>
      <c r="I21" s="152">
        <f t="shared" ref="I21:I26" si="1">G21+H21</f>
        <v>203144</v>
      </c>
      <c r="J21" s="407" t="s">
        <v>597</v>
      </c>
    </row>
    <row r="22" spans="1:10" ht="18.75" hidden="1" customHeight="1">
      <c r="A22" s="175"/>
      <c r="B22" s="693"/>
      <c r="C22" s="684"/>
      <c r="D22" s="685"/>
      <c r="E22" s="690">
        <f>説明書!D57</f>
        <v>2</v>
      </c>
      <c r="F22" s="691" t="str">
        <f>説明書!E57</f>
        <v>配水及び給水費</v>
      </c>
      <c r="G22" s="692">
        <f>説明書!F57</f>
        <v>48128</v>
      </c>
      <c r="H22" s="692">
        <f>説明書!G57</f>
        <v>0</v>
      </c>
      <c r="I22" s="692">
        <f t="shared" si="1"/>
        <v>48128</v>
      </c>
      <c r="J22" s="174" t="s">
        <v>597</v>
      </c>
    </row>
    <row r="23" spans="1:10" ht="18.75" hidden="1" customHeight="1">
      <c r="A23" s="175"/>
      <c r="B23" s="693"/>
      <c r="C23" s="159"/>
      <c r="D23" s="162"/>
      <c r="E23" s="684">
        <f>説明書!D69</f>
        <v>3</v>
      </c>
      <c r="F23" s="686" t="str">
        <f>説明書!E69</f>
        <v>業務費</v>
      </c>
      <c r="G23" s="688">
        <f>説明書!F69</f>
        <v>7483</v>
      </c>
      <c r="H23" s="688">
        <f>説明書!G69</f>
        <v>0</v>
      </c>
      <c r="I23" s="688">
        <f t="shared" si="1"/>
        <v>7483</v>
      </c>
      <c r="J23" s="689"/>
    </row>
    <row r="24" spans="1:10" ht="18.75" customHeight="1">
      <c r="A24" s="702"/>
      <c r="B24" s="409"/>
      <c r="C24" s="703"/>
      <c r="D24" s="410"/>
      <c r="E24" s="703">
        <f>説明書!D76</f>
        <v>4</v>
      </c>
      <c r="F24" s="411" t="str">
        <f>説明書!E76</f>
        <v>総係費</v>
      </c>
      <c r="G24" s="704">
        <f>説明書!F76</f>
        <v>53243</v>
      </c>
      <c r="H24" s="704">
        <f>説明書!G76</f>
        <v>7745</v>
      </c>
      <c r="I24" s="704">
        <f t="shared" si="1"/>
        <v>60988</v>
      </c>
      <c r="J24" s="705" t="s">
        <v>598</v>
      </c>
    </row>
    <row r="25" spans="1:10" ht="18.75" hidden="1" customHeight="1">
      <c r="A25" s="667"/>
      <c r="B25" s="664"/>
      <c r="C25" s="668">
        <f>説明書!A104</f>
        <v>2</v>
      </c>
      <c r="D25" s="669" t="str">
        <f>説明書!C104</f>
        <v>営業外費用</v>
      </c>
      <c r="E25" s="670"/>
      <c r="F25" s="671"/>
      <c r="G25" s="672">
        <f>説明書!F104</f>
        <v>41068</v>
      </c>
      <c r="H25" s="673">
        <f>説明書!G104</f>
        <v>0</v>
      </c>
      <c r="I25" s="672">
        <f t="shared" si="1"/>
        <v>41068</v>
      </c>
      <c r="J25" s="674"/>
    </row>
    <row r="26" spans="1:10" ht="18.75" hidden="1" customHeight="1">
      <c r="A26" s="667"/>
      <c r="B26" s="664"/>
      <c r="C26" s="668"/>
      <c r="D26" s="675"/>
      <c r="E26" s="665">
        <f>説明書!D105</f>
        <v>1</v>
      </c>
      <c r="F26" s="154" t="str">
        <f>説明書!E105</f>
        <v>支払利息及び企</v>
      </c>
      <c r="G26" s="676">
        <f>説明書!F105</f>
        <v>16233</v>
      </c>
      <c r="H26" s="666">
        <f>説明書!G105</f>
        <v>0</v>
      </c>
      <c r="I26" s="676">
        <f t="shared" si="1"/>
        <v>16233</v>
      </c>
      <c r="J26" s="677" t="s">
        <v>600</v>
      </c>
    </row>
    <row r="27" spans="1:10" ht="18.75" hidden="1" customHeight="1">
      <c r="A27" s="678"/>
      <c r="B27" s="679"/>
      <c r="C27" s="680"/>
      <c r="D27" s="681"/>
      <c r="E27" s="679"/>
      <c r="F27" s="687" t="str">
        <f>説明書!E106</f>
        <v>業債取扱諸費</v>
      </c>
      <c r="G27" s="682"/>
      <c r="H27" s="442"/>
      <c r="I27" s="682"/>
      <c r="J27" s="683"/>
    </row>
    <row r="28" spans="1:10" ht="16.5" customHeight="1">
      <c r="A28" s="53"/>
      <c r="B28" s="15"/>
      <c r="C28" s="53"/>
      <c r="D28" s="15"/>
      <c r="E28" s="15"/>
      <c r="F28" s="15"/>
      <c r="G28" s="16"/>
      <c r="H28" s="16"/>
      <c r="I28" s="16"/>
      <c r="J28" s="15"/>
    </row>
    <row r="29" spans="1:10" ht="22.5" customHeight="1"/>
    <row r="30" spans="1:10" ht="18.75" hidden="1" customHeight="1">
      <c r="A30" s="871" t="s">
        <v>359</v>
      </c>
      <c r="B30" s="871"/>
      <c r="C30" s="871"/>
      <c r="D30" s="871"/>
      <c r="E30" s="871"/>
      <c r="F30" s="871"/>
      <c r="G30" s="871"/>
      <c r="H30" s="871"/>
      <c r="I30" s="871"/>
      <c r="J30" s="871"/>
    </row>
    <row r="31" spans="1:10" ht="18.75" hidden="1" customHeight="1"/>
    <row r="32" spans="1:10" ht="18.75" hidden="1" customHeight="1">
      <c r="B32" s="1" t="s">
        <v>14</v>
      </c>
      <c r="J32" s="18" t="s">
        <v>6</v>
      </c>
    </row>
    <row r="33" spans="1:10" ht="18.75" hidden="1" customHeight="1">
      <c r="A33" s="872" t="s">
        <v>2</v>
      </c>
      <c r="B33" s="873"/>
      <c r="C33" s="874" t="s">
        <v>3</v>
      </c>
      <c r="D33" s="875"/>
      <c r="E33" s="874" t="s">
        <v>1</v>
      </c>
      <c r="F33" s="875"/>
      <c r="G33" s="183" t="s">
        <v>24</v>
      </c>
      <c r="H33" s="183" t="s">
        <v>23</v>
      </c>
      <c r="I33" s="183" t="s">
        <v>7</v>
      </c>
      <c r="J33" s="151" t="s">
        <v>10</v>
      </c>
    </row>
    <row r="34" spans="1:10" ht="18.75" hidden="1" customHeight="1">
      <c r="A34" s="110">
        <f>説明書!A124</f>
        <v>1</v>
      </c>
      <c r="B34" s="154" t="str">
        <f>説明書!B124</f>
        <v>資本的収入</v>
      </c>
      <c r="C34" s="158"/>
      <c r="D34" s="406"/>
      <c r="E34" s="158"/>
      <c r="F34" s="406"/>
      <c r="G34" s="156">
        <f>説明書!F124</f>
        <v>239069</v>
      </c>
      <c r="H34" s="156">
        <f>説明書!G124</f>
        <v>0</v>
      </c>
      <c r="I34" s="156">
        <f t="shared" ref="I34:I42" si="2">G34+H34</f>
        <v>239069</v>
      </c>
      <c r="J34" s="157"/>
    </row>
    <row r="35" spans="1:10" ht="18.75" hidden="1" customHeight="1">
      <c r="A35" s="27"/>
      <c r="B35" s="15"/>
      <c r="C35" s="160">
        <f>説明書!A125</f>
        <v>1</v>
      </c>
      <c r="D35" s="163" t="str">
        <f>説明書!C125</f>
        <v>企業債</v>
      </c>
      <c r="E35" s="158"/>
      <c r="F35" s="164"/>
      <c r="G35" s="156">
        <f>説明書!F125</f>
        <v>24800</v>
      </c>
      <c r="H35" s="156">
        <f>説明書!G125</f>
        <v>0</v>
      </c>
      <c r="I35" s="156">
        <f t="shared" si="2"/>
        <v>24800</v>
      </c>
      <c r="J35" s="157"/>
    </row>
    <row r="36" spans="1:10" ht="18.75" hidden="1" customHeight="1">
      <c r="A36" s="109"/>
      <c r="B36" s="15"/>
      <c r="C36" s="159"/>
      <c r="D36" s="162"/>
      <c r="E36" s="159">
        <f>説明書!D126</f>
        <v>1</v>
      </c>
      <c r="F36" s="173" t="str">
        <f>説明書!E126</f>
        <v>企業債</v>
      </c>
      <c r="G36" s="152">
        <f>説明書!F126</f>
        <v>24800</v>
      </c>
      <c r="H36" s="152">
        <f>説明書!G126</f>
        <v>0</v>
      </c>
      <c r="I36" s="152">
        <f t="shared" si="2"/>
        <v>24800</v>
      </c>
      <c r="J36" s="153" t="s">
        <v>401</v>
      </c>
    </row>
    <row r="37" spans="1:10" ht="18.75" hidden="1" customHeight="1">
      <c r="A37" s="27"/>
      <c r="B37" s="15"/>
      <c r="C37" s="160">
        <f>説明書!A128</f>
        <v>2</v>
      </c>
      <c r="D37" s="163" t="str">
        <f>説明書!C128</f>
        <v>県補助金</v>
      </c>
      <c r="E37" s="158"/>
      <c r="F37" s="164"/>
      <c r="G37" s="156">
        <f>説明書!F128</f>
        <v>20740</v>
      </c>
      <c r="H37" s="156">
        <f>説明書!G128</f>
        <v>0</v>
      </c>
      <c r="I37" s="156">
        <f t="shared" si="2"/>
        <v>20740</v>
      </c>
      <c r="J37" s="157"/>
    </row>
    <row r="38" spans="1:10" ht="18.75" hidden="1" customHeight="1">
      <c r="A38" s="109"/>
      <c r="B38" s="15"/>
      <c r="C38" s="159"/>
      <c r="D38" s="162"/>
      <c r="E38" s="159">
        <f>説明書!D129</f>
        <v>1</v>
      </c>
      <c r="F38" s="173" t="str">
        <f>説明書!E129</f>
        <v>県補助金</v>
      </c>
      <c r="G38" s="152">
        <f>説明書!F129</f>
        <v>20740</v>
      </c>
      <c r="H38" s="152">
        <f>説明書!G129</f>
        <v>0</v>
      </c>
      <c r="I38" s="152">
        <f t="shared" si="2"/>
        <v>20740</v>
      </c>
      <c r="J38" s="153" t="s">
        <v>239</v>
      </c>
    </row>
    <row r="39" spans="1:10" ht="18.75" hidden="1" customHeight="1">
      <c r="A39" s="27"/>
      <c r="B39" s="15"/>
      <c r="C39" s="160">
        <f>説明書!A132</f>
        <v>3</v>
      </c>
      <c r="D39" s="163" t="str">
        <f>説明書!C132</f>
        <v>加入金</v>
      </c>
      <c r="E39" s="158"/>
      <c r="F39" s="164"/>
      <c r="G39" s="156">
        <f>説明書!F132</f>
        <v>4620</v>
      </c>
      <c r="H39" s="156">
        <f>説明書!G132</f>
        <v>0</v>
      </c>
      <c r="I39" s="156">
        <f t="shared" si="2"/>
        <v>4620</v>
      </c>
      <c r="J39" s="157"/>
    </row>
    <row r="40" spans="1:10" ht="18.75" hidden="1" customHeight="1">
      <c r="A40" s="109"/>
      <c r="B40" s="15"/>
      <c r="C40" s="159"/>
      <c r="D40" s="162"/>
      <c r="E40" s="159">
        <f>説明書!D133</f>
        <v>1</v>
      </c>
      <c r="F40" s="173" t="str">
        <f>説明書!E133</f>
        <v>加入金</v>
      </c>
      <c r="G40" s="152">
        <f>説明書!F133</f>
        <v>4620</v>
      </c>
      <c r="H40" s="152">
        <f>説明書!G133</f>
        <v>0</v>
      </c>
      <c r="I40" s="152">
        <f t="shared" si="2"/>
        <v>4620</v>
      </c>
      <c r="J40" s="153" t="s">
        <v>613</v>
      </c>
    </row>
    <row r="41" spans="1:10" ht="18.75" hidden="1" customHeight="1">
      <c r="A41" s="27"/>
      <c r="B41" s="15"/>
      <c r="C41" s="160">
        <f>説明書!A136</f>
        <v>4</v>
      </c>
      <c r="D41" s="163" t="str">
        <f>説明書!C136</f>
        <v>他会計負担金</v>
      </c>
      <c r="E41" s="158"/>
      <c r="F41" s="164"/>
      <c r="G41" s="156">
        <f>説明書!F136</f>
        <v>188728</v>
      </c>
      <c r="H41" s="156">
        <f>説明書!G136</f>
        <v>0</v>
      </c>
      <c r="I41" s="156">
        <f t="shared" si="2"/>
        <v>188728</v>
      </c>
      <c r="J41" s="157"/>
    </row>
    <row r="42" spans="1:10" ht="18.75" hidden="1" customHeight="1">
      <c r="A42" s="109"/>
      <c r="B42" s="15"/>
      <c r="C42" s="159"/>
      <c r="D42" s="162"/>
      <c r="E42" s="159">
        <f>説明書!D137</f>
        <v>1</v>
      </c>
      <c r="F42" s="173" t="str">
        <f>説明書!E137</f>
        <v>他会計負担金</v>
      </c>
      <c r="G42" s="152">
        <f>説明書!F137</f>
        <v>188728</v>
      </c>
      <c r="H42" s="152">
        <f>説明書!G137</f>
        <v>0</v>
      </c>
      <c r="I42" s="152">
        <f t="shared" si="2"/>
        <v>188728</v>
      </c>
      <c r="J42" s="153" t="s">
        <v>215</v>
      </c>
    </row>
    <row r="43" spans="1:10" ht="18.75" hidden="1" customHeight="1">
      <c r="A43" s="26"/>
      <c r="B43" s="13"/>
      <c r="C43" s="26"/>
      <c r="D43" s="13"/>
      <c r="E43" s="13"/>
      <c r="F43" s="13"/>
      <c r="G43" s="14"/>
      <c r="H43" s="14"/>
      <c r="I43" s="14"/>
      <c r="J43" s="13"/>
    </row>
    <row r="44" spans="1:10" ht="18.75" hidden="1" customHeight="1">
      <c r="A44" s="191"/>
      <c r="B44" s="15"/>
      <c r="C44" s="191"/>
      <c r="D44" s="15"/>
      <c r="E44" s="15"/>
      <c r="F44" s="15"/>
      <c r="G44" s="16"/>
      <c r="H44" s="16"/>
      <c r="I44" s="16"/>
      <c r="J44" s="15"/>
    </row>
    <row r="45" spans="1:10" ht="18.75" hidden="1" customHeight="1">
      <c r="B45" s="1" t="s">
        <v>0</v>
      </c>
      <c r="J45" s="18" t="s">
        <v>6</v>
      </c>
    </row>
    <row r="46" spans="1:10" ht="18.75" hidden="1" customHeight="1">
      <c r="A46" s="866" t="s">
        <v>2</v>
      </c>
      <c r="B46" s="867"/>
      <c r="C46" s="868" t="s">
        <v>3</v>
      </c>
      <c r="D46" s="869"/>
      <c r="E46" s="868" t="s">
        <v>1</v>
      </c>
      <c r="F46" s="870"/>
      <c r="G46" s="176" t="s">
        <v>24</v>
      </c>
      <c r="H46" s="176" t="s">
        <v>23</v>
      </c>
      <c r="I46" s="176" t="s">
        <v>7</v>
      </c>
      <c r="J46" s="177" t="s">
        <v>10</v>
      </c>
    </row>
    <row r="47" spans="1:10" ht="18.75" hidden="1" customHeight="1">
      <c r="A47" s="167">
        <f>説明書!A147</f>
        <v>1</v>
      </c>
      <c r="B47" s="168" t="str">
        <f>説明書!B147</f>
        <v>資本的支出</v>
      </c>
      <c r="C47" s="160"/>
      <c r="D47" s="166"/>
      <c r="E47" s="160"/>
      <c r="F47" s="166"/>
      <c r="G47" s="155">
        <f>説明書!F147</f>
        <v>392064</v>
      </c>
      <c r="H47" s="155">
        <f>説明書!G147</f>
        <v>0</v>
      </c>
      <c r="I47" s="155">
        <f>説明書!H147</f>
        <v>392064</v>
      </c>
      <c r="J47" s="165"/>
    </row>
    <row r="48" spans="1:10" ht="18.75" hidden="1" customHeight="1">
      <c r="A48" s="175"/>
      <c r="B48" s="63"/>
      <c r="C48" s="160">
        <f>説明書!A148</f>
        <v>1</v>
      </c>
      <c r="D48" s="163" t="str">
        <f>説明書!C148</f>
        <v>建設改良費</v>
      </c>
      <c r="E48" s="158"/>
      <c r="F48" s="408"/>
      <c r="G48" s="156">
        <f>説明書!F148</f>
        <v>72173</v>
      </c>
      <c r="H48" s="156">
        <f>説明書!G148</f>
        <v>0</v>
      </c>
      <c r="I48" s="156">
        <f>説明書!H148</f>
        <v>72173</v>
      </c>
      <c r="J48" s="174"/>
    </row>
    <row r="49" spans="1:10" ht="18.75" hidden="1" customHeight="1">
      <c r="A49" s="175"/>
      <c r="B49" s="469"/>
      <c r="C49" s="159"/>
      <c r="D49" s="162"/>
      <c r="E49" s="159">
        <f>説明書!D149</f>
        <v>1</v>
      </c>
      <c r="F49" s="173" t="str">
        <f>説明書!E149</f>
        <v>拡張事業費</v>
      </c>
      <c r="G49" s="152">
        <f>説明書!F149</f>
        <v>64635</v>
      </c>
      <c r="H49" s="152">
        <f>説明書!G149</f>
        <v>0</v>
      </c>
      <c r="I49" s="152">
        <f>G49+H49</f>
        <v>64635</v>
      </c>
      <c r="J49" s="407" t="s">
        <v>405</v>
      </c>
    </row>
    <row r="50" spans="1:10" ht="18.75" hidden="1" customHeight="1">
      <c r="A50" s="31"/>
      <c r="B50" s="409"/>
      <c r="C50" s="161"/>
      <c r="D50" s="410"/>
      <c r="E50" s="161"/>
      <c r="F50" s="411"/>
      <c r="G50" s="412"/>
      <c r="H50" s="412"/>
      <c r="I50" s="412"/>
      <c r="J50" s="413" t="s">
        <v>406</v>
      </c>
    </row>
    <row r="51" spans="1:10" ht="16.5" customHeight="1">
      <c r="A51" s="53"/>
      <c r="B51" s="15"/>
      <c r="C51" s="53"/>
      <c r="D51" s="15"/>
      <c r="E51" s="15"/>
      <c r="F51" s="15"/>
      <c r="G51" s="16"/>
      <c r="H51" s="16"/>
      <c r="I51" s="16"/>
      <c r="J51" s="15"/>
    </row>
    <row r="52" spans="1:10" ht="16.5" customHeight="1">
      <c r="A52" s="53"/>
      <c r="B52" s="15"/>
      <c r="C52" s="53"/>
      <c r="D52" s="15"/>
      <c r="E52" s="15"/>
      <c r="F52" s="15"/>
      <c r="G52" s="16"/>
      <c r="H52" s="16"/>
      <c r="I52" s="16"/>
      <c r="J52" s="15"/>
    </row>
    <row r="53" spans="1:10" ht="16.5" customHeight="1">
      <c r="A53" s="72"/>
      <c r="B53" s="15"/>
      <c r="C53" s="72"/>
      <c r="D53" s="15"/>
      <c r="E53" s="15"/>
      <c r="F53" s="15"/>
      <c r="G53" s="16"/>
      <c r="H53" s="16"/>
      <c r="I53" s="16"/>
      <c r="J53" s="15"/>
    </row>
    <row r="54" spans="1:10" ht="16.5" customHeight="1">
      <c r="A54" s="72"/>
      <c r="B54" s="15"/>
      <c r="C54" s="72"/>
      <c r="D54" s="15"/>
      <c r="E54" s="15"/>
      <c r="F54" s="15"/>
      <c r="G54" s="16"/>
      <c r="H54" s="16"/>
      <c r="I54" s="16"/>
      <c r="J54" s="15"/>
    </row>
    <row r="55" spans="1:10" ht="16.5" customHeight="1">
      <c r="A55" s="53"/>
      <c r="B55" s="15"/>
      <c r="C55" s="53"/>
      <c r="D55" s="15"/>
      <c r="E55" s="15"/>
      <c r="F55" s="15"/>
      <c r="G55" s="16"/>
      <c r="H55" s="16"/>
      <c r="I55" s="16"/>
      <c r="J55" s="15"/>
    </row>
    <row r="56" spans="1:10" ht="22.5" hidden="1" customHeight="1">
      <c r="G56" s="17"/>
      <c r="H56" s="17"/>
      <c r="I56" s="17"/>
    </row>
    <row r="57" spans="1:10" ht="18.75" hidden="1" customHeight="1">
      <c r="G57" s="17"/>
      <c r="H57" s="17"/>
      <c r="I57" s="17"/>
    </row>
    <row r="58" spans="1:10" ht="18.75" hidden="1" customHeight="1">
      <c r="G58" s="17"/>
      <c r="H58" s="17"/>
      <c r="I58" s="17"/>
    </row>
    <row r="59" spans="1:10" ht="18.75" hidden="1" customHeight="1">
      <c r="G59" s="17"/>
      <c r="H59" s="17"/>
      <c r="I59" s="17"/>
    </row>
    <row r="60" spans="1:10" ht="18.75" hidden="1" customHeight="1">
      <c r="G60" s="17"/>
      <c r="H60" s="17"/>
      <c r="I60" s="17"/>
    </row>
    <row r="61" spans="1:10" ht="22.5" hidden="1" customHeight="1">
      <c r="G61" s="17"/>
      <c r="H61" s="17"/>
      <c r="I61" s="17"/>
    </row>
    <row r="62" spans="1:10" ht="18.75" hidden="1" customHeight="1">
      <c r="A62" s="871" t="s">
        <v>174</v>
      </c>
      <c r="B62" s="871"/>
      <c r="C62" s="871"/>
      <c r="D62" s="871"/>
      <c r="E62" s="871"/>
      <c r="F62" s="871"/>
      <c r="G62" s="871"/>
      <c r="H62" s="871"/>
      <c r="I62" s="871"/>
      <c r="J62" s="871"/>
    </row>
    <row r="63" spans="1:10" ht="18.75" hidden="1" customHeight="1"/>
    <row r="64" spans="1:10" ht="18.75" hidden="1" customHeight="1">
      <c r="B64" s="1" t="s">
        <v>14</v>
      </c>
      <c r="J64" s="18" t="s">
        <v>6</v>
      </c>
    </row>
    <row r="65" spans="1:62" ht="18.75" hidden="1" customHeight="1">
      <c r="A65" s="876" t="s">
        <v>2</v>
      </c>
      <c r="B65" s="877"/>
      <c r="C65" s="876" t="s">
        <v>3</v>
      </c>
      <c r="D65" s="877"/>
      <c r="E65" s="876" t="s">
        <v>1</v>
      </c>
      <c r="F65" s="877"/>
      <c r="G65" s="32" t="s">
        <v>24</v>
      </c>
      <c r="H65" s="32" t="s">
        <v>23</v>
      </c>
      <c r="I65" s="32" t="s">
        <v>7</v>
      </c>
      <c r="J65" s="19" t="s">
        <v>10</v>
      </c>
    </row>
    <row r="66" spans="1:62" ht="18.75" hidden="1" customHeight="1">
      <c r="A66" s="24" t="e">
        <f>#REF!</f>
        <v>#REF!</v>
      </c>
      <c r="B66" s="29" t="e">
        <f>#REF!</f>
        <v>#REF!</v>
      </c>
      <c r="C66" s="25"/>
      <c r="D66" s="11"/>
      <c r="E66" s="24"/>
      <c r="F66" s="11"/>
      <c r="G66" s="37" t="e">
        <f>#REF!</f>
        <v>#REF!</v>
      </c>
      <c r="H66" s="37" t="e">
        <f>#REF!</f>
        <v>#REF!</v>
      </c>
      <c r="I66" s="37" t="e">
        <f>#REF!</f>
        <v>#REF!</v>
      </c>
      <c r="J66" s="12"/>
    </row>
    <row r="67" spans="1:62" ht="18.75" hidden="1" customHeight="1">
      <c r="A67" s="27"/>
      <c r="B67" s="30"/>
      <c r="C67" s="24" t="e">
        <f>#REF!</f>
        <v>#REF!</v>
      </c>
      <c r="D67" s="23" t="e">
        <f>#REF!</f>
        <v>#REF!</v>
      </c>
      <c r="E67" s="38"/>
      <c r="F67" s="39"/>
      <c r="G67" s="42" t="e">
        <f>#REF!</f>
        <v>#REF!</v>
      </c>
      <c r="H67" s="42" t="e">
        <f>#REF!</f>
        <v>#REF!</v>
      </c>
      <c r="I67" s="42" t="e">
        <f>#REF!</f>
        <v>#REF!</v>
      </c>
      <c r="J67" s="40"/>
    </row>
    <row r="68" spans="1:62" ht="18.75" hidden="1" customHeight="1">
      <c r="A68" s="27"/>
      <c r="B68" s="30"/>
      <c r="C68" s="28"/>
      <c r="D68" s="33"/>
      <c r="E68" s="38" t="e">
        <f>#REF!</f>
        <v>#REF!</v>
      </c>
      <c r="F68" s="41" t="e">
        <f>#REF!</f>
        <v>#REF!</v>
      </c>
      <c r="G68" s="42" t="e">
        <f>#REF!</f>
        <v>#REF!</v>
      </c>
      <c r="H68" s="42" t="e">
        <f>#REF!</f>
        <v>#REF!</v>
      </c>
      <c r="I68" s="42" t="e">
        <f>#REF!</f>
        <v>#REF!</v>
      </c>
      <c r="J68" s="43"/>
    </row>
    <row r="69" spans="1:62" ht="18.75" hidden="1" customHeight="1">
      <c r="A69" s="27"/>
      <c r="B69" s="30"/>
      <c r="C69" s="24" t="e">
        <f>#REF!</f>
        <v>#REF!</v>
      </c>
      <c r="D69" s="23" t="e">
        <f>#REF!</f>
        <v>#REF!</v>
      </c>
      <c r="E69" s="38"/>
      <c r="F69" s="39"/>
      <c r="G69" s="42" t="e">
        <f>#REF!</f>
        <v>#REF!</v>
      </c>
      <c r="H69" s="42" t="e">
        <f>#REF!</f>
        <v>#REF!</v>
      </c>
      <c r="I69" s="42" t="e">
        <f>#REF!</f>
        <v>#REF!</v>
      </c>
      <c r="J69" s="40"/>
    </row>
    <row r="70" spans="1:62" ht="18.75" hidden="1" customHeight="1">
      <c r="A70" s="27"/>
      <c r="B70" s="30"/>
      <c r="C70" s="28"/>
      <c r="D70" s="33"/>
      <c r="E70" s="38" t="e">
        <f>#REF!</f>
        <v>#REF!</v>
      </c>
      <c r="F70" s="41" t="e">
        <f>#REF!</f>
        <v>#REF!</v>
      </c>
      <c r="G70" s="42" t="e">
        <f>#REF!</f>
        <v>#REF!</v>
      </c>
      <c r="H70" s="42" t="e">
        <f>#REF!</f>
        <v>#REF!</v>
      </c>
      <c r="I70" s="42" t="e">
        <f>#REF!</f>
        <v>#REF!</v>
      </c>
      <c r="J70" s="43"/>
    </row>
    <row r="71" spans="1:62" ht="18.75" hidden="1" customHeight="1">
      <c r="A71" s="26"/>
      <c r="B71" s="13"/>
      <c r="C71" s="26"/>
      <c r="D71" s="13"/>
      <c r="E71" s="13"/>
      <c r="F71" s="13"/>
      <c r="G71" s="14"/>
      <c r="H71" s="14"/>
      <c r="I71" s="14"/>
      <c r="J71" s="13"/>
      <c r="BJ71" s="1">
        <f>BI71-BH71</f>
        <v>0</v>
      </c>
    </row>
    <row r="72" spans="1:62" ht="18.75" customHeight="1">
      <c r="A72" s="53"/>
      <c r="B72" s="15"/>
      <c r="C72" s="53"/>
      <c r="D72" s="15"/>
      <c r="E72" s="15"/>
      <c r="F72" s="15"/>
      <c r="G72" s="16"/>
      <c r="H72" s="16"/>
      <c r="I72" s="16"/>
      <c r="J72" s="15"/>
    </row>
    <row r="73" spans="1:62" ht="18.75" hidden="1" customHeight="1">
      <c r="B73" s="1" t="s">
        <v>0</v>
      </c>
      <c r="J73" s="18" t="s">
        <v>11</v>
      </c>
    </row>
    <row r="74" spans="1:62" ht="18.75" hidden="1" customHeight="1">
      <c r="A74" s="876" t="s">
        <v>2</v>
      </c>
      <c r="B74" s="878"/>
      <c r="C74" s="876" t="s">
        <v>3</v>
      </c>
      <c r="D74" s="878"/>
      <c r="E74" s="876" t="s">
        <v>1</v>
      </c>
      <c r="F74" s="877"/>
      <c r="G74" s="32" t="s">
        <v>24</v>
      </c>
      <c r="H74" s="32" t="s">
        <v>23</v>
      </c>
      <c r="I74" s="32" t="s">
        <v>7</v>
      </c>
      <c r="J74" s="20" t="s">
        <v>13</v>
      </c>
    </row>
    <row r="75" spans="1:62" ht="18.75" hidden="1" customHeight="1">
      <c r="A75" s="24" t="e">
        <f>#REF!</f>
        <v>#REF!</v>
      </c>
      <c r="B75" s="22" t="e">
        <f>#REF!</f>
        <v>#REF!</v>
      </c>
      <c r="C75" s="25"/>
      <c r="D75" s="23"/>
      <c r="E75" s="25"/>
      <c r="F75" s="23"/>
      <c r="G75" s="37" t="e">
        <f>#REF!</f>
        <v>#REF!</v>
      </c>
      <c r="H75" s="37" t="e">
        <f>#REF!</f>
        <v>#REF!</v>
      </c>
      <c r="I75" s="37" t="e">
        <f>#REF!</f>
        <v>#REF!</v>
      </c>
      <c r="J75" s="12"/>
    </row>
    <row r="76" spans="1:62" ht="18.75" hidden="1" customHeight="1">
      <c r="A76" s="27"/>
      <c r="B76" s="6"/>
      <c r="C76" s="24" t="e">
        <f>#REF!</f>
        <v>#REF!</v>
      </c>
      <c r="D76" s="23" t="e">
        <f>#REF!</f>
        <v>#REF!</v>
      </c>
      <c r="E76" s="25"/>
      <c r="F76" s="23"/>
      <c r="G76" s="37" t="e">
        <f>#REF!</f>
        <v>#REF!</v>
      </c>
      <c r="H76" s="37" t="e">
        <f>#REF!</f>
        <v>#REF!</v>
      </c>
      <c r="I76" s="37" t="e">
        <f>#REF!</f>
        <v>#REF!</v>
      </c>
      <c r="J76" s="12"/>
    </row>
    <row r="77" spans="1:62" ht="18.75" hidden="1" customHeight="1">
      <c r="A77" s="45"/>
      <c r="B77" s="46"/>
      <c r="C77" s="47"/>
      <c r="D77" s="48"/>
      <c r="E77" s="44" t="e">
        <f>#REF!</f>
        <v>#REF!</v>
      </c>
      <c r="F77" s="50" t="e">
        <f>#REF!</f>
        <v>#REF!</v>
      </c>
      <c r="G77" s="51" t="e">
        <f>#REF!</f>
        <v>#REF!</v>
      </c>
      <c r="H77" s="51" t="e">
        <f>#REF!</f>
        <v>#REF!</v>
      </c>
      <c r="I77" s="51" t="e">
        <f>#REF!</f>
        <v>#REF!</v>
      </c>
      <c r="J77" s="52"/>
    </row>
  </sheetData>
  <mergeCells count="22">
    <mergeCell ref="E18:F18"/>
    <mergeCell ref="C18:D18"/>
    <mergeCell ref="A18:B18"/>
    <mergeCell ref="A2:J2"/>
    <mergeCell ref="A4:J4"/>
    <mergeCell ref="A7:B7"/>
    <mergeCell ref="C7:D7"/>
    <mergeCell ref="E7:F7"/>
    <mergeCell ref="A62:J62"/>
    <mergeCell ref="A65:B65"/>
    <mergeCell ref="C65:D65"/>
    <mergeCell ref="E65:F65"/>
    <mergeCell ref="A74:B74"/>
    <mergeCell ref="C74:D74"/>
    <mergeCell ref="E74:F74"/>
    <mergeCell ref="A46:B46"/>
    <mergeCell ref="C46:D46"/>
    <mergeCell ref="E46:F46"/>
    <mergeCell ref="A30:J30"/>
    <mergeCell ref="A33:B33"/>
    <mergeCell ref="C33:D33"/>
    <mergeCell ref="E33:F33"/>
  </mergeCells>
  <phoneticPr fontId="1"/>
  <printOptions horizontalCentered="1"/>
  <pageMargins left="0.59055118110236227" right="0.19685039370078741" top="0.59055118110236227" bottom="0.59055118110236227" header="0.51181102362204722" footer="0.51181102362204722"/>
  <pageSetup paperSize="9"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62"/>
  <sheetViews>
    <sheetView showGridLines="0" view="pageBreakPreview" zoomScaleNormal="100" zoomScaleSheetLayoutView="100" workbookViewId="0"/>
  </sheetViews>
  <sheetFormatPr defaultColWidth="8.88671875" defaultRowHeight="13.5"/>
  <cols>
    <col min="1" max="114" width="1.44140625" style="73" customWidth="1"/>
    <col min="115" max="16384" width="8.88671875" style="73"/>
  </cols>
  <sheetData>
    <row r="1" spans="1:84" ht="22.5"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430"/>
      <c r="CC1" s="34"/>
      <c r="CD1" s="34"/>
      <c r="CE1" s="34"/>
      <c r="CF1" s="34"/>
    </row>
    <row r="2" spans="1:84" ht="18.75" customHeight="1">
      <c r="A2" s="883" t="s">
        <v>630</v>
      </c>
      <c r="B2" s="883"/>
      <c r="C2" s="883"/>
      <c r="D2" s="883"/>
      <c r="E2" s="883"/>
      <c r="F2" s="883"/>
      <c r="G2" s="883"/>
      <c r="H2" s="883"/>
      <c r="I2" s="883"/>
      <c r="J2" s="883"/>
      <c r="K2" s="883"/>
      <c r="L2" s="883"/>
      <c r="M2" s="883"/>
      <c r="N2" s="883"/>
      <c r="O2" s="883"/>
      <c r="P2" s="883"/>
      <c r="Q2" s="883"/>
      <c r="R2" s="883"/>
      <c r="S2" s="883"/>
      <c r="T2" s="883"/>
      <c r="U2" s="883"/>
      <c r="V2" s="883"/>
      <c r="W2" s="883"/>
      <c r="X2" s="883"/>
      <c r="Y2" s="883"/>
      <c r="Z2" s="883"/>
      <c r="AA2" s="883"/>
      <c r="AB2" s="883"/>
      <c r="AC2" s="883"/>
      <c r="AD2" s="883"/>
      <c r="AE2" s="883"/>
      <c r="AF2" s="883"/>
      <c r="AG2" s="883"/>
      <c r="AH2" s="883"/>
      <c r="AI2" s="883"/>
      <c r="AJ2" s="883"/>
      <c r="AK2" s="883"/>
      <c r="AL2" s="883"/>
      <c r="AM2" s="883"/>
      <c r="AN2" s="883"/>
      <c r="AO2" s="883"/>
      <c r="AP2" s="883"/>
      <c r="AQ2" s="883"/>
      <c r="AR2" s="883"/>
      <c r="AS2" s="883"/>
      <c r="AT2" s="883"/>
      <c r="AU2" s="883"/>
      <c r="AV2" s="883"/>
      <c r="AW2" s="883"/>
      <c r="AX2" s="883"/>
      <c r="AY2" s="883"/>
      <c r="AZ2" s="883"/>
      <c r="BA2" s="883"/>
      <c r="BB2" s="883"/>
      <c r="BC2" s="883"/>
      <c r="BD2" s="883"/>
      <c r="BE2" s="883"/>
      <c r="BF2" s="883"/>
      <c r="BG2" s="883"/>
      <c r="BH2" s="883"/>
      <c r="BI2" s="883"/>
      <c r="BJ2" s="883"/>
      <c r="BK2" s="883"/>
      <c r="BL2" s="883"/>
      <c r="BM2" s="883"/>
      <c r="BN2" s="883"/>
      <c r="BO2" s="883"/>
      <c r="BP2" s="883"/>
      <c r="BQ2" s="883"/>
      <c r="BR2" s="883"/>
      <c r="BS2" s="883"/>
      <c r="BT2" s="883"/>
      <c r="BU2" s="883"/>
      <c r="BV2" s="883"/>
      <c r="BW2" s="883"/>
      <c r="BX2" s="883"/>
      <c r="BY2" s="883"/>
      <c r="BZ2" s="883"/>
      <c r="CA2" s="883"/>
      <c r="CB2" s="883"/>
      <c r="CC2" s="883"/>
      <c r="CD2" s="883"/>
      <c r="CE2" s="883"/>
      <c r="CF2" s="883"/>
    </row>
    <row r="3" spans="1:84" ht="18.75" customHeight="1">
      <c r="A3" s="884" t="s">
        <v>631</v>
      </c>
      <c r="B3" s="884"/>
      <c r="C3" s="884"/>
      <c r="D3" s="884"/>
      <c r="E3" s="884"/>
      <c r="F3" s="884"/>
      <c r="G3" s="884"/>
      <c r="H3" s="884"/>
      <c r="I3" s="884"/>
      <c r="J3" s="884"/>
      <c r="K3" s="884"/>
      <c r="L3" s="884"/>
      <c r="M3" s="884"/>
      <c r="N3" s="884"/>
      <c r="O3" s="884"/>
      <c r="P3" s="884"/>
      <c r="Q3" s="884"/>
      <c r="R3" s="884"/>
      <c r="S3" s="884"/>
      <c r="T3" s="884"/>
      <c r="U3" s="884"/>
      <c r="V3" s="884"/>
      <c r="W3" s="884"/>
      <c r="X3" s="884"/>
      <c r="Y3" s="884"/>
      <c r="Z3" s="884"/>
      <c r="AA3" s="884"/>
      <c r="AB3" s="884"/>
      <c r="AC3" s="884"/>
      <c r="AD3" s="884"/>
      <c r="AE3" s="884"/>
      <c r="AF3" s="884"/>
      <c r="AG3" s="884"/>
      <c r="AH3" s="884"/>
      <c r="AI3" s="884"/>
      <c r="AJ3" s="884"/>
      <c r="AK3" s="884"/>
      <c r="AL3" s="884"/>
      <c r="AM3" s="884"/>
      <c r="AN3" s="884"/>
      <c r="AO3" s="884"/>
      <c r="AP3" s="884"/>
      <c r="AQ3" s="884"/>
      <c r="AR3" s="884"/>
      <c r="AS3" s="884"/>
      <c r="AT3" s="884"/>
      <c r="AU3" s="884"/>
      <c r="AV3" s="884"/>
      <c r="AW3" s="884"/>
      <c r="AX3" s="884"/>
      <c r="AY3" s="884"/>
      <c r="AZ3" s="884"/>
      <c r="BA3" s="884"/>
      <c r="BB3" s="884"/>
      <c r="BC3" s="884"/>
      <c r="BD3" s="884"/>
      <c r="BE3" s="884"/>
      <c r="BF3" s="884"/>
      <c r="BG3" s="884"/>
      <c r="BH3" s="884"/>
      <c r="BI3" s="884"/>
      <c r="BJ3" s="884"/>
      <c r="BK3" s="884"/>
      <c r="BL3" s="884"/>
      <c r="BM3" s="884"/>
      <c r="BN3" s="884"/>
      <c r="BO3" s="884"/>
      <c r="BP3" s="884"/>
      <c r="BQ3" s="884"/>
      <c r="BR3" s="884"/>
      <c r="BS3" s="884"/>
      <c r="BT3" s="884"/>
      <c r="BU3" s="884"/>
      <c r="BV3" s="884"/>
      <c r="BW3" s="884"/>
      <c r="BX3" s="884"/>
      <c r="BY3" s="884"/>
      <c r="BZ3" s="884"/>
      <c r="CA3" s="884"/>
      <c r="CB3" s="884"/>
      <c r="CC3" s="884"/>
      <c r="CD3" s="884"/>
      <c r="CE3" s="884"/>
      <c r="CF3" s="884"/>
    </row>
    <row r="4" spans="1:84" ht="18.75" customHeight="1">
      <c r="A4" s="198"/>
      <c r="B4" s="198"/>
      <c r="C4" s="198"/>
      <c r="D4" s="198"/>
      <c r="E4" s="198"/>
      <c r="F4" s="198"/>
      <c r="G4" s="198"/>
      <c r="H4" s="198"/>
      <c r="I4" s="198"/>
      <c r="J4" s="198"/>
      <c r="K4" s="198"/>
      <c r="L4" s="198"/>
      <c r="M4" s="198"/>
      <c r="N4" s="198"/>
      <c r="O4" s="198"/>
      <c r="P4" s="198"/>
      <c r="Q4" s="198"/>
      <c r="R4" s="34"/>
      <c r="S4" s="34"/>
      <c r="T4" s="34"/>
      <c r="U4" s="34"/>
      <c r="V4" s="34"/>
      <c r="W4" s="34"/>
      <c r="X4" s="34"/>
      <c r="Y4" s="34"/>
      <c r="Z4" s="34"/>
      <c r="AA4" s="34"/>
      <c r="AB4" s="34"/>
      <c r="AC4" s="34"/>
      <c r="AD4" s="431"/>
      <c r="AE4" s="431"/>
      <c r="AF4" s="431"/>
      <c r="AG4" s="431"/>
      <c r="AH4" s="431"/>
      <c r="AI4" s="431"/>
      <c r="AJ4" s="431"/>
      <c r="AK4" s="431"/>
      <c r="AL4" s="431"/>
      <c r="AM4" s="431"/>
      <c r="AN4" s="431"/>
      <c r="AO4" s="431"/>
      <c r="AP4" s="431"/>
      <c r="AQ4" s="431"/>
      <c r="AR4" s="431"/>
      <c r="AS4" s="431"/>
      <c r="AT4" s="431"/>
      <c r="AU4" s="431"/>
      <c r="AV4" s="431"/>
      <c r="AW4" s="431"/>
      <c r="AX4" s="431"/>
      <c r="AY4" s="431"/>
      <c r="AZ4" s="34"/>
      <c r="BA4" s="34"/>
      <c r="BB4" s="34"/>
      <c r="BC4" s="34"/>
      <c r="BD4" s="34"/>
      <c r="BE4" s="34"/>
      <c r="BF4" s="34"/>
      <c r="BG4" s="34"/>
      <c r="BH4" s="34"/>
      <c r="BI4" s="34"/>
      <c r="BJ4" s="432"/>
      <c r="BK4" s="432"/>
      <c r="BL4" s="432"/>
      <c r="BM4" s="432"/>
      <c r="BN4" s="432"/>
      <c r="BO4" s="432"/>
      <c r="BP4" s="432"/>
      <c r="BQ4" s="432"/>
      <c r="BR4" s="432"/>
      <c r="BS4" s="34"/>
      <c r="BT4" s="34"/>
      <c r="BU4" s="34"/>
      <c r="BV4" s="34"/>
      <c r="BW4" s="198"/>
      <c r="BX4" s="198"/>
      <c r="BY4" s="198"/>
      <c r="BZ4" s="198"/>
      <c r="CA4" s="198"/>
      <c r="CB4" s="198"/>
      <c r="CC4" s="198"/>
      <c r="CD4" s="198"/>
      <c r="CE4" s="198"/>
      <c r="CF4" s="198"/>
    </row>
    <row r="5" spans="1:84" ht="18.75" customHeight="1">
      <c r="A5" s="198"/>
      <c r="B5" s="198"/>
      <c r="C5" s="198"/>
      <c r="D5" s="198"/>
      <c r="E5" s="198"/>
      <c r="F5" s="198"/>
      <c r="G5" s="198"/>
      <c r="H5" s="198"/>
      <c r="I5" s="198"/>
      <c r="J5" s="198"/>
      <c r="K5" s="433"/>
      <c r="L5" s="885" t="s">
        <v>39</v>
      </c>
      <c r="M5" s="885"/>
      <c r="N5" s="885"/>
      <c r="O5" s="885"/>
      <c r="P5" s="880" t="s">
        <v>107</v>
      </c>
      <c r="Q5" s="880"/>
      <c r="R5" s="880"/>
      <c r="S5" s="880"/>
      <c r="T5" s="880"/>
      <c r="U5" s="880"/>
      <c r="V5" s="880"/>
      <c r="W5" s="880"/>
      <c r="X5" s="880"/>
      <c r="Y5" s="880"/>
      <c r="Z5" s="880"/>
      <c r="AA5" s="880"/>
      <c r="AB5" s="880"/>
      <c r="AC5" s="880"/>
      <c r="AD5" s="880"/>
      <c r="AE5" s="880"/>
      <c r="AF5" s="880"/>
      <c r="AG5" s="880"/>
      <c r="AH5" s="880"/>
      <c r="AI5" s="880"/>
      <c r="AJ5" s="880"/>
      <c r="AK5" s="880"/>
      <c r="AL5" s="880"/>
      <c r="AM5" s="880"/>
      <c r="AN5" s="880"/>
      <c r="AO5" s="880"/>
      <c r="AP5" s="880"/>
      <c r="AQ5" s="880"/>
      <c r="AR5" s="880"/>
      <c r="AS5" s="880"/>
      <c r="AT5" s="880"/>
      <c r="AU5" s="880"/>
      <c r="AV5" s="880"/>
      <c r="AW5" s="880"/>
      <c r="AX5" s="880"/>
      <c r="AY5" s="880"/>
      <c r="AZ5" s="880"/>
      <c r="BA5" s="880"/>
      <c r="BB5" s="880"/>
      <c r="BC5" s="880"/>
      <c r="BD5" s="880"/>
      <c r="BE5" s="434"/>
      <c r="BF5" s="434"/>
      <c r="BG5" s="434"/>
      <c r="BH5" s="434"/>
      <c r="BI5" s="435"/>
      <c r="BJ5" s="435"/>
      <c r="BK5" s="435"/>
      <c r="BL5" s="435"/>
      <c r="BM5" s="435"/>
      <c r="BN5" s="435"/>
      <c r="BO5" s="435"/>
      <c r="BP5" s="435"/>
      <c r="BQ5" s="435"/>
      <c r="BR5" s="435"/>
      <c r="BS5" s="198"/>
      <c r="BT5" s="198"/>
      <c r="BU5" s="198"/>
      <c r="BV5" s="198"/>
      <c r="BW5" s="198"/>
      <c r="BX5" s="198"/>
      <c r="BY5" s="198"/>
      <c r="BZ5" s="198"/>
      <c r="CA5" s="198"/>
      <c r="CB5" s="198"/>
      <c r="CC5" s="198"/>
      <c r="CD5" s="198"/>
      <c r="CE5" s="198"/>
      <c r="CF5" s="198"/>
    </row>
    <row r="6" spans="1:84" ht="18.75" customHeight="1">
      <c r="A6" s="198"/>
      <c r="B6" s="198"/>
      <c r="C6" s="198"/>
      <c r="D6" s="198"/>
      <c r="E6" s="198"/>
      <c r="F6" s="198"/>
      <c r="G6" s="198"/>
      <c r="H6" s="198"/>
      <c r="I6" s="198"/>
      <c r="J6" s="198"/>
      <c r="K6" s="198"/>
      <c r="L6" s="198"/>
      <c r="M6" s="198"/>
      <c r="N6" s="198"/>
      <c r="O6" s="198"/>
      <c r="P6" s="198"/>
      <c r="Q6" s="198"/>
      <c r="R6" s="880" t="s">
        <v>379</v>
      </c>
      <c r="S6" s="880"/>
      <c r="T6" s="880"/>
      <c r="U6" s="880"/>
      <c r="V6" s="880"/>
      <c r="W6" s="880"/>
      <c r="X6" s="880"/>
      <c r="Y6" s="880"/>
      <c r="Z6" s="880"/>
      <c r="AA6" s="880"/>
      <c r="AB6" s="880"/>
      <c r="AC6" s="880"/>
      <c r="AD6" s="880"/>
      <c r="AE6" s="880"/>
      <c r="AF6" s="880"/>
      <c r="AG6" s="880"/>
      <c r="AH6" s="880"/>
      <c r="AI6" s="880"/>
      <c r="AJ6" s="880"/>
      <c r="AK6" s="880"/>
      <c r="AL6" s="880"/>
      <c r="AM6" s="880"/>
      <c r="AN6" s="880"/>
      <c r="AO6" s="880"/>
      <c r="AP6" s="880"/>
      <c r="AQ6" s="880"/>
      <c r="AR6" s="880"/>
      <c r="AS6" s="880"/>
      <c r="AT6" s="880"/>
      <c r="AU6" s="880"/>
      <c r="AV6" s="880"/>
      <c r="AW6" s="880"/>
      <c r="AX6" s="880"/>
      <c r="AY6" s="880"/>
      <c r="AZ6" s="880"/>
      <c r="BA6" s="880"/>
      <c r="BB6" s="880"/>
      <c r="BC6" s="880"/>
      <c r="BD6" s="880"/>
      <c r="BE6" s="436"/>
      <c r="BF6" s="436"/>
      <c r="BG6" s="881">
        <v>16315000</v>
      </c>
      <c r="BH6" s="882"/>
      <c r="BI6" s="882"/>
      <c r="BJ6" s="882"/>
      <c r="BK6" s="882"/>
      <c r="BL6" s="882"/>
      <c r="BM6" s="882"/>
      <c r="BN6" s="882"/>
      <c r="BO6" s="882"/>
      <c r="BP6" s="882"/>
      <c r="BQ6" s="882"/>
      <c r="BR6" s="882"/>
      <c r="BS6" s="198"/>
      <c r="BT6" s="198"/>
      <c r="BU6" s="434"/>
      <c r="BV6" s="434"/>
      <c r="BW6" s="434"/>
      <c r="BX6" s="434"/>
      <c r="BY6" s="434"/>
      <c r="BZ6" s="434"/>
      <c r="CA6" s="434"/>
      <c r="CB6" s="434"/>
      <c r="CC6" s="198"/>
      <c r="CD6" s="198"/>
      <c r="CE6" s="198"/>
      <c r="CF6" s="198"/>
    </row>
    <row r="7" spans="1:84" ht="18.75" customHeight="1">
      <c r="A7" s="198"/>
      <c r="B7" s="198"/>
      <c r="C7" s="198"/>
      <c r="D7" s="198"/>
      <c r="E7" s="198"/>
      <c r="F7" s="198"/>
      <c r="G7" s="198"/>
      <c r="H7" s="198"/>
      <c r="I7" s="198"/>
      <c r="J7" s="198"/>
      <c r="K7" s="198"/>
      <c r="L7" s="198"/>
      <c r="M7" s="198"/>
      <c r="N7" s="198"/>
      <c r="O7" s="198"/>
      <c r="P7" s="198"/>
      <c r="Q7" s="198"/>
      <c r="R7" s="880" t="s">
        <v>108</v>
      </c>
      <c r="S7" s="880"/>
      <c r="T7" s="880"/>
      <c r="U7" s="880"/>
      <c r="V7" s="880"/>
      <c r="W7" s="880"/>
      <c r="X7" s="880"/>
      <c r="Y7" s="880"/>
      <c r="Z7" s="880"/>
      <c r="AA7" s="880"/>
      <c r="AB7" s="880"/>
      <c r="AC7" s="880"/>
      <c r="AD7" s="880"/>
      <c r="AE7" s="880"/>
      <c r="AF7" s="880"/>
      <c r="AG7" s="880"/>
      <c r="AH7" s="880"/>
      <c r="AI7" s="880"/>
      <c r="AJ7" s="880"/>
      <c r="AK7" s="880"/>
      <c r="AL7" s="880"/>
      <c r="AM7" s="880"/>
      <c r="AN7" s="880"/>
      <c r="AO7" s="880"/>
      <c r="AP7" s="880"/>
      <c r="AQ7" s="880"/>
      <c r="AR7" s="880"/>
      <c r="AS7" s="880"/>
      <c r="AT7" s="880"/>
      <c r="AU7" s="880"/>
      <c r="AV7" s="880"/>
      <c r="AW7" s="880"/>
      <c r="AX7" s="880"/>
      <c r="AY7" s="880"/>
      <c r="AZ7" s="880"/>
      <c r="BA7" s="880"/>
      <c r="BB7" s="880"/>
      <c r="BC7" s="880"/>
      <c r="BD7" s="880"/>
      <c r="BE7" s="436"/>
      <c r="BF7" s="436"/>
      <c r="BG7" s="881">
        <v>200184000</v>
      </c>
      <c r="BH7" s="882"/>
      <c r="BI7" s="882"/>
      <c r="BJ7" s="882"/>
      <c r="BK7" s="882"/>
      <c r="BL7" s="882"/>
      <c r="BM7" s="882"/>
      <c r="BN7" s="882"/>
      <c r="BO7" s="882"/>
      <c r="BP7" s="882"/>
      <c r="BQ7" s="882"/>
      <c r="BR7" s="882"/>
      <c r="BS7" s="198"/>
      <c r="BT7" s="198"/>
      <c r="BU7" s="434"/>
      <c r="BV7" s="434"/>
      <c r="BW7" s="434"/>
      <c r="BX7" s="434"/>
      <c r="BY7" s="434"/>
      <c r="BZ7" s="434"/>
      <c r="CA7" s="434"/>
      <c r="CB7" s="434"/>
      <c r="CC7" s="198"/>
      <c r="CD7" s="198"/>
      <c r="CE7" s="198"/>
      <c r="CF7" s="198"/>
    </row>
    <row r="8" spans="1:84" ht="18.75" customHeight="1">
      <c r="A8" s="198"/>
      <c r="B8" s="198"/>
      <c r="C8" s="198"/>
      <c r="D8" s="198"/>
      <c r="E8" s="198"/>
      <c r="F8" s="198"/>
      <c r="G8" s="198"/>
      <c r="H8" s="198"/>
      <c r="I8" s="198"/>
      <c r="J8" s="198"/>
      <c r="K8" s="198"/>
      <c r="L8" s="198"/>
      <c r="M8" s="198"/>
      <c r="N8" s="198"/>
      <c r="O8" s="198"/>
      <c r="P8" s="198"/>
      <c r="Q8" s="198"/>
      <c r="R8" s="880" t="s">
        <v>492</v>
      </c>
      <c r="S8" s="880"/>
      <c r="T8" s="880"/>
      <c r="U8" s="880"/>
      <c r="V8" s="880"/>
      <c r="W8" s="880"/>
      <c r="X8" s="880"/>
      <c r="Y8" s="880"/>
      <c r="Z8" s="880"/>
      <c r="AA8" s="880"/>
      <c r="AB8" s="880"/>
      <c r="AC8" s="880"/>
      <c r="AD8" s="880"/>
      <c r="AE8" s="880"/>
      <c r="AF8" s="880"/>
      <c r="AG8" s="880"/>
      <c r="AH8" s="880"/>
      <c r="AI8" s="880"/>
      <c r="AJ8" s="880"/>
      <c r="AK8" s="880"/>
      <c r="AL8" s="880"/>
      <c r="AM8" s="880"/>
      <c r="AN8" s="880"/>
      <c r="AO8" s="880"/>
      <c r="AP8" s="880"/>
      <c r="AQ8" s="880"/>
      <c r="AR8" s="880"/>
      <c r="AS8" s="880"/>
      <c r="AT8" s="880"/>
      <c r="AU8" s="880"/>
      <c r="AV8" s="880"/>
      <c r="AW8" s="880"/>
      <c r="AX8" s="880"/>
      <c r="AY8" s="880"/>
      <c r="AZ8" s="880"/>
      <c r="BA8" s="880"/>
      <c r="BB8" s="880"/>
      <c r="BC8" s="880"/>
      <c r="BD8" s="880"/>
      <c r="BE8" s="436"/>
      <c r="BF8" s="436"/>
      <c r="BG8" s="881">
        <v>281000</v>
      </c>
      <c r="BH8" s="882"/>
      <c r="BI8" s="882"/>
      <c r="BJ8" s="882"/>
      <c r="BK8" s="882"/>
      <c r="BL8" s="882"/>
      <c r="BM8" s="882"/>
      <c r="BN8" s="882"/>
      <c r="BO8" s="882"/>
      <c r="BP8" s="882"/>
      <c r="BQ8" s="882"/>
      <c r="BR8" s="882"/>
      <c r="BS8" s="198"/>
      <c r="BT8" s="34"/>
      <c r="BU8" s="434"/>
      <c r="BV8" s="434"/>
      <c r="BW8" s="434"/>
      <c r="BX8" s="434"/>
      <c r="BY8" s="434"/>
      <c r="BZ8" s="434"/>
      <c r="CA8" s="434"/>
      <c r="CB8" s="434"/>
      <c r="CC8" s="198"/>
      <c r="CD8" s="198"/>
      <c r="CE8" s="198"/>
      <c r="CF8" s="198"/>
    </row>
    <row r="9" spans="1:84" ht="18.75" customHeight="1">
      <c r="A9" s="524"/>
      <c r="B9" s="524"/>
      <c r="C9" s="524"/>
      <c r="D9" s="524"/>
      <c r="E9" s="524"/>
      <c r="F9" s="524"/>
      <c r="G9" s="524"/>
      <c r="H9" s="524"/>
      <c r="I9" s="524"/>
      <c r="J9" s="524"/>
      <c r="K9" s="524"/>
      <c r="L9" s="524"/>
      <c r="M9" s="524"/>
      <c r="N9" s="524"/>
      <c r="O9" s="524"/>
      <c r="P9" s="524"/>
      <c r="Q9" s="524"/>
      <c r="R9" s="523" t="s">
        <v>493</v>
      </c>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c r="AY9" s="523"/>
      <c r="AZ9" s="523"/>
      <c r="BA9" s="523"/>
      <c r="BB9" s="523"/>
      <c r="BC9" s="523"/>
      <c r="BD9" s="523"/>
      <c r="BE9" s="436"/>
      <c r="BF9" s="436"/>
      <c r="BG9" s="881">
        <v>107000</v>
      </c>
      <c r="BH9" s="882"/>
      <c r="BI9" s="882"/>
      <c r="BJ9" s="882"/>
      <c r="BK9" s="882"/>
      <c r="BL9" s="882"/>
      <c r="BM9" s="882"/>
      <c r="BN9" s="882"/>
      <c r="BO9" s="882"/>
      <c r="BP9" s="882"/>
      <c r="BQ9" s="882"/>
      <c r="BR9" s="882"/>
      <c r="BS9" s="524"/>
      <c r="BT9" s="34"/>
      <c r="BU9" s="434"/>
      <c r="BV9" s="434"/>
      <c r="BW9" s="434"/>
      <c r="BX9" s="434"/>
      <c r="BY9" s="434"/>
      <c r="BZ9" s="434"/>
      <c r="CA9" s="434"/>
      <c r="CB9" s="434"/>
      <c r="CC9" s="524"/>
      <c r="CD9" s="524"/>
      <c r="CE9" s="524"/>
      <c r="CF9" s="524"/>
    </row>
    <row r="10" spans="1:84" ht="18.75" hidden="1" customHeight="1">
      <c r="A10" s="198"/>
      <c r="B10" s="198"/>
      <c r="C10" s="198"/>
      <c r="D10" s="198"/>
      <c r="E10" s="198"/>
      <c r="F10" s="198"/>
      <c r="G10" s="198"/>
      <c r="H10" s="198"/>
      <c r="I10" s="198"/>
      <c r="J10" s="198"/>
      <c r="K10" s="198"/>
      <c r="L10" s="198"/>
      <c r="M10" s="198"/>
      <c r="N10" s="198"/>
      <c r="O10" s="198"/>
      <c r="P10" s="198"/>
      <c r="Q10" s="198"/>
      <c r="R10" s="880" t="s">
        <v>380</v>
      </c>
      <c r="S10" s="880"/>
      <c r="T10" s="880"/>
      <c r="U10" s="880"/>
      <c r="V10" s="880"/>
      <c r="W10" s="880"/>
      <c r="X10" s="880"/>
      <c r="Y10" s="880"/>
      <c r="Z10" s="880"/>
      <c r="AA10" s="880"/>
      <c r="AB10" s="880"/>
      <c r="AC10" s="880"/>
      <c r="AD10" s="880"/>
      <c r="AE10" s="880"/>
      <c r="AF10" s="880"/>
      <c r="AG10" s="880"/>
      <c r="AH10" s="880"/>
      <c r="AI10" s="880"/>
      <c r="AJ10" s="880"/>
      <c r="AK10" s="880"/>
      <c r="AL10" s="880"/>
      <c r="AM10" s="880"/>
      <c r="AN10" s="880"/>
      <c r="AO10" s="880"/>
      <c r="AP10" s="880"/>
      <c r="AQ10" s="880"/>
      <c r="AR10" s="880"/>
      <c r="AS10" s="880"/>
      <c r="AT10" s="880"/>
      <c r="AU10" s="880"/>
      <c r="AV10" s="880"/>
      <c r="AW10" s="880"/>
      <c r="AX10" s="880"/>
      <c r="AY10" s="880"/>
      <c r="AZ10" s="880"/>
      <c r="BA10" s="880"/>
      <c r="BB10" s="880"/>
      <c r="BC10" s="880"/>
      <c r="BD10" s="880"/>
      <c r="BE10" s="436"/>
      <c r="BF10" s="436"/>
      <c r="BG10" s="881"/>
      <c r="BH10" s="882"/>
      <c r="BI10" s="882"/>
      <c r="BJ10" s="882"/>
      <c r="BK10" s="882"/>
      <c r="BL10" s="882"/>
      <c r="BM10" s="882"/>
      <c r="BN10" s="882"/>
      <c r="BO10" s="882"/>
      <c r="BP10" s="882"/>
      <c r="BQ10" s="882"/>
      <c r="BR10" s="882"/>
      <c r="BS10" s="437"/>
      <c r="BT10" s="198"/>
      <c r="BU10" s="434"/>
      <c r="BV10" s="434"/>
      <c r="BW10" s="434"/>
      <c r="BX10" s="434"/>
      <c r="BY10" s="434"/>
      <c r="BZ10" s="434"/>
      <c r="CA10" s="434"/>
      <c r="CB10" s="434"/>
      <c r="CC10" s="198"/>
      <c r="CD10" s="198"/>
      <c r="CE10" s="198"/>
      <c r="CF10" s="198"/>
    </row>
    <row r="11" spans="1:84" ht="18.75" customHeight="1">
      <c r="A11" s="198"/>
      <c r="B11" s="198"/>
      <c r="C11" s="198"/>
      <c r="D11" s="198"/>
      <c r="E11" s="198"/>
      <c r="F11" s="198"/>
      <c r="G11" s="198"/>
      <c r="H11" s="198"/>
      <c r="I11" s="198"/>
      <c r="J11" s="198"/>
      <c r="K11" s="198"/>
      <c r="L11" s="198"/>
      <c r="M11" s="198"/>
      <c r="N11" s="198"/>
      <c r="O11" s="198"/>
      <c r="P11" s="198"/>
      <c r="Q11" s="198"/>
      <c r="R11" s="880" t="s">
        <v>160</v>
      </c>
      <c r="S11" s="880"/>
      <c r="T11" s="880"/>
      <c r="U11" s="880"/>
      <c r="V11" s="880"/>
      <c r="W11" s="880"/>
      <c r="X11" s="880"/>
      <c r="Y11" s="880"/>
      <c r="Z11" s="880"/>
      <c r="AA11" s="880"/>
      <c r="AB11" s="880"/>
      <c r="AC11" s="880"/>
      <c r="AD11" s="880"/>
      <c r="AE11" s="880"/>
      <c r="AF11" s="880"/>
      <c r="AG11" s="880"/>
      <c r="AH11" s="880"/>
      <c r="AI11" s="880"/>
      <c r="AJ11" s="880"/>
      <c r="AK11" s="880"/>
      <c r="AL11" s="880"/>
      <c r="AM11" s="880"/>
      <c r="AN11" s="880"/>
      <c r="AO11" s="880"/>
      <c r="AP11" s="880"/>
      <c r="AQ11" s="880"/>
      <c r="AR11" s="880"/>
      <c r="AS11" s="880"/>
      <c r="AT11" s="880"/>
      <c r="AU11" s="880"/>
      <c r="AV11" s="880"/>
      <c r="AW11" s="880"/>
      <c r="AX11" s="880"/>
      <c r="AY11" s="880"/>
      <c r="AZ11" s="880"/>
      <c r="BA11" s="880"/>
      <c r="BB11" s="880"/>
      <c r="BC11" s="880"/>
      <c r="BD11" s="880"/>
      <c r="BE11" s="436"/>
      <c r="BF11" s="436"/>
      <c r="BG11" s="881">
        <v>-1000</v>
      </c>
      <c r="BH11" s="882"/>
      <c r="BI11" s="882"/>
      <c r="BJ11" s="882"/>
      <c r="BK11" s="882"/>
      <c r="BL11" s="882"/>
      <c r="BM11" s="882"/>
      <c r="BN11" s="882"/>
      <c r="BO11" s="882"/>
      <c r="BP11" s="882"/>
      <c r="BQ11" s="882"/>
      <c r="BR11" s="882"/>
      <c r="BS11" s="198"/>
      <c r="BT11" s="198"/>
      <c r="BU11" s="434"/>
      <c r="BV11" s="434"/>
      <c r="BW11" s="434"/>
      <c r="BX11" s="434"/>
      <c r="BY11" s="434"/>
      <c r="BZ11" s="434"/>
      <c r="CA11" s="434"/>
      <c r="CB11" s="434"/>
      <c r="CC11" s="198"/>
      <c r="CD11" s="198"/>
      <c r="CE11" s="198"/>
      <c r="CF11" s="198"/>
    </row>
    <row r="12" spans="1:84" ht="18.75" customHeight="1">
      <c r="A12" s="753"/>
      <c r="B12" s="753"/>
      <c r="C12" s="753"/>
      <c r="D12" s="753"/>
      <c r="E12" s="753"/>
      <c r="F12" s="753"/>
      <c r="G12" s="753"/>
      <c r="H12" s="753"/>
      <c r="I12" s="753"/>
      <c r="J12" s="753"/>
      <c r="K12" s="753"/>
      <c r="L12" s="753"/>
      <c r="M12" s="753"/>
      <c r="N12" s="753"/>
      <c r="O12" s="753"/>
      <c r="P12" s="753"/>
      <c r="Q12" s="753"/>
      <c r="R12" s="880" t="s">
        <v>380</v>
      </c>
      <c r="S12" s="880"/>
      <c r="T12" s="880"/>
      <c r="U12" s="880"/>
      <c r="V12" s="880"/>
      <c r="W12" s="880"/>
      <c r="X12" s="880"/>
      <c r="Y12" s="880"/>
      <c r="Z12" s="880"/>
      <c r="AA12" s="880"/>
      <c r="AB12" s="880"/>
      <c r="AC12" s="880"/>
      <c r="AD12" s="880"/>
      <c r="AE12" s="880"/>
      <c r="AF12" s="880"/>
      <c r="AG12" s="880"/>
      <c r="AH12" s="880"/>
      <c r="AI12" s="880"/>
      <c r="AJ12" s="880"/>
      <c r="AK12" s="880"/>
      <c r="AL12" s="880"/>
      <c r="AM12" s="880"/>
      <c r="AN12" s="880"/>
      <c r="AO12" s="880"/>
      <c r="AP12" s="880"/>
      <c r="AQ12" s="880"/>
      <c r="AR12" s="880"/>
      <c r="AS12" s="880"/>
      <c r="AT12" s="880"/>
      <c r="AU12" s="880"/>
      <c r="AV12" s="880"/>
      <c r="AW12" s="880"/>
      <c r="AX12" s="880"/>
      <c r="AY12" s="880"/>
      <c r="AZ12" s="880"/>
      <c r="BA12" s="880"/>
      <c r="BB12" s="880"/>
      <c r="BC12" s="880"/>
      <c r="BD12" s="880"/>
      <c r="BE12" s="436"/>
      <c r="BF12" s="436"/>
      <c r="BG12" s="881">
        <v>-99954000</v>
      </c>
      <c r="BH12" s="882"/>
      <c r="BI12" s="882"/>
      <c r="BJ12" s="882"/>
      <c r="BK12" s="882"/>
      <c r="BL12" s="882"/>
      <c r="BM12" s="882"/>
      <c r="BN12" s="882"/>
      <c r="BO12" s="882"/>
      <c r="BP12" s="882"/>
      <c r="BQ12" s="882"/>
      <c r="BR12" s="882"/>
      <c r="BS12" s="753"/>
      <c r="BT12" s="753"/>
      <c r="BU12" s="434"/>
      <c r="BV12" s="434"/>
      <c r="BW12" s="434"/>
      <c r="BX12" s="434"/>
      <c r="BY12" s="434"/>
      <c r="BZ12" s="434"/>
      <c r="CA12" s="434"/>
      <c r="CB12" s="434"/>
      <c r="CC12" s="753"/>
      <c r="CD12" s="753"/>
      <c r="CE12" s="753"/>
      <c r="CF12" s="753"/>
    </row>
    <row r="13" spans="1:84" ht="18.75" customHeight="1">
      <c r="A13" s="198"/>
      <c r="B13" s="198"/>
      <c r="C13" s="198"/>
      <c r="D13" s="198"/>
      <c r="E13" s="198"/>
      <c r="F13" s="198"/>
      <c r="G13" s="198"/>
      <c r="H13" s="198"/>
      <c r="I13" s="198"/>
      <c r="J13" s="198"/>
      <c r="K13" s="198"/>
      <c r="L13" s="198"/>
      <c r="M13" s="198"/>
      <c r="N13" s="198"/>
      <c r="O13" s="198"/>
      <c r="P13" s="198"/>
      <c r="Q13" s="198"/>
      <c r="R13" s="880" t="s">
        <v>381</v>
      </c>
      <c r="S13" s="880"/>
      <c r="T13" s="880"/>
      <c r="U13" s="880"/>
      <c r="V13" s="880"/>
      <c r="W13" s="880"/>
      <c r="X13" s="880"/>
      <c r="Y13" s="880"/>
      <c r="Z13" s="880"/>
      <c r="AA13" s="880"/>
      <c r="AB13" s="880"/>
      <c r="AC13" s="880"/>
      <c r="AD13" s="880"/>
      <c r="AE13" s="880"/>
      <c r="AF13" s="880"/>
      <c r="AG13" s="880"/>
      <c r="AH13" s="880"/>
      <c r="AI13" s="880"/>
      <c r="AJ13" s="880"/>
      <c r="AK13" s="880"/>
      <c r="AL13" s="880"/>
      <c r="AM13" s="880"/>
      <c r="AN13" s="880"/>
      <c r="AO13" s="880"/>
      <c r="AP13" s="880"/>
      <c r="AQ13" s="880"/>
      <c r="AR13" s="880"/>
      <c r="AS13" s="880"/>
      <c r="AT13" s="880"/>
      <c r="AU13" s="880"/>
      <c r="AV13" s="880"/>
      <c r="AW13" s="880"/>
      <c r="AX13" s="880"/>
      <c r="AY13" s="880"/>
      <c r="AZ13" s="880"/>
      <c r="BA13" s="880"/>
      <c r="BB13" s="880"/>
      <c r="BC13" s="880"/>
      <c r="BD13" s="880"/>
      <c r="BE13" s="436"/>
      <c r="BF13" s="436"/>
      <c r="BG13" s="881">
        <v>12463000</v>
      </c>
      <c r="BH13" s="882"/>
      <c r="BI13" s="882"/>
      <c r="BJ13" s="882"/>
      <c r="BK13" s="882"/>
      <c r="BL13" s="882"/>
      <c r="BM13" s="882"/>
      <c r="BN13" s="882"/>
      <c r="BO13" s="882"/>
      <c r="BP13" s="882"/>
      <c r="BQ13" s="882"/>
      <c r="BR13" s="882"/>
      <c r="BS13" s="198"/>
      <c r="BT13" s="198"/>
      <c r="BU13" s="434"/>
      <c r="BV13" s="434"/>
      <c r="BW13" s="434"/>
      <c r="BX13" s="434"/>
      <c r="BY13" s="434"/>
      <c r="BZ13" s="434"/>
      <c r="CA13" s="434"/>
      <c r="CB13" s="434"/>
      <c r="CC13" s="198"/>
      <c r="CD13" s="198"/>
      <c r="CE13" s="198"/>
      <c r="CF13" s="198"/>
    </row>
    <row r="14" spans="1:84" ht="18.75" customHeight="1">
      <c r="A14" s="198"/>
      <c r="B14" s="198"/>
      <c r="C14" s="198"/>
      <c r="D14" s="198"/>
      <c r="E14" s="198"/>
      <c r="F14" s="198"/>
      <c r="G14" s="198"/>
      <c r="H14" s="198"/>
      <c r="I14" s="198"/>
      <c r="J14" s="198"/>
      <c r="K14" s="198"/>
      <c r="L14" s="198"/>
      <c r="M14" s="198"/>
      <c r="N14" s="198"/>
      <c r="O14" s="198"/>
      <c r="P14" s="198"/>
      <c r="Q14" s="198"/>
      <c r="R14" s="880" t="s">
        <v>109</v>
      </c>
      <c r="S14" s="880"/>
      <c r="T14" s="880"/>
      <c r="U14" s="880"/>
      <c r="V14" s="880"/>
      <c r="W14" s="880"/>
      <c r="X14" s="880"/>
      <c r="Y14" s="880"/>
      <c r="Z14" s="880"/>
      <c r="AA14" s="880"/>
      <c r="AB14" s="880"/>
      <c r="AC14" s="880"/>
      <c r="AD14" s="880"/>
      <c r="AE14" s="880"/>
      <c r="AF14" s="880"/>
      <c r="AG14" s="880"/>
      <c r="AH14" s="880"/>
      <c r="AI14" s="880"/>
      <c r="AJ14" s="880"/>
      <c r="AK14" s="880"/>
      <c r="AL14" s="880"/>
      <c r="AM14" s="880"/>
      <c r="AN14" s="880"/>
      <c r="AO14" s="880"/>
      <c r="AP14" s="880"/>
      <c r="AQ14" s="880"/>
      <c r="AR14" s="880"/>
      <c r="AS14" s="880"/>
      <c r="AT14" s="880"/>
      <c r="AU14" s="880"/>
      <c r="AV14" s="880"/>
      <c r="AW14" s="880"/>
      <c r="AX14" s="880"/>
      <c r="AY14" s="880"/>
      <c r="AZ14" s="880"/>
      <c r="BA14" s="880"/>
      <c r="BB14" s="880"/>
      <c r="BC14" s="880"/>
      <c r="BD14" s="880"/>
      <c r="BE14" s="436"/>
      <c r="BF14" s="436"/>
      <c r="BG14" s="881">
        <v>-22999709</v>
      </c>
      <c r="BH14" s="882"/>
      <c r="BI14" s="882"/>
      <c r="BJ14" s="882"/>
      <c r="BK14" s="882"/>
      <c r="BL14" s="882"/>
      <c r="BM14" s="882"/>
      <c r="BN14" s="882"/>
      <c r="BO14" s="882"/>
      <c r="BP14" s="882"/>
      <c r="BQ14" s="882"/>
      <c r="BR14" s="882"/>
      <c r="BS14" s="437"/>
      <c r="BT14" s="198"/>
      <c r="BU14" s="434"/>
      <c r="BV14" s="434"/>
      <c r="BW14" s="434"/>
      <c r="BX14" s="434"/>
      <c r="BY14" s="434"/>
      <c r="BZ14" s="434"/>
      <c r="CA14" s="434"/>
      <c r="CB14" s="434"/>
      <c r="CC14" s="198"/>
      <c r="CD14" s="198"/>
      <c r="CE14" s="198"/>
      <c r="CF14" s="198"/>
    </row>
    <row r="15" spans="1:84" ht="18.75" customHeight="1">
      <c r="A15" s="198"/>
      <c r="B15" s="198"/>
      <c r="C15" s="198"/>
      <c r="D15" s="198"/>
      <c r="E15" s="198"/>
      <c r="F15" s="198"/>
      <c r="G15" s="198"/>
      <c r="H15" s="198"/>
      <c r="I15" s="198"/>
      <c r="J15" s="198"/>
      <c r="K15" s="198"/>
      <c r="L15" s="198"/>
      <c r="M15" s="198"/>
      <c r="N15" s="198"/>
      <c r="O15" s="198"/>
      <c r="P15" s="198"/>
      <c r="Q15" s="198"/>
      <c r="R15" s="880" t="s">
        <v>110</v>
      </c>
      <c r="S15" s="880"/>
      <c r="T15" s="880"/>
      <c r="U15" s="880"/>
      <c r="V15" s="880"/>
      <c r="W15" s="880"/>
      <c r="X15" s="880"/>
      <c r="Y15" s="880"/>
      <c r="Z15" s="880"/>
      <c r="AA15" s="880"/>
      <c r="AB15" s="880"/>
      <c r="AC15" s="880"/>
      <c r="AD15" s="880"/>
      <c r="AE15" s="880"/>
      <c r="AF15" s="880"/>
      <c r="AG15" s="880"/>
      <c r="AH15" s="880"/>
      <c r="AI15" s="880"/>
      <c r="AJ15" s="880"/>
      <c r="AK15" s="880"/>
      <c r="AL15" s="880"/>
      <c r="AM15" s="880"/>
      <c r="AN15" s="880"/>
      <c r="AO15" s="880"/>
      <c r="AP15" s="880"/>
      <c r="AQ15" s="880"/>
      <c r="AR15" s="880"/>
      <c r="AS15" s="880"/>
      <c r="AT15" s="880"/>
      <c r="AU15" s="880"/>
      <c r="AV15" s="880"/>
      <c r="AW15" s="880"/>
      <c r="AX15" s="880"/>
      <c r="AY15" s="880"/>
      <c r="AZ15" s="880"/>
      <c r="BA15" s="880"/>
      <c r="BB15" s="880"/>
      <c r="BC15" s="880"/>
      <c r="BD15" s="880"/>
      <c r="BE15" s="436"/>
      <c r="BF15" s="436"/>
      <c r="BG15" s="886">
        <v>1694726</v>
      </c>
      <c r="BH15" s="887"/>
      <c r="BI15" s="887"/>
      <c r="BJ15" s="887"/>
      <c r="BK15" s="887"/>
      <c r="BL15" s="887"/>
      <c r="BM15" s="887"/>
      <c r="BN15" s="887"/>
      <c r="BO15" s="887"/>
      <c r="BP15" s="887"/>
      <c r="BQ15" s="887"/>
      <c r="BR15" s="887"/>
      <c r="BS15" s="198"/>
      <c r="BT15" s="198"/>
      <c r="BU15" s="434"/>
      <c r="BV15" s="434"/>
      <c r="BW15" s="434"/>
      <c r="BX15" s="434"/>
      <c r="BY15" s="434"/>
      <c r="BZ15" s="434"/>
      <c r="CA15" s="434"/>
      <c r="CB15" s="434"/>
      <c r="CC15" s="198"/>
      <c r="CD15" s="198"/>
      <c r="CE15" s="198"/>
      <c r="CF15" s="198"/>
    </row>
    <row r="16" spans="1:84" ht="18.75" customHeight="1">
      <c r="A16" s="198"/>
      <c r="B16" s="198"/>
      <c r="C16" s="198"/>
      <c r="D16" s="198"/>
      <c r="E16" s="198"/>
      <c r="F16" s="198"/>
      <c r="G16" s="198"/>
      <c r="H16" s="198"/>
      <c r="I16" s="198"/>
      <c r="J16" s="198"/>
      <c r="K16" s="198"/>
      <c r="L16" s="198"/>
      <c r="M16" s="198"/>
      <c r="N16" s="198"/>
      <c r="O16" s="198"/>
      <c r="P16" s="198"/>
      <c r="Q16" s="198"/>
      <c r="R16" s="880" t="s">
        <v>111</v>
      </c>
      <c r="S16" s="880"/>
      <c r="T16" s="880"/>
      <c r="U16" s="880"/>
      <c r="V16" s="880"/>
      <c r="W16" s="880"/>
      <c r="X16" s="880"/>
      <c r="Y16" s="880"/>
      <c r="Z16" s="880"/>
      <c r="AA16" s="880"/>
      <c r="AB16" s="880"/>
      <c r="AC16" s="880"/>
      <c r="AD16" s="880"/>
      <c r="AE16" s="880"/>
      <c r="AF16" s="880"/>
      <c r="AG16" s="880"/>
      <c r="AH16" s="880"/>
      <c r="AI16" s="880"/>
      <c r="AJ16" s="880"/>
      <c r="AK16" s="880"/>
      <c r="AL16" s="880"/>
      <c r="AM16" s="880"/>
      <c r="AN16" s="880"/>
      <c r="AO16" s="880"/>
      <c r="AP16" s="880"/>
      <c r="AQ16" s="880"/>
      <c r="AR16" s="880"/>
      <c r="AS16" s="880"/>
      <c r="AT16" s="880"/>
      <c r="AU16" s="880"/>
      <c r="AV16" s="880"/>
      <c r="AW16" s="880"/>
      <c r="AX16" s="880"/>
      <c r="AY16" s="880"/>
      <c r="AZ16" s="880"/>
      <c r="BA16" s="880"/>
      <c r="BB16" s="880"/>
      <c r="BC16" s="880"/>
      <c r="BD16" s="880"/>
      <c r="BE16" s="436"/>
      <c r="BF16" s="436"/>
      <c r="BG16" s="881">
        <f>SUM(BG6:BR15)</f>
        <v>108090017</v>
      </c>
      <c r="BH16" s="882"/>
      <c r="BI16" s="882"/>
      <c r="BJ16" s="882"/>
      <c r="BK16" s="882"/>
      <c r="BL16" s="882"/>
      <c r="BM16" s="882"/>
      <c r="BN16" s="882"/>
      <c r="BO16" s="882"/>
      <c r="BP16" s="882"/>
      <c r="BQ16" s="882"/>
      <c r="BR16" s="882"/>
      <c r="BS16" s="198"/>
      <c r="BT16" s="198"/>
      <c r="BU16" s="434"/>
      <c r="BV16" s="434"/>
      <c r="BW16" s="434"/>
      <c r="BX16" s="434"/>
      <c r="BY16" s="434"/>
      <c r="BZ16" s="434"/>
      <c r="CA16" s="434"/>
      <c r="CB16" s="434"/>
      <c r="CC16" s="198"/>
      <c r="CD16" s="198"/>
      <c r="CE16" s="198"/>
      <c r="CF16" s="198"/>
    </row>
    <row r="17" spans="1:84" ht="18.75" customHeight="1">
      <c r="A17" s="198"/>
      <c r="B17" s="198"/>
      <c r="C17" s="198"/>
      <c r="D17" s="198"/>
      <c r="E17" s="198"/>
      <c r="F17" s="198"/>
      <c r="G17" s="198"/>
      <c r="H17" s="198"/>
      <c r="I17" s="198"/>
      <c r="J17" s="198"/>
      <c r="K17" s="198"/>
      <c r="L17" s="198"/>
      <c r="M17" s="198"/>
      <c r="N17" s="198"/>
      <c r="O17" s="198"/>
      <c r="P17" s="198"/>
      <c r="Q17" s="198"/>
      <c r="R17" s="880" t="s">
        <v>382</v>
      </c>
      <c r="S17" s="880"/>
      <c r="T17" s="880"/>
      <c r="U17" s="880"/>
      <c r="V17" s="880"/>
      <c r="W17" s="880"/>
      <c r="X17" s="880"/>
      <c r="Y17" s="880"/>
      <c r="Z17" s="880"/>
      <c r="AA17" s="880"/>
      <c r="AB17" s="880"/>
      <c r="AC17" s="880"/>
      <c r="AD17" s="880"/>
      <c r="AE17" s="880"/>
      <c r="AF17" s="880"/>
      <c r="AG17" s="880"/>
      <c r="AH17" s="880"/>
      <c r="AI17" s="880"/>
      <c r="AJ17" s="880"/>
      <c r="AK17" s="880"/>
      <c r="AL17" s="880"/>
      <c r="AM17" s="880"/>
      <c r="AN17" s="880"/>
      <c r="AO17" s="880"/>
      <c r="AP17" s="880"/>
      <c r="AQ17" s="880"/>
      <c r="AR17" s="880"/>
      <c r="AS17" s="880"/>
      <c r="AT17" s="880"/>
      <c r="AU17" s="880"/>
      <c r="AV17" s="880"/>
      <c r="AW17" s="880"/>
      <c r="AX17" s="880"/>
      <c r="AY17" s="880"/>
      <c r="AZ17" s="880"/>
      <c r="BA17" s="880"/>
      <c r="BB17" s="880"/>
      <c r="BC17" s="880"/>
      <c r="BD17" s="880"/>
      <c r="BE17" s="436"/>
      <c r="BF17" s="436"/>
      <c r="BG17" s="881">
        <v>1000</v>
      </c>
      <c r="BH17" s="882"/>
      <c r="BI17" s="882"/>
      <c r="BJ17" s="882"/>
      <c r="BK17" s="882"/>
      <c r="BL17" s="882"/>
      <c r="BM17" s="882"/>
      <c r="BN17" s="882"/>
      <c r="BO17" s="882"/>
      <c r="BP17" s="882"/>
      <c r="BQ17" s="882"/>
      <c r="BR17" s="882"/>
      <c r="BS17" s="198"/>
      <c r="BT17" s="198"/>
      <c r="BU17" s="434"/>
      <c r="BV17" s="434"/>
      <c r="BW17" s="434"/>
      <c r="BX17" s="434"/>
      <c r="BY17" s="434"/>
      <c r="BZ17" s="434"/>
      <c r="CA17" s="434"/>
      <c r="CB17" s="434"/>
      <c r="CC17" s="198"/>
      <c r="CD17" s="198"/>
      <c r="CE17" s="198"/>
      <c r="CF17" s="198"/>
    </row>
    <row r="18" spans="1:84" ht="18.75" customHeight="1">
      <c r="A18" s="198"/>
      <c r="B18" s="198"/>
      <c r="C18" s="198"/>
      <c r="D18" s="198"/>
      <c r="E18" s="198"/>
      <c r="F18" s="198"/>
      <c r="G18" s="198"/>
      <c r="H18" s="198"/>
      <c r="I18" s="198"/>
      <c r="J18" s="198"/>
      <c r="K18" s="198"/>
      <c r="L18" s="198"/>
      <c r="M18" s="198"/>
      <c r="N18" s="198"/>
      <c r="O18" s="198"/>
      <c r="P18" s="198"/>
      <c r="Q18" s="198"/>
      <c r="R18" s="880" t="s">
        <v>112</v>
      </c>
      <c r="S18" s="880"/>
      <c r="T18" s="880"/>
      <c r="U18" s="880"/>
      <c r="V18" s="880"/>
      <c r="W18" s="880"/>
      <c r="X18" s="880"/>
      <c r="Y18" s="880"/>
      <c r="Z18" s="880"/>
      <c r="AA18" s="880"/>
      <c r="AB18" s="880"/>
      <c r="AC18" s="880"/>
      <c r="AD18" s="880"/>
      <c r="AE18" s="880"/>
      <c r="AF18" s="880"/>
      <c r="AG18" s="880"/>
      <c r="AH18" s="880"/>
      <c r="AI18" s="880"/>
      <c r="AJ18" s="880"/>
      <c r="AK18" s="880"/>
      <c r="AL18" s="880"/>
      <c r="AM18" s="880"/>
      <c r="AN18" s="880"/>
      <c r="AO18" s="880"/>
      <c r="AP18" s="880"/>
      <c r="AQ18" s="880"/>
      <c r="AR18" s="880"/>
      <c r="AS18" s="880"/>
      <c r="AT18" s="880"/>
      <c r="AU18" s="880"/>
      <c r="AV18" s="880"/>
      <c r="AW18" s="880"/>
      <c r="AX18" s="880"/>
      <c r="AY18" s="880"/>
      <c r="AZ18" s="880"/>
      <c r="BA18" s="880"/>
      <c r="BB18" s="880"/>
      <c r="BC18" s="880"/>
      <c r="BD18" s="880"/>
      <c r="BE18" s="436"/>
      <c r="BF18" s="436"/>
      <c r="BG18" s="886">
        <v>-12463000</v>
      </c>
      <c r="BH18" s="887"/>
      <c r="BI18" s="887"/>
      <c r="BJ18" s="887"/>
      <c r="BK18" s="887"/>
      <c r="BL18" s="887"/>
      <c r="BM18" s="887"/>
      <c r="BN18" s="887"/>
      <c r="BO18" s="887"/>
      <c r="BP18" s="887"/>
      <c r="BQ18" s="887"/>
      <c r="BR18" s="887"/>
      <c r="BS18" s="198"/>
      <c r="BT18" s="198"/>
      <c r="BU18" s="434"/>
      <c r="BV18" s="434"/>
      <c r="BW18" s="434"/>
      <c r="BX18" s="434"/>
      <c r="BY18" s="434"/>
      <c r="BZ18" s="434"/>
      <c r="CA18" s="434"/>
      <c r="CB18" s="434"/>
      <c r="CC18" s="198"/>
      <c r="CD18" s="198"/>
      <c r="CE18" s="198"/>
      <c r="CF18" s="198"/>
    </row>
    <row r="19" spans="1:84" ht="18.75" customHeight="1">
      <c r="A19" s="198"/>
      <c r="B19" s="198"/>
      <c r="C19" s="198"/>
      <c r="D19" s="198"/>
      <c r="E19" s="198"/>
      <c r="F19" s="198"/>
      <c r="G19" s="198"/>
      <c r="H19" s="198"/>
      <c r="I19" s="198"/>
      <c r="J19" s="198"/>
      <c r="K19" s="198"/>
      <c r="L19" s="198"/>
      <c r="M19" s="198"/>
      <c r="N19" s="198"/>
      <c r="O19" s="198"/>
      <c r="P19" s="880" t="s">
        <v>107</v>
      </c>
      <c r="Q19" s="888"/>
      <c r="R19" s="888"/>
      <c r="S19" s="888"/>
      <c r="T19" s="888"/>
      <c r="U19" s="888"/>
      <c r="V19" s="888"/>
      <c r="W19" s="888"/>
      <c r="X19" s="888"/>
      <c r="Y19" s="888"/>
      <c r="Z19" s="888"/>
      <c r="AA19" s="888"/>
      <c r="AB19" s="888"/>
      <c r="AC19" s="888"/>
      <c r="AD19" s="888"/>
      <c r="AE19" s="888"/>
      <c r="AF19" s="888"/>
      <c r="AG19" s="888"/>
      <c r="AH19" s="888"/>
      <c r="AI19" s="888"/>
      <c r="AJ19" s="888"/>
      <c r="AK19" s="888"/>
      <c r="AL19" s="888"/>
      <c r="AM19" s="888"/>
      <c r="AN19" s="888"/>
      <c r="AO19" s="888"/>
      <c r="AP19" s="888"/>
      <c r="AQ19" s="888"/>
      <c r="AR19" s="888"/>
      <c r="AS19" s="888"/>
      <c r="AT19" s="888"/>
      <c r="AU19" s="888"/>
      <c r="AV19" s="888"/>
      <c r="AW19" s="888"/>
      <c r="AX19" s="888"/>
      <c r="AY19" s="888"/>
      <c r="AZ19" s="888"/>
      <c r="BA19" s="888"/>
      <c r="BB19" s="888"/>
      <c r="BC19" s="888"/>
      <c r="BD19" s="888"/>
      <c r="BE19" s="436"/>
      <c r="BF19" s="436"/>
      <c r="BG19" s="881">
        <f>SUM(BG16:BR18)</f>
        <v>95628017</v>
      </c>
      <c r="BH19" s="882"/>
      <c r="BI19" s="882"/>
      <c r="BJ19" s="882"/>
      <c r="BK19" s="882"/>
      <c r="BL19" s="882"/>
      <c r="BM19" s="882"/>
      <c r="BN19" s="882"/>
      <c r="BO19" s="882"/>
      <c r="BP19" s="882"/>
      <c r="BQ19" s="882"/>
      <c r="BR19" s="882"/>
      <c r="BS19" s="198"/>
      <c r="BT19" s="198"/>
      <c r="BU19" s="434"/>
      <c r="BV19" s="434"/>
      <c r="BW19" s="434"/>
      <c r="BX19" s="434"/>
      <c r="BY19" s="434"/>
      <c r="BZ19" s="434"/>
      <c r="CA19" s="434"/>
      <c r="CB19" s="434"/>
      <c r="CC19" s="198"/>
      <c r="CD19" s="198"/>
      <c r="CE19" s="198"/>
      <c r="CF19" s="198"/>
    </row>
    <row r="20" spans="1:84" ht="18.75" customHeight="1">
      <c r="A20" s="198"/>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434"/>
      <c r="AI20" s="434"/>
      <c r="AJ20" s="434"/>
      <c r="AK20" s="434"/>
      <c r="AL20" s="434"/>
      <c r="AM20" s="434"/>
      <c r="AN20" s="434"/>
      <c r="AO20" s="198"/>
      <c r="AP20" s="198"/>
      <c r="AQ20" s="198"/>
      <c r="AR20" s="198"/>
      <c r="AS20" s="198"/>
      <c r="AT20" s="198"/>
      <c r="AU20" s="198"/>
      <c r="AV20" s="198"/>
      <c r="AW20" s="434"/>
      <c r="AX20" s="434"/>
      <c r="AY20" s="434"/>
      <c r="AZ20" s="434"/>
      <c r="BA20" s="434"/>
      <c r="BB20" s="434"/>
      <c r="BC20" s="434"/>
      <c r="BD20" s="434"/>
      <c r="BE20" s="436"/>
      <c r="BF20" s="436"/>
      <c r="BG20" s="438"/>
      <c r="BH20" s="438"/>
      <c r="BI20" s="439"/>
      <c r="BJ20" s="439"/>
      <c r="BK20" s="439"/>
      <c r="BL20" s="439"/>
      <c r="BM20" s="439"/>
      <c r="BN20" s="439"/>
      <c r="BO20" s="439"/>
      <c r="BP20" s="439"/>
      <c r="BQ20" s="439"/>
      <c r="BR20" s="439"/>
      <c r="BS20" s="198"/>
      <c r="BT20" s="198"/>
      <c r="BU20" s="434"/>
      <c r="BV20" s="434"/>
      <c r="BW20" s="434"/>
      <c r="BX20" s="434"/>
      <c r="BY20" s="434"/>
      <c r="BZ20" s="434"/>
      <c r="CA20" s="434"/>
      <c r="CB20" s="434"/>
      <c r="CC20" s="198"/>
      <c r="CD20" s="198"/>
      <c r="CE20" s="198"/>
      <c r="CF20" s="198"/>
    </row>
    <row r="21" spans="1:84" ht="18.75" customHeight="1">
      <c r="A21" s="198"/>
      <c r="B21" s="198"/>
      <c r="C21" s="198"/>
      <c r="D21" s="198"/>
      <c r="E21" s="198"/>
      <c r="F21" s="198"/>
      <c r="G21" s="198"/>
      <c r="H21" s="198"/>
      <c r="I21" s="198"/>
      <c r="J21" s="198"/>
      <c r="K21" s="198"/>
      <c r="L21" s="885" t="s">
        <v>78</v>
      </c>
      <c r="M21" s="885"/>
      <c r="N21" s="885"/>
      <c r="O21" s="885"/>
      <c r="P21" s="880" t="s">
        <v>113</v>
      </c>
      <c r="Q21" s="880"/>
      <c r="R21" s="880"/>
      <c r="S21" s="880"/>
      <c r="T21" s="880"/>
      <c r="U21" s="880"/>
      <c r="V21" s="880"/>
      <c r="W21" s="880"/>
      <c r="X21" s="880"/>
      <c r="Y21" s="880"/>
      <c r="Z21" s="880"/>
      <c r="AA21" s="880"/>
      <c r="AB21" s="880"/>
      <c r="AC21" s="880"/>
      <c r="AD21" s="880"/>
      <c r="AE21" s="880"/>
      <c r="AF21" s="880"/>
      <c r="AG21" s="880"/>
      <c r="AH21" s="880"/>
      <c r="AI21" s="880"/>
      <c r="AJ21" s="880"/>
      <c r="AK21" s="880"/>
      <c r="AL21" s="880"/>
      <c r="AM21" s="880"/>
      <c r="AN21" s="880"/>
      <c r="AO21" s="880"/>
      <c r="AP21" s="880"/>
      <c r="AQ21" s="880"/>
      <c r="AR21" s="880"/>
      <c r="AS21" s="880"/>
      <c r="AT21" s="880"/>
      <c r="AU21" s="880"/>
      <c r="AV21" s="880"/>
      <c r="AW21" s="880"/>
      <c r="AX21" s="880"/>
      <c r="AY21" s="880"/>
      <c r="AZ21" s="880"/>
      <c r="BA21" s="880"/>
      <c r="BB21" s="880"/>
      <c r="BC21" s="880"/>
      <c r="BD21" s="880"/>
      <c r="BE21" s="436"/>
      <c r="BF21" s="436"/>
      <c r="BG21" s="438"/>
      <c r="BH21" s="438"/>
      <c r="BI21" s="439"/>
      <c r="BJ21" s="439"/>
      <c r="BK21" s="439"/>
      <c r="BL21" s="439"/>
      <c r="BM21" s="439"/>
      <c r="BN21" s="439"/>
      <c r="BO21" s="439"/>
      <c r="BP21" s="439"/>
      <c r="BQ21" s="439"/>
      <c r="BR21" s="439"/>
      <c r="BS21" s="198"/>
      <c r="BT21" s="198"/>
      <c r="BU21" s="434"/>
      <c r="BV21" s="434"/>
      <c r="BW21" s="434"/>
      <c r="BX21" s="434"/>
      <c r="BY21" s="434"/>
      <c r="BZ21" s="434"/>
      <c r="CA21" s="434"/>
      <c r="CB21" s="434"/>
      <c r="CC21" s="198"/>
      <c r="CD21" s="198"/>
      <c r="CE21" s="198"/>
      <c r="CF21" s="198"/>
    </row>
    <row r="22" spans="1:84" ht="18.75" customHeight="1">
      <c r="A22" s="198"/>
      <c r="B22" s="198"/>
      <c r="C22" s="198"/>
      <c r="D22" s="198"/>
      <c r="E22" s="198"/>
      <c r="F22" s="198"/>
      <c r="G22" s="198"/>
      <c r="H22" s="198"/>
      <c r="I22" s="198"/>
      <c r="J22" s="198"/>
      <c r="K22" s="198"/>
      <c r="L22" s="198"/>
      <c r="M22" s="198"/>
      <c r="N22" s="198"/>
      <c r="O22" s="198"/>
      <c r="P22" s="198"/>
      <c r="Q22" s="198"/>
      <c r="R22" s="880" t="s">
        <v>114</v>
      </c>
      <c r="S22" s="880"/>
      <c r="T22" s="880"/>
      <c r="U22" s="880"/>
      <c r="V22" s="880"/>
      <c r="W22" s="880"/>
      <c r="X22" s="880"/>
      <c r="Y22" s="880"/>
      <c r="Z22" s="880"/>
      <c r="AA22" s="880"/>
      <c r="AB22" s="880"/>
      <c r="AC22" s="880"/>
      <c r="AD22" s="880"/>
      <c r="AE22" s="880"/>
      <c r="AF22" s="880"/>
      <c r="AG22" s="880"/>
      <c r="AH22" s="880"/>
      <c r="AI22" s="880"/>
      <c r="AJ22" s="880"/>
      <c r="AK22" s="880"/>
      <c r="AL22" s="880"/>
      <c r="AM22" s="880"/>
      <c r="AN22" s="880"/>
      <c r="AO22" s="880"/>
      <c r="AP22" s="880"/>
      <c r="AQ22" s="880"/>
      <c r="AR22" s="880"/>
      <c r="AS22" s="880"/>
      <c r="AT22" s="880"/>
      <c r="AU22" s="880"/>
      <c r="AV22" s="880"/>
      <c r="AW22" s="880"/>
      <c r="AX22" s="880"/>
      <c r="AY22" s="880"/>
      <c r="AZ22" s="880"/>
      <c r="BA22" s="880"/>
      <c r="BB22" s="880"/>
      <c r="BC22" s="880"/>
      <c r="BD22" s="880"/>
      <c r="BE22" s="436"/>
      <c r="BF22" s="436"/>
      <c r="BG22" s="881">
        <v>-67095000</v>
      </c>
      <c r="BH22" s="882"/>
      <c r="BI22" s="882"/>
      <c r="BJ22" s="882"/>
      <c r="BK22" s="882"/>
      <c r="BL22" s="882"/>
      <c r="BM22" s="882"/>
      <c r="BN22" s="882"/>
      <c r="BO22" s="882"/>
      <c r="BP22" s="882"/>
      <c r="BQ22" s="882"/>
      <c r="BR22" s="882"/>
      <c r="BS22" s="198"/>
      <c r="BT22" s="198"/>
      <c r="BU22" s="434"/>
      <c r="BV22" s="434"/>
      <c r="BW22" s="434"/>
      <c r="BX22" s="434"/>
      <c r="BY22" s="434"/>
      <c r="BZ22" s="434"/>
      <c r="CA22" s="434"/>
      <c r="CB22" s="434"/>
      <c r="CC22" s="198"/>
      <c r="CD22" s="198"/>
      <c r="CE22" s="198"/>
      <c r="CF22" s="198"/>
    </row>
    <row r="23" spans="1:84" ht="18.75" hidden="1" customHeight="1">
      <c r="A23" s="198"/>
      <c r="B23" s="198"/>
      <c r="C23" s="198"/>
      <c r="D23" s="198"/>
      <c r="E23" s="198"/>
      <c r="F23" s="198"/>
      <c r="G23" s="198"/>
      <c r="H23" s="198"/>
      <c r="I23" s="198"/>
      <c r="J23" s="198"/>
      <c r="K23" s="198"/>
      <c r="L23" s="198"/>
      <c r="M23" s="198"/>
      <c r="N23" s="198"/>
      <c r="O23" s="198"/>
      <c r="P23" s="198"/>
      <c r="Q23" s="198"/>
      <c r="R23" s="880" t="s">
        <v>115</v>
      </c>
      <c r="S23" s="880"/>
      <c r="T23" s="880"/>
      <c r="U23" s="880"/>
      <c r="V23" s="880"/>
      <c r="W23" s="880"/>
      <c r="X23" s="880"/>
      <c r="Y23" s="880"/>
      <c r="Z23" s="880"/>
      <c r="AA23" s="880"/>
      <c r="AB23" s="880"/>
      <c r="AC23" s="880"/>
      <c r="AD23" s="880"/>
      <c r="AE23" s="880"/>
      <c r="AF23" s="880"/>
      <c r="AG23" s="880"/>
      <c r="AH23" s="880"/>
      <c r="AI23" s="880"/>
      <c r="AJ23" s="880"/>
      <c r="AK23" s="880"/>
      <c r="AL23" s="880"/>
      <c r="AM23" s="880"/>
      <c r="AN23" s="880"/>
      <c r="AO23" s="880"/>
      <c r="AP23" s="880"/>
      <c r="AQ23" s="880"/>
      <c r="AR23" s="880"/>
      <c r="AS23" s="880"/>
      <c r="AT23" s="880"/>
      <c r="AU23" s="880"/>
      <c r="AV23" s="880"/>
      <c r="AW23" s="880"/>
      <c r="AX23" s="880"/>
      <c r="AY23" s="880"/>
      <c r="AZ23" s="880"/>
      <c r="BA23" s="880"/>
      <c r="BB23" s="880"/>
      <c r="BC23" s="880"/>
      <c r="BD23" s="880"/>
      <c r="BE23" s="436"/>
      <c r="BF23" s="436"/>
      <c r="BG23" s="881">
        <v>0</v>
      </c>
      <c r="BH23" s="882"/>
      <c r="BI23" s="882"/>
      <c r="BJ23" s="882"/>
      <c r="BK23" s="882"/>
      <c r="BL23" s="882"/>
      <c r="BM23" s="882"/>
      <c r="BN23" s="882"/>
      <c r="BO23" s="882"/>
      <c r="BP23" s="882"/>
      <c r="BQ23" s="882"/>
      <c r="BR23" s="882"/>
      <c r="BS23" s="198"/>
      <c r="BT23" s="198"/>
      <c r="BU23" s="434"/>
      <c r="BV23" s="434"/>
      <c r="BW23" s="434"/>
      <c r="BX23" s="434"/>
      <c r="BY23" s="434"/>
      <c r="BZ23" s="434"/>
      <c r="CA23" s="434"/>
      <c r="CB23" s="434"/>
      <c r="CC23" s="198"/>
      <c r="CD23" s="198"/>
      <c r="CE23" s="198"/>
      <c r="CF23" s="198"/>
    </row>
    <row r="24" spans="1:84" ht="18.75" customHeight="1">
      <c r="A24" s="198"/>
      <c r="B24" s="198"/>
      <c r="C24" s="198"/>
      <c r="D24" s="198"/>
      <c r="E24" s="198"/>
      <c r="F24" s="198"/>
      <c r="G24" s="198"/>
      <c r="H24" s="198"/>
      <c r="I24" s="198"/>
      <c r="J24" s="198"/>
      <c r="K24" s="198"/>
      <c r="L24" s="198"/>
      <c r="M24" s="198"/>
      <c r="N24" s="198"/>
      <c r="O24" s="198"/>
      <c r="P24" s="198"/>
      <c r="Q24" s="198"/>
      <c r="R24" s="440" t="s">
        <v>383</v>
      </c>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36"/>
      <c r="BF24" s="436"/>
      <c r="BG24" s="881">
        <v>201960000</v>
      </c>
      <c r="BH24" s="881"/>
      <c r="BI24" s="881"/>
      <c r="BJ24" s="881"/>
      <c r="BK24" s="881"/>
      <c r="BL24" s="881"/>
      <c r="BM24" s="881"/>
      <c r="BN24" s="881"/>
      <c r="BO24" s="881"/>
      <c r="BP24" s="881"/>
      <c r="BQ24" s="881"/>
      <c r="BR24" s="881"/>
      <c r="BS24" s="198"/>
      <c r="BT24" s="198"/>
      <c r="BU24" s="434"/>
      <c r="BV24" s="434"/>
      <c r="BW24" s="434"/>
      <c r="BX24" s="434"/>
      <c r="BY24" s="434"/>
      <c r="BZ24" s="434"/>
      <c r="CA24" s="434"/>
      <c r="CB24" s="434"/>
      <c r="CC24" s="198"/>
      <c r="CD24" s="198"/>
      <c r="CE24" s="198"/>
      <c r="CF24" s="198"/>
    </row>
    <row r="25" spans="1:84" ht="18.75" customHeight="1">
      <c r="A25" s="198"/>
      <c r="B25" s="198"/>
      <c r="C25" s="198"/>
      <c r="D25" s="198"/>
      <c r="E25" s="198"/>
      <c r="F25" s="198"/>
      <c r="G25" s="198"/>
      <c r="H25" s="198"/>
      <c r="I25" s="198"/>
      <c r="J25" s="198"/>
      <c r="K25" s="198"/>
      <c r="L25" s="198"/>
      <c r="M25" s="198"/>
      <c r="N25" s="198"/>
      <c r="O25" s="198"/>
      <c r="P25" s="198"/>
      <c r="Q25" s="198"/>
      <c r="R25" s="880" t="s">
        <v>116</v>
      </c>
      <c r="S25" s="880"/>
      <c r="T25" s="880"/>
      <c r="U25" s="880"/>
      <c r="V25" s="880"/>
      <c r="W25" s="880"/>
      <c r="X25" s="880"/>
      <c r="Y25" s="880"/>
      <c r="Z25" s="880"/>
      <c r="AA25" s="880"/>
      <c r="AB25" s="880"/>
      <c r="AC25" s="880"/>
      <c r="AD25" s="880"/>
      <c r="AE25" s="880"/>
      <c r="AF25" s="880"/>
      <c r="AG25" s="880"/>
      <c r="AH25" s="880"/>
      <c r="AI25" s="880"/>
      <c r="AJ25" s="880"/>
      <c r="AK25" s="880"/>
      <c r="AL25" s="880"/>
      <c r="AM25" s="880"/>
      <c r="AN25" s="880"/>
      <c r="AO25" s="880"/>
      <c r="AP25" s="880"/>
      <c r="AQ25" s="880"/>
      <c r="AR25" s="880"/>
      <c r="AS25" s="880"/>
      <c r="AT25" s="880"/>
      <c r="AU25" s="880"/>
      <c r="AV25" s="880"/>
      <c r="AW25" s="880"/>
      <c r="AX25" s="880"/>
      <c r="AY25" s="880"/>
      <c r="AZ25" s="880"/>
      <c r="BA25" s="880"/>
      <c r="BB25" s="880"/>
      <c r="BC25" s="880"/>
      <c r="BD25" s="880"/>
      <c r="BE25" s="436"/>
      <c r="BF25" s="436"/>
      <c r="BG25" s="881">
        <v>4200000</v>
      </c>
      <c r="BH25" s="889"/>
      <c r="BI25" s="889"/>
      <c r="BJ25" s="889"/>
      <c r="BK25" s="889"/>
      <c r="BL25" s="889"/>
      <c r="BM25" s="889"/>
      <c r="BN25" s="889"/>
      <c r="BO25" s="889"/>
      <c r="BP25" s="889"/>
      <c r="BQ25" s="889"/>
      <c r="BR25" s="889"/>
      <c r="BS25" s="198"/>
      <c r="BT25" s="198"/>
      <c r="BU25" s="434"/>
      <c r="BV25" s="434"/>
      <c r="BW25" s="434"/>
      <c r="BX25" s="434"/>
      <c r="BY25" s="434"/>
      <c r="BZ25" s="434"/>
      <c r="CA25" s="434"/>
      <c r="CB25" s="434"/>
      <c r="CC25" s="198"/>
      <c r="CD25" s="198"/>
      <c r="CE25" s="198"/>
      <c r="CF25" s="198"/>
    </row>
    <row r="26" spans="1:84" ht="18.75" customHeight="1">
      <c r="A26" s="198"/>
      <c r="B26" s="198"/>
      <c r="C26" s="198"/>
      <c r="D26" s="198"/>
      <c r="E26" s="198"/>
      <c r="F26" s="198"/>
      <c r="G26" s="198"/>
      <c r="H26" s="198"/>
      <c r="I26" s="198"/>
      <c r="J26" s="198"/>
      <c r="K26" s="198"/>
      <c r="L26" s="198"/>
      <c r="M26" s="198"/>
      <c r="N26" s="198"/>
      <c r="O26" s="198"/>
      <c r="P26" s="198"/>
      <c r="Q26" s="198"/>
      <c r="R26" s="880" t="s">
        <v>384</v>
      </c>
      <c r="S26" s="880"/>
      <c r="T26" s="880"/>
      <c r="U26" s="880"/>
      <c r="V26" s="880"/>
      <c r="W26" s="880"/>
      <c r="X26" s="880"/>
      <c r="Y26" s="880"/>
      <c r="Z26" s="880"/>
      <c r="AA26" s="880"/>
      <c r="AB26" s="880"/>
      <c r="AC26" s="880"/>
      <c r="AD26" s="880"/>
      <c r="AE26" s="880"/>
      <c r="AF26" s="880"/>
      <c r="AG26" s="880"/>
      <c r="AH26" s="880"/>
      <c r="AI26" s="880"/>
      <c r="AJ26" s="880"/>
      <c r="AK26" s="880"/>
      <c r="AL26" s="880"/>
      <c r="AM26" s="880"/>
      <c r="AN26" s="880"/>
      <c r="AO26" s="880"/>
      <c r="AP26" s="880"/>
      <c r="AQ26" s="880"/>
      <c r="AR26" s="880"/>
      <c r="AS26" s="880"/>
      <c r="AT26" s="880"/>
      <c r="AU26" s="880"/>
      <c r="AV26" s="880"/>
      <c r="AW26" s="880"/>
      <c r="AX26" s="880"/>
      <c r="AY26" s="880"/>
      <c r="AZ26" s="880"/>
      <c r="BA26" s="880"/>
      <c r="BB26" s="880"/>
      <c r="BC26" s="880"/>
      <c r="BD26" s="880"/>
      <c r="BE26" s="436"/>
      <c r="BF26" s="436"/>
      <c r="BG26" s="886">
        <v>-1000</v>
      </c>
      <c r="BH26" s="887"/>
      <c r="BI26" s="887"/>
      <c r="BJ26" s="887"/>
      <c r="BK26" s="887"/>
      <c r="BL26" s="887"/>
      <c r="BM26" s="887"/>
      <c r="BN26" s="887"/>
      <c r="BO26" s="887"/>
      <c r="BP26" s="887"/>
      <c r="BQ26" s="887"/>
      <c r="BR26" s="887"/>
      <c r="BS26" s="198"/>
      <c r="BT26" s="198"/>
      <c r="BU26" s="434"/>
      <c r="BV26" s="434"/>
      <c r="BW26" s="434"/>
      <c r="BX26" s="434"/>
      <c r="BY26" s="434"/>
      <c r="BZ26" s="434"/>
      <c r="CA26" s="434"/>
      <c r="CB26" s="434"/>
      <c r="CC26" s="198"/>
      <c r="CD26" s="198"/>
      <c r="CE26" s="198"/>
      <c r="CF26" s="198"/>
    </row>
    <row r="27" spans="1:84" ht="18.75" customHeight="1">
      <c r="A27" s="198"/>
      <c r="B27" s="198"/>
      <c r="C27" s="198"/>
      <c r="D27" s="198"/>
      <c r="E27" s="198"/>
      <c r="F27" s="198"/>
      <c r="G27" s="198"/>
      <c r="H27" s="198"/>
      <c r="I27" s="198"/>
      <c r="J27" s="198"/>
      <c r="K27" s="198"/>
      <c r="L27" s="198"/>
      <c r="M27" s="198"/>
      <c r="N27" s="198"/>
      <c r="O27" s="198"/>
      <c r="P27" s="890" t="s">
        <v>117</v>
      </c>
      <c r="Q27" s="888"/>
      <c r="R27" s="888"/>
      <c r="S27" s="888"/>
      <c r="T27" s="888"/>
      <c r="U27" s="888"/>
      <c r="V27" s="888"/>
      <c r="W27" s="888"/>
      <c r="X27" s="888"/>
      <c r="Y27" s="888"/>
      <c r="Z27" s="888"/>
      <c r="AA27" s="888"/>
      <c r="AB27" s="888"/>
      <c r="AC27" s="888"/>
      <c r="AD27" s="888"/>
      <c r="AE27" s="888"/>
      <c r="AF27" s="888"/>
      <c r="AG27" s="888"/>
      <c r="AH27" s="888"/>
      <c r="AI27" s="888"/>
      <c r="AJ27" s="888"/>
      <c r="AK27" s="888"/>
      <c r="AL27" s="888"/>
      <c r="AM27" s="888"/>
      <c r="AN27" s="888"/>
      <c r="AO27" s="888"/>
      <c r="AP27" s="888"/>
      <c r="AQ27" s="888"/>
      <c r="AR27" s="888"/>
      <c r="AS27" s="888"/>
      <c r="AT27" s="888"/>
      <c r="AU27" s="888"/>
      <c r="AV27" s="888"/>
      <c r="AW27" s="888"/>
      <c r="AX27" s="888"/>
      <c r="AY27" s="888"/>
      <c r="AZ27" s="888"/>
      <c r="BA27" s="888"/>
      <c r="BB27" s="888"/>
      <c r="BC27" s="888"/>
      <c r="BD27" s="888"/>
      <c r="BE27" s="436"/>
      <c r="BF27" s="436"/>
      <c r="BG27" s="881">
        <f>SUM(BG22:BR26)</f>
        <v>139064000</v>
      </c>
      <c r="BH27" s="882"/>
      <c r="BI27" s="882"/>
      <c r="BJ27" s="882"/>
      <c r="BK27" s="882"/>
      <c r="BL27" s="882"/>
      <c r="BM27" s="882"/>
      <c r="BN27" s="882"/>
      <c r="BO27" s="882"/>
      <c r="BP27" s="882"/>
      <c r="BQ27" s="882"/>
      <c r="BR27" s="882"/>
      <c r="BS27" s="198"/>
      <c r="BT27" s="198"/>
      <c r="BU27" s="198"/>
      <c r="BV27" s="198"/>
      <c r="BW27" s="198"/>
      <c r="BX27" s="198"/>
      <c r="BY27" s="198"/>
      <c r="BZ27" s="198"/>
      <c r="CA27" s="198"/>
      <c r="CB27" s="198"/>
      <c r="CC27" s="198"/>
      <c r="CD27" s="198"/>
      <c r="CE27" s="198"/>
      <c r="CF27" s="198"/>
    </row>
    <row r="28" spans="1:84" ht="18.75" customHeight="1">
      <c r="A28" s="455"/>
      <c r="B28" s="455"/>
      <c r="C28" s="455"/>
      <c r="D28" s="455"/>
      <c r="E28" s="455"/>
      <c r="F28" s="455"/>
      <c r="G28" s="455"/>
      <c r="H28" s="455"/>
      <c r="I28" s="455"/>
      <c r="J28" s="455"/>
      <c r="K28" s="455"/>
      <c r="L28" s="455"/>
      <c r="M28" s="455"/>
      <c r="N28" s="455"/>
      <c r="O28" s="455"/>
      <c r="P28" s="455"/>
      <c r="Q28" s="454"/>
      <c r="R28" s="454"/>
      <c r="S28" s="454"/>
      <c r="T28" s="454"/>
      <c r="U28" s="454"/>
      <c r="V28" s="454"/>
      <c r="W28" s="454"/>
      <c r="X28" s="454"/>
      <c r="Y28" s="454"/>
      <c r="Z28" s="454"/>
      <c r="AA28" s="454"/>
      <c r="AB28" s="454"/>
      <c r="AC28" s="454"/>
      <c r="AD28" s="454"/>
      <c r="AE28" s="454"/>
      <c r="AF28" s="454"/>
      <c r="AG28" s="454"/>
      <c r="AH28" s="454"/>
      <c r="AI28" s="454"/>
      <c r="AJ28" s="454"/>
      <c r="AK28" s="454"/>
      <c r="AL28" s="454"/>
      <c r="AM28" s="454"/>
      <c r="AN28" s="454"/>
      <c r="AO28" s="454"/>
      <c r="AP28" s="454"/>
      <c r="AQ28" s="454"/>
      <c r="AR28" s="454"/>
      <c r="AS28" s="454"/>
      <c r="AT28" s="454"/>
      <c r="AU28" s="454"/>
      <c r="AV28" s="454"/>
      <c r="AW28" s="454"/>
      <c r="AX28" s="454"/>
      <c r="AY28" s="454"/>
      <c r="AZ28" s="454"/>
      <c r="BA28" s="454"/>
      <c r="BB28" s="454"/>
      <c r="BC28" s="454"/>
      <c r="BD28" s="454"/>
      <c r="BE28" s="436"/>
      <c r="BF28" s="436"/>
      <c r="BG28" s="452"/>
      <c r="BH28" s="453"/>
      <c r="BI28" s="453"/>
      <c r="BJ28" s="453"/>
      <c r="BK28" s="453"/>
      <c r="BL28" s="453"/>
      <c r="BM28" s="453"/>
      <c r="BN28" s="453"/>
      <c r="BO28" s="453"/>
      <c r="BP28" s="453"/>
      <c r="BQ28" s="453"/>
      <c r="BR28" s="453"/>
      <c r="BS28" s="455"/>
      <c r="BT28" s="455"/>
      <c r="BU28" s="455"/>
      <c r="BV28" s="455"/>
      <c r="BW28" s="455"/>
      <c r="BX28" s="455"/>
      <c r="BY28" s="455"/>
      <c r="BZ28" s="455"/>
      <c r="CA28" s="455"/>
      <c r="CB28" s="455"/>
      <c r="CC28" s="455"/>
      <c r="CD28" s="455"/>
      <c r="CE28" s="455"/>
      <c r="CF28" s="455"/>
    </row>
    <row r="29" spans="1:84" ht="18.75" customHeight="1">
      <c r="A29" s="522"/>
      <c r="B29" s="522"/>
      <c r="C29" s="522"/>
      <c r="D29" s="522"/>
      <c r="E29" s="522"/>
      <c r="F29" s="522"/>
      <c r="G29" s="522"/>
      <c r="H29" s="522"/>
      <c r="I29" s="522"/>
      <c r="J29" s="522"/>
      <c r="K29" s="522"/>
      <c r="L29" s="522"/>
      <c r="M29" s="522"/>
      <c r="N29" s="522"/>
      <c r="O29" s="522"/>
      <c r="P29" s="522"/>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1"/>
      <c r="BE29" s="436"/>
      <c r="BF29" s="436"/>
      <c r="BG29" s="519"/>
      <c r="BH29" s="520"/>
      <c r="BI29" s="520"/>
      <c r="BJ29" s="520"/>
      <c r="BK29" s="520"/>
      <c r="BL29" s="520"/>
      <c r="BM29" s="520"/>
      <c r="BN29" s="520"/>
      <c r="BO29" s="520"/>
      <c r="BP29" s="520"/>
      <c r="BQ29" s="520"/>
      <c r="BR29" s="520"/>
      <c r="BS29" s="522"/>
      <c r="BT29" s="522"/>
      <c r="BU29" s="522"/>
      <c r="BV29" s="522"/>
      <c r="BW29" s="522"/>
      <c r="BX29" s="522"/>
      <c r="BY29" s="522"/>
      <c r="BZ29" s="522"/>
      <c r="CA29" s="522"/>
      <c r="CB29" s="522"/>
      <c r="CC29" s="522"/>
      <c r="CD29" s="522"/>
      <c r="CE29" s="522"/>
      <c r="CF29" s="522"/>
    </row>
    <row r="30" spans="1:84" ht="18.75" customHeight="1">
      <c r="A30" s="455"/>
      <c r="B30" s="455"/>
      <c r="C30" s="455"/>
      <c r="D30" s="455"/>
      <c r="E30" s="455"/>
      <c r="F30" s="455"/>
      <c r="G30" s="455"/>
      <c r="H30" s="455"/>
      <c r="I30" s="455"/>
      <c r="J30" s="455"/>
      <c r="K30" s="455"/>
      <c r="L30" s="455"/>
      <c r="M30" s="455"/>
      <c r="N30" s="455"/>
      <c r="O30" s="455"/>
      <c r="P30" s="455"/>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4"/>
      <c r="AP30" s="454"/>
      <c r="AQ30" s="454"/>
      <c r="AR30" s="454"/>
      <c r="AS30" s="454"/>
      <c r="AT30" s="454"/>
      <c r="AU30" s="454"/>
      <c r="AV30" s="454"/>
      <c r="AW30" s="454"/>
      <c r="AX30" s="454"/>
      <c r="AY30" s="454"/>
      <c r="AZ30" s="454"/>
      <c r="BA30" s="454"/>
      <c r="BB30" s="454"/>
      <c r="BC30" s="454"/>
      <c r="BD30" s="454"/>
      <c r="BE30" s="436"/>
      <c r="BF30" s="436"/>
      <c r="BG30" s="452"/>
      <c r="BH30" s="453"/>
      <c r="BI30" s="453"/>
      <c r="BJ30" s="453"/>
      <c r="BK30" s="453"/>
      <c r="BL30" s="453"/>
      <c r="BM30" s="453"/>
      <c r="BN30" s="453"/>
      <c r="BO30" s="453"/>
      <c r="BP30" s="453"/>
      <c r="BQ30" s="453"/>
      <c r="BR30" s="453"/>
      <c r="BS30" s="455"/>
      <c r="BT30" s="455"/>
      <c r="BU30" s="455"/>
      <c r="BV30" s="455"/>
      <c r="BW30" s="455"/>
      <c r="BX30" s="455"/>
      <c r="BY30" s="455"/>
      <c r="BZ30" s="455"/>
      <c r="CA30" s="455"/>
      <c r="CB30" s="455"/>
      <c r="CC30" s="455"/>
      <c r="CD30" s="455"/>
      <c r="CE30" s="455"/>
      <c r="CF30" s="455"/>
    </row>
    <row r="31" spans="1:84" ht="22.5" customHeight="1">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436"/>
      <c r="BF31" s="436"/>
      <c r="BG31" s="438"/>
      <c r="BH31" s="438"/>
      <c r="BI31" s="439"/>
      <c r="BJ31" s="439"/>
      <c r="BK31" s="439"/>
      <c r="BL31" s="439"/>
      <c r="BM31" s="439"/>
      <c r="BN31" s="439"/>
      <c r="BO31" s="439"/>
      <c r="BP31" s="439"/>
      <c r="BQ31" s="439"/>
      <c r="BR31" s="439"/>
      <c r="BS31" s="198"/>
      <c r="BT31" s="198"/>
      <c r="BU31" s="198"/>
      <c r="BV31" s="198"/>
      <c r="BW31" s="198"/>
      <c r="BX31" s="198"/>
      <c r="BY31" s="198"/>
      <c r="BZ31" s="198"/>
      <c r="CA31" s="198"/>
      <c r="CB31" s="198"/>
      <c r="CC31" s="198"/>
      <c r="CD31" s="198"/>
      <c r="CE31" s="198"/>
      <c r="CF31" s="198"/>
    </row>
    <row r="32" spans="1:84" ht="18.75" customHeight="1">
      <c r="A32" s="198"/>
      <c r="B32" s="198"/>
      <c r="C32" s="198"/>
      <c r="D32" s="198"/>
      <c r="E32" s="198"/>
      <c r="F32" s="198"/>
      <c r="G32" s="198"/>
      <c r="H32" s="198"/>
      <c r="I32" s="198"/>
      <c r="J32" s="198"/>
      <c r="K32" s="198"/>
      <c r="L32" s="885" t="s">
        <v>118</v>
      </c>
      <c r="M32" s="885"/>
      <c r="N32" s="885"/>
      <c r="O32" s="885"/>
      <c r="P32" s="880" t="s">
        <v>119</v>
      </c>
      <c r="Q32" s="880"/>
      <c r="R32" s="880"/>
      <c r="S32" s="880"/>
      <c r="T32" s="880"/>
      <c r="U32" s="880"/>
      <c r="V32" s="880"/>
      <c r="W32" s="880"/>
      <c r="X32" s="880"/>
      <c r="Y32" s="880"/>
      <c r="Z32" s="880"/>
      <c r="AA32" s="880"/>
      <c r="AB32" s="880"/>
      <c r="AC32" s="880"/>
      <c r="AD32" s="880"/>
      <c r="AE32" s="880"/>
      <c r="AF32" s="880"/>
      <c r="AG32" s="880"/>
      <c r="AH32" s="880"/>
      <c r="AI32" s="880"/>
      <c r="AJ32" s="880"/>
      <c r="AK32" s="880"/>
      <c r="AL32" s="880"/>
      <c r="AM32" s="880"/>
      <c r="AN32" s="880"/>
      <c r="AO32" s="880"/>
      <c r="AP32" s="880"/>
      <c r="AQ32" s="880"/>
      <c r="AR32" s="880"/>
      <c r="AS32" s="880"/>
      <c r="AT32" s="880"/>
      <c r="AU32" s="880"/>
      <c r="AV32" s="880"/>
      <c r="AW32" s="880"/>
      <c r="AX32" s="880"/>
      <c r="AY32" s="880"/>
      <c r="AZ32" s="880"/>
      <c r="BA32" s="880"/>
      <c r="BB32" s="880"/>
      <c r="BC32" s="880"/>
      <c r="BD32" s="880"/>
      <c r="BE32" s="436"/>
      <c r="BF32" s="436"/>
      <c r="BG32" s="438"/>
      <c r="BH32" s="438"/>
      <c r="BI32" s="439"/>
      <c r="BJ32" s="439"/>
      <c r="BK32" s="439"/>
      <c r="BL32" s="439"/>
      <c r="BM32" s="439"/>
      <c r="BN32" s="439"/>
      <c r="BO32" s="439"/>
      <c r="BP32" s="439"/>
      <c r="BQ32" s="439"/>
      <c r="BR32" s="439"/>
      <c r="BS32" s="198"/>
      <c r="BT32" s="198"/>
      <c r="BU32" s="198"/>
      <c r="BV32" s="198"/>
      <c r="BW32" s="198"/>
      <c r="BX32" s="198"/>
      <c r="BY32" s="198"/>
      <c r="BZ32" s="198"/>
      <c r="CA32" s="430"/>
      <c r="CB32" s="198"/>
      <c r="CC32" s="198"/>
      <c r="CD32" s="198"/>
      <c r="CE32" s="198"/>
      <c r="CF32" s="198"/>
    </row>
    <row r="33" spans="1:84" ht="18.75" customHeight="1">
      <c r="A33" s="198"/>
      <c r="B33" s="198"/>
      <c r="C33" s="198"/>
      <c r="D33" s="198"/>
      <c r="E33" s="198"/>
      <c r="F33" s="198"/>
      <c r="G33" s="198"/>
      <c r="H33" s="198"/>
      <c r="I33" s="198"/>
      <c r="J33" s="198"/>
      <c r="K33" s="198"/>
      <c r="L33" s="198"/>
      <c r="M33" s="198"/>
      <c r="N33" s="198"/>
      <c r="O33" s="198"/>
      <c r="P33" s="198"/>
      <c r="Q33" s="198"/>
      <c r="R33" s="880" t="s">
        <v>120</v>
      </c>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880"/>
      <c r="AQ33" s="880"/>
      <c r="AR33" s="880"/>
      <c r="AS33" s="880"/>
      <c r="AT33" s="880"/>
      <c r="AU33" s="880"/>
      <c r="AV33" s="880"/>
      <c r="AW33" s="880"/>
      <c r="AX33" s="880"/>
      <c r="AY33" s="880"/>
      <c r="AZ33" s="880"/>
      <c r="BA33" s="880"/>
      <c r="BB33" s="880"/>
      <c r="BC33" s="880"/>
      <c r="BD33" s="880"/>
      <c r="BE33" s="436"/>
      <c r="BF33" s="436"/>
      <c r="BG33" s="881">
        <v>48500000</v>
      </c>
      <c r="BH33" s="882"/>
      <c r="BI33" s="882"/>
      <c r="BJ33" s="882"/>
      <c r="BK33" s="882"/>
      <c r="BL33" s="882"/>
      <c r="BM33" s="882"/>
      <c r="BN33" s="882"/>
      <c r="BO33" s="882"/>
      <c r="BP33" s="882"/>
      <c r="BQ33" s="882"/>
      <c r="BR33" s="882"/>
      <c r="BS33" s="198"/>
      <c r="BT33" s="198"/>
      <c r="BU33" s="198"/>
      <c r="BV33" s="198"/>
      <c r="BW33" s="198"/>
      <c r="BX33" s="198"/>
      <c r="BY33" s="198"/>
      <c r="BZ33" s="198"/>
      <c r="CA33" s="198"/>
      <c r="CB33" s="198"/>
      <c r="CC33" s="198"/>
      <c r="CD33" s="198"/>
      <c r="CE33" s="198"/>
      <c r="CF33" s="198"/>
    </row>
    <row r="34" spans="1:84" ht="18.75" customHeight="1">
      <c r="A34" s="198"/>
      <c r="B34" s="198"/>
      <c r="C34" s="198"/>
      <c r="D34" s="198"/>
      <c r="E34" s="198"/>
      <c r="F34" s="198"/>
      <c r="G34" s="198"/>
      <c r="H34" s="198"/>
      <c r="I34" s="198"/>
      <c r="J34" s="198"/>
      <c r="K34" s="198"/>
      <c r="L34" s="198"/>
      <c r="M34" s="198"/>
      <c r="N34" s="198"/>
      <c r="O34" s="198"/>
      <c r="P34" s="198"/>
      <c r="Q34" s="198"/>
      <c r="R34" s="880" t="s">
        <v>121</v>
      </c>
      <c r="S34" s="880"/>
      <c r="T34" s="880"/>
      <c r="U34" s="880"/>
      <c r="V34" s="880"/>
      <c r="W34" s="880"/>
      <c r="X34" s="880"/>
      <c r="Y34" s="880"/>
      <c r="Z34" s="880"/>
      <c r="AA34" s="880"/>
      <c r="AB34" s="880"/>
      <c r="AC34" s="880"/>
      <c r="AD34" s="880"/>
      <c r="AE34" s="880"/>
      <c r="AF34" s="880"/>
      <c r="AG34" s="880"/>
      <c r="AH34" s="880"/>
      <c r="AI34" s="880"/>
      <c r="AJ34" s="880"/>
      <c r="AK34" s="880"/>
      <c r="AL34" s="880"/>
      <c r="AM34" s="880"/>
      <c r="AN34" s="880"/>
      <c r="AO34" s="880"/>
      <c r="AP34" s="880"/>
      <c r="AQ34" s="880"/>
      <c r="AR34" s="880"/>
      <c r="AS34" s="880"/>
      <c r="AT34" s="880"/>
      <c r="AU34" s="880"/>
      <c r="AV34" s="880"/>
      <c r="AW34" s="880"/>
      <c r="AX34" s="880"/>
      <c r="AY34" s="880"/>
      <c r="AZ34" s="880"/>
      <c r="BA34" s="880"/>
      <c r="BB34" s="880"/>
      <c r="BC34" s="880"/>
      <c r="BD34" s="880"/>
      <c r="BE34" s="436"/>
      <c r="BF34" s="436"/>
      <c r="BG34" s="881">
        <v>-301702000</v>
      </c>
      <c r="BH34" s="882"/>
      <c r="BI34" s="882"/>
      <c r="BJ34" s="882"/>
      <c r="BK34" s="882"/>
      <c r="BL34" s="882"/>
      <c r="BM34" s="882"/>
      <c r="BN34" s="882"/>
      <c r="BO34" s="882"/>
      <c r="BP34" s="882"/>
      <c r="BQ34" s="882"/>
      <c r="BR34" s="882"/>
      <c r="BS34" s="198"/>
      <c r="BT34" s="198"/>
      <c r="BU34" s="198"/>
      <c r="BV34" s="198"/>
      <c r="BW34" s="198"/>
      <c r="BX34" s="198"/>
      <c r="BY34" s="198"/>
      <c r="BZ34" s="198"/>
      <c r="CA34" s="198"/>
      <c r="CB34" s="198"/>
      <c r="CC34" s="198"/>
      <c r="CD34" s="198"/>
      <c r="CE34" s="198"/>
      <c r="CF34" s="198"/>
    </row>
    <row r="35" spans="1:84" ht="18.75" customHeight="1">
      <c r="A35" s="198"/>
      <c r="B35" s="198"/>
      <c r="C35" s="198"/>
      <c r="D35" s="198"/>
      <c r="E35" s="198"/>
      <c r="F35" s="198"/>
      <c r="G35" s="198"/>
      <c r="H35" s="198"/>
      <c r="I35" s="198"/>
      <c r="J35" s="198"/>
      <c r="K35" s="198"/>
      <c r="L35" s="198"/>
      <c r="M35" s="198"/>
      <c r="N35" s="198"/>
      <c r="O35" s="198"/>
      <c r="P35" s="198"/>
      <c r="Q35" s="198"/>
      <c r="R35" s="880" t="s">
        <v>385</v>
      </c>
      <c r="S35" s="880"/>
      <c r="T35" s="880"/>
      <c r="U35" s="880"/>
      <c r="V35" s="880"/>
      <c r="W35" s="880"/>
      <c r="X35" s="880"/>
      <c r="Y35" s="880"/>
      <c r="Z35" s="880"/>
      <c r="AA35" s="880"/>
      <c r="AB35" s="880"/>
      <c r="AC35" s="880"/>
      <c r="AD35" s="880"/>
      <c r="AE35" s="880"/>
      <c r="AF35" s="880"/>
      <c r="AG35" s="880"/>
      <c r="AH35" s="880"/>
      <c r="AI35" s="880"/>
      <c r="AJ35" s="880"/>
      <c r="AK35" s="880"/>
      <c r="AL35" s="880"/>
      <c r="AM35" s="880"/>
      <c r="AN35" s="880"/>
      <c r="AO35" s="880"/>
      <c r="AP35" s="880"/>
      <c r="AQ35" s="880"/>
      <c r="AR35" s="880"/>
      <c r="AS35" s="880"/>
      <c r="AT35" s="880"/>
      <c r="AU35" s="880"/>
      <c r="AV35" s="880"/>
      <c r="AW35" s="880"/>
      <c r="AX35" s="880"/>
      <c r="AY35" s="880"/>
      <c r="AZ35" s="880"/>
      <c r="BA35" s="880"/>
      <c r="BB35" s="880"/>
      <c r="BC35" s="880"/>
      <c r="BD35" s="880"/>
      <c r="BE35" s="436"/>
      <c r="BF35" s="436"/>
      <c r="BG35" s="881">
        <v>3300000</v>
      </c>
      <c r="BH35" s="889"/>
      <c r="BI35" s="889"/>
      <c r="BJ35" s="889"/>
      <c r="BK35" s="889"/>
      <c r="BL35" s="889"/>
      <c r="BM35" s="889"/>
      <c r="BN35" s="889"/>
      <c r="BO35" s="889"/>
      <c r="BP35" s="889"/>
      <c r="BQ35" s="889"/>
      <c r="BR35" s="889"/>
      <c r="BS35" s="198"/>
      <c r="BT35" s="198"/>
      <c r="BU35" s="198"/>
      <c r="BV35" s="198"/>
      <c r="BW35" s="198"/>
      <c r="BX35" s="198"/>
      <c r="BY35" s="198"/>
      <c r="BZ35" s="198"/>
      <c r="CA35" s="198"/>
      <c r="CB35" s="198"/>
      <c r="CC35" s="198"/>
      <c r="CD35" s="198"/>
      <c r="CE35" s="198"/>
      <c r="CF35" s="198"/>
    </row>
    <row r="36" spans="1:84" ht="18.75" customHeight="1">
      <c r="A36" s="198"/>
      <c r="B36" s="198"/>
      <c r="C36" s="198"/>
      <c r="D36" s="198"/>
      <c r="E36" s="198"/>
      <c r="F36" s="198"/>
      <c r="G36" s="198"/>
      <c r="H36" s="198"/>
      <c r="I36" s="198"/>
      <c r="J36" s="198"/>
      <c r="K36" s="198"/>
      <c r="L36" s="198"/>
      <c r="M36" s="198"/>
      <c r="N36" s="198"/>
      <c r="O36" s="198"/>
      <c r="P36" s="890" t="s">
        <v>119</v>
      </c>
      <c r="Q36" s="888"/>
      <c r="R36" s="888"/>
      <c r="S36" s="888"/>
      <c r="T36" s="888"/>
      <c r="U36" s="888"/>
      <c r="V36" s="888"/>
      <c r="W36" s="888"/>
      <c r="X36" s="888"/>
      <c r="Y36" s="888"/>
      <c r="Z36" s="888"/>
      <c r="AA36" s="888"/>
      <c r="AB36" s="888"/>
      <c r="AC36" s="888"/>
      <c r="AD36" s="888"/>
      <c r="AE36" s="888"/>
      <c r="AF36" s="888"/>
      <c r="AG36" s="888"/>
      <c r="AH36" s="888"/>
      <c r="AI36" s="888"/>
      <c r="AJ36" s="888"/>
      <c r="AK36" s="888"/>
      <c r="AL36" s="888"/>
      <c r="AM36" s="888"/>
      <c r="AN36" s="888"/>
      <c r="AO36" s="888"/>
      <c r="AP36" s="888"/>
      <c r="AQ36" s="888"/>
      <c r="AR36" s="888"/>
      <c r="AS36" s="888"/>
      <c r="AT36" s="888"/>
      <c r="AU36" s="888"/>
      <c r="AV36" s="888"/>
      <c r="AW36" s="888"/>
      <c r="AX36" s="888"/>
      <c r="AY36" s="888"/>
      <c r="AZ36" s="888"/>
      <c r="BA36" s="888"/>
      <c r="BB36" s="888"/>
      <c r="BC36" s="888"/>
      <c r="BD36" s="888"/>
      <c r="BE36" s="436"/>
      <c r="BF36" s="436"/>
      <c r="BG36" s="893">
        <f>SUM(BG33:BR35)</f>
        <v>-249902000</v>
      </c>
      <c r="BH36" s="894"/>
      <c r="BI36" s="894"/>
      <c r="BJ36" s="894"/>
      <c r="BK36" s="894"/>
      <c r="BL36" s="894"/>
      <c r="BM36" s="894"/>
      <c r="BN36" s="894"/>
      <c r="BO36" s="894"/>
      <c r="BP36" s="894"/>
      <c r="BQ36" s="894"/>
      <c r="BR36" s="894"/>
      <c r="BS36" s="198"/>
      <c r="BT36" s="198"/>
      <c r="BU36" s="198"/>
      <c r="BV36" s="198"/>
      <c r="BW36" s="198"/>
      <c r="BX36" s="198"/>
      <c r="BY36" s="198"/>
      <c r="BZ36" s="198"/>
      <c r="CA36" s="198"/>
      <c r="CB36" s="198"/>
      <c r="CC36" s="198"/>
      <c r="CD36" s="198"/>
      <c r="CE36" s="198"/>
      <c r="CF36" s="198"/>
    </row>
    <row r="37" spans="1:84" ht="18.75" customHeight="1">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436"/>
      <c r="BF37" s="436"/>
      <c r="BG37" s="438"/>
      <c r="BH37" s="438"/>
      <c r="BI37" s="439"/>
      <c r="BJ37" s="439"/>
      <c r="BK37" s="439"/>
      <c r="BL37" s="439"/>
      <c r="BM37" s="439"/>
      <c r="BN37" s="439"/>
      <c r="BO37" s="439"/>
      <c r="BP37" s="439"/>
      <c r="BQ37" s="439"/>
      <c r="BR37" s="439"/>
      <c r="BS37" s="198"/>
      <c r="BT37" s="198"/>
      <c r="BU37" s="198"/>
      <c r="BV37" s="198"/>
      <c r="BW37" s="198"/>
      <c r="BX37" s="198"/>
      <c r="BY37" s="198"/>
      <c r="BZ37" s="198"/>
      <c r="CA37" s="198"/>
      <c r="CB37" s="198"/>
      <c r="CC37" s="198"/>
      <c r="CD37" s="198"/>
      <c r="CE37" s="198"/>
      <c r="CF37" s="198"/>
    </row>
    <row r="38" spans="1:84" ht="18.75" customHeight="1">
      <c r="A38" s="198"/>
      <c r="B38" s="198"/>
      <c r="C38" s="198"/>
      <c r="D38" s="198"/>
      <c r="E38" s="198"/>
      <c r="F38" s="198"/>
      <c r="G38" s="198"/>
      <c r="H38" s="198"/>
      <c r="I38" s="198"/>
      <c r="J38" s="198"/>
      <c r="K38" s="198"/>
      <c r="L38" s="198"/>
      <c r="M38" s="198"/>
      <c r="N38" s="198"/>
      <c r="O38" s="198"/>
      <c r="P38" s="880" t="s">
        <v>122</v>
      </c>
      <c r="Q38" s="880"/>
      <c r="R38" s="880"/>
      <c r="S38" s="880"/>
      <c r="T38" s="880"/>
      <c r="U38" s="880"/>
      <c r="V38" s="880"/>
      <c r="W38" s="880"/>
      <c r="X38" s="880"/>
      <c r="Y38" s="880"/>
      <c r="Z38" s="880"/>
      <c r="AA38" s="880"/>
      <c r="AB38" s="880"/>
      <c r="AC38" s="880"/>
      <c r="AD38" s="880"/>
      <c r="AE38" s="880"/>
      <c r="AF38" s="880"/>
      <c r="AG38" s="880"/>
      <c r="AH38" s="880"/>
      <c r="AI38" s="880"/>
      <c r="AJ38" s="880"/>
      <c r="AK38" s="880"/>
      <c r="AL38" s="880"/>
      <c r="AM38" s="880"/>
      <c r="AN38" s="880"/>
      <c r="AO38" s="880"/>
      <c r="AP38" s="880"/>
      <c r="AQ38" s="880"/>
      <c r="AR38" s="880"/>
      <c r="AS38" s="880"/>
      <c r="AT38" s="880"/>
      <c r="AU38" s="880"/>
      <c r="AV38" s="880"/>
      <c r="AW38" s="880"/>
      <c r="AX38" s="880"/>
      <c r="AY38" s="880"/>
      <c r="AZ38" s="880"/>
      <c r="BA38" s="880"/>
      <c r="BB38" s="880"/>
      <c r="BC38" s="880"/>
      <c r="BD38" s="880"/>
      <c r="BE38" s="436"/>
      <c r="BF38" s="436"/>
      <c r="BG38" s="881">
        <v>-15209983</v>
      </c>
      <c r="BH38" s="882"/>
      <c r="BI38" s="882"/>
      <c r="BJ38" s="882"/>
      <c r="BK38" s="882"/>
      <c r="BL38" s="882"/>
      <c r="BM38" s="882"/>
      <c r="BN38" s="882"/>
      <c r="BO38" s="882"/>
      <c r="BP38" s="882"/>
      <c r="BQ38" s="882"/>
      <c r="BR38" s="882"/>
      <c r="BS38" s="198"/>
      <c r="BT38" s="198"/>
      <c r="BU38" s="434"/>
      <c r="BV38" s="434"/>
      <c r="BW38" s="434"/>
      <c r="BX38" s="434"/>
      <c r="BY38" s="434"/>
      <c r="BZ38" s="434"/>
      <c r="CA38" s="434"/>
      <c r="CB38" s="434"/>
      <c r="CC38" s="198"/>
      <c r="CD38" s="198"/>
      <c r="CE38" s="198"/>
      <c r="CF38" s="198"/>
    </row>
    <row r="39" spans="1:84" ht="18.75" customHeight="1">
      <c r="A39" s="198"/>
      <c r="B39" s="198"/>
      <c r="C39" s="198"/>
      <c r="D39" s="198"/>
      <c r="E39" s="198"/>
      <c r="F39" s="198"/>
      <c r="G39" s="198"/>
      <c r="H39" s="198"/>
      <c r="I39" s="198"/>
      <c r="J39" s="198"/>
      <c r="K39" s="198"/>
      <c r="L39" s="198"/>
      <c r="M39" s="198"/>
      <c r="N39" s="198"/>
      <c r="O39" s="198"/>
      <c r="P39" s="880" t="s">
        <v>123</v>
      </c>
      <c r="Q39" s="880"/>
      <c r="R39" s="880"/>
      <c r="S39" s="880"/>
      <c r="T39" s="880"/>
      <c r="U39" s="880"/>
      <c r="V39" s="880"/>
      <c r="W39" s="880"/>
      <c r="X39" s="880"/>
      <c r="Y39" s="880"/>
      <c r="Z39" s="880"/>
      <c r="AA39" s="880"/>
      <c r="AB39" s="880"/>
      <c r="AC39" s="880"/>
      <c r="AD39" s="880"/>
      <c r="AE39" s="880"/>
      <c r="AF39" s="880"/>
      <c r="AG39" s="880"/>
      <c r="AH39" s="880"/>
      <c r="AI39" s="880"/>
      <c r="AJ39" s="880"/>
      <c r="AK39" s="880"/>
      <c r="AL39" s="880"/>
      <c r="AM39" s="880"/>
      <c r="AN39" s="880"/>
      <c r="AO39" s="880"/>
      <c r="AP39" s="880"/>
      <c r="AQ39" s="880"/>
      <c r="AR39" s="880"/>
      <c r="AS39" s="880"/>
      <c r="AT39" s="880"/>
      <c r="AU39" s="880"/>
      <c r="AV39" s="880"/>
      <c r="AW39" s="880"/>
      <c r="AX39" s="880"/>
      <c r="AY39" s="880"/>
      <c r="AZ39" s="880"/>
      <c r="BA39" s="880"/>
      <c r="BB39" s="880"/>
      <c r="BC39" s="880"/>
      <c r="BD39" s="880"/>
      <c r="BE39" s="436"/>
      <c r="BF39" s="436"/>
      <c r="BG39" s="886">
        <v>132593271</v>
      </c>
      <c r="BH39" s="887"/>
      <c r="BI39" s="887"/>
      <c r="BJ39" s="887"/>
      <c r="BK39" s="887"/>
      <c r="BL39" s="887"/>
      <c r="BM39" s="887"/>
      <c r="BN39" s="887"/>
      <c r="BO39" s="887"/>
      <c r="BP39" s="887"/>
      <c r="BQ39" s="887"/>
      <c r="BR39" s="887"/>
      <c r="BS39" s="437"/>
      <c r="BT39" s="198"/>
      <c r="BU39" s="434"/>
      <c r="BV39" s="434"/>
      <c r="BW39" s="434"/>
      <c r="BX39" s="434"/>
      <c r="BY39" s="434"/>
      <c r="BZ39" s="434"/>
      <c r="CA39" s="434"/>
      <c r="CB39" s="434"/>
      <c r="CC39" s="198"/>
      <c r="CD39" s="198"/>
      <c r="CE39" s="198"/>
      <c r="CF39" s="198"/>
    </row>
    <row r="40" spans="1:84" ht="18.75" customHeight="1" thickBot="1">
      <c r="A40" s="198"/>
      <c r="B40" s="198"/>
      <c r="C40" s="198"/>
      <c r="D40" s="198"/>
      <c r="E40" s="198"/>
      <c r="F40" s="198"/>
      <c r="G40" s="198"/>
      <c r="H40" s="198"/>
      <c r="I40" s="198"/>
      <c r="J40" s="198"/>
      <c r="K40" s="198"/>
      <c r="L40" s="198"/>
      <c r="M40" s="198"/>
      <c r="N40" s="198"/>
      <c r="O40" s="198"/>
      <c r="P40" s="880" t="s">
        <v>124</v>
      </c>
      <c r="Q40" s="880"/>
      <c r="R40" s="880"/>
      <c r="S40" s="880"/>
      <c r="T40" s="880"/>
      <c r="U40" s="880"/>
      <c r="V40" s="880"/>
      <c r="W40" s="880"/>
      <c r="X40" s="880"/>
      <c r="Y40" s="880"/>
      <c r="Z40" s="880"/>
      <c r="AA40" s="880"/>
      <c r="AB40" s="880"/>
      <c r="AC40" s="880"/>
      <c r="AD40" s="880"/>
      <c r="AE40" s="880"/>
      <c r="AF40" s="880"/>
      <c r="AG40" s="880"/>
      <c r="AH40" s="880"/>
      <c r="AI40" s="880"/>
      <c r="AJ40" s="880"/>
      <c r="AK40" s="880"/>
      <c r="AL40" s="880"/>
      <c r="AM40" s="880"/>
      <c r="AN40" s="880"/>
      <c r="AO40" s="880"/>
      <c r="AP40" s="880"/>
      <c r="AQ40" s="880"/>
      <c r="AR40" s="880"/>
      <c r="AS40" s="880"/>
      <c r="AT40" s="880"/>
      <c r="AU40" s="880"/>
      <c r="AV40" s="880"/>
      <c r="AW40" s="880"/>
      <c r="AX40" s="880"/>
      <c r="AY40" s="880"/>
      <c r="AZ40" s="880"/>
      <c r="BA40" s="880"/>
      <c r="BB40" s="880"/>
      <c r="BC40" s="880"/>
      <c r="BD40" s="880"/>
      <c r="BE40" s="436"/>
      <c r="BF40" s="436"/>
      <c r="BG40" s="891">
        <f>BG38+BG39</f>
        <v>117383288</v>
      </c>
      <c r="BH40" s="892"/>
      <c r="BI40" s="892"/>
      <c r="BJ40" s="892"/>
      <c r="BK40" s="892"/>
      <c r="BL40" s="892"/>
      <c r="BM40" s="892"/>
      <c r="BN40" s="892"/>
      <c r="BO40" s="892"/>
      <c r="BP40" s="892"/>
      <c r="BQ40" s="892"/>
      <c r="BR40" s="892"/>
      <c r="BS40" s="437"/>
      <c r="BT40" s="34"/>
      <c r="BU40" s="434"/>
      <c r="BV40" s="434"/>
      <c r="BW40" s="434"/>
      <c r="BX40" s="434"/>
      <c r="BY40" s="434"/>
      <c r="BZ40" s="434"/>
      <c r="CA40" s="434"/>
      <c r="CB40" s="434"/>
      <c r="CC40" s="198"/>
      <c r="CD40" s="198"/>
      <c r="CE40" s="198"/>
      <c r="CF40" s="198"/>
    </row>
    <row r="41" spans="1:84" ht="18.75" customHeight="1" thickTop="1">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434"/>
      <c r="AI41" s="434"/>
      <c r="AJ41" s="434"/>
      <c r="AK41" s="434"/>
      <c r="AL41" s="434"/>
      <c r="AM41" s="434"/>
      <c r="AN41" s="434"/>
      <c r="AO41" s="198"/>
      <c r="AP41" s="198"/>
      <c r="AQ41" s="198"/>
      <c r="AR41" s="198"/>
      <c r="AS41" s="198"/>
      <c r="AT41" s="198"/>
      <c r="AU41" s="198"/>
      <c r="AV41" s="198"/>
      <c r="AW41" s="434"/>
      <c r="AX41" s="434"/>
      <c r="AY41" s="434"/>
      <c r="AZ41" s="434"/>
      <c r="BA41" s="434"/>
      <c r="BB41" s="434"/>
      <c r="BC41" s="434"/>
      <c r="BD41" s="434"/>
      <c r="BE41" s="434"/>
      <c r="BF41" s="34"/>
      <c r="BG41" s="437"/>
      <c r="BH41" s="434"/>
      <c r="BI41" s="198"/>
      <c r="BJ41" s="198"/>
      <c r="BK41" s="198"/>
      <c r="BL41" s="198"/>
      <c r="BM41" s="198"/>
      <c r="BN41" s="198"/>
      <c r="BO41" s="198"/>
      <c r="BP41" s="198"/>
      <c r="BQ41" s="198"/>
      <c r="BR41" s="198"/>
      <c r="BS41" s="198"/>
      <c r="BT41" s="198"/>
      <c r="BU41" s="434"/>
      <c r="BV41" s="434"/>
      <c r="BW41" s="434"/>
      <c r="BX41" s="434"/>
      <c r="BY41" s="434"/>
      <c r="BZ41" s="434"/>
      <c r="CA41" s="434"/>
      <c r="CB41" s="434"/>
      <c r="CC41" s="198"/>
      <c r="CD41" s="198"/>
      <c r="CE41" s="198"/>
      <c r="CF41" s="198"/>
    </row>
    <row r="42" spans="1:84">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c r="BV42" s="79"/>
      <c r="BW42" s="79"/>
      <c r="BX42" s="79"/>
      <c r="BY42" s="79"/>
      <c r="BZ42" s="79"/>
      <c r="CA42" s="79"/>
      <c r="CB42" s="79"/>
    </row>
    <row r="62" spans="62:62">
      <c r="BJ62" s="73">
        <f>BI62-BH62</f>
        <v>0</v>
      </c>
    </row>
  </sheetData>
  <mergeCells count="60">
    <mergeCell ref="P40:BD40"/>
    <mergeCell ref="BG40:BR40"/>
    <mergeCell ref="P36:BD36"/>
    <mergeCell ref="BG36:BR36"/>
    <mergeCell ref="P38:BD38"/>
    <mergeCell ref="BG38:BR38"/>
    <mergeCell ref="P39:BD39"/>
    <mergeCell ref="BG39:BR39"/>
    <mergeCell ref="R34:BD34"/>
    <mergeCell ref="BG34:BR34"/>
    <mergeCell ref="R35:BD35"/>
    <mergeCell ref="BG35:BR35"/>
    <mergeCell ref="BG26:BR26"/>
    <mergeCell ref="R22:BD22"/>
    <mergeCell ref="BG22:BR22"/>
    <mergeCell ref="L32:O32"/>
    <mergeCell ref="P32:BD32"/>
    <mergeCell ref="R33:BD33"/>
    <mergeCell ref="BG33:BR33"/>
    <mergeCell ref="R23:BD23"/>
    <mergeCell ref="BG23:BR23"/>
    <mergeCell ref="BG24:BR24"/>
    <mergeCell ref="R25:BD25"/>
    <mergeCell ref="BG25:BR25"/>
    <mergeCell ref="R26:BD26"/>
    <mergeCell ref="P27:BD27"/>
    <mergeCell ref="BG27:BR27"/>
    <mergeCell ref="R18:BD18"/>
    <mergeCell ref="BG18:BR18"/>
    <mergeCell ref="P19:BD19"/>
    <mergeCell ref="BG19:BR19"/>
    <mergeCell ref="L21:O21"/>
    <mergeCell ref="P21:BD21"/>
    <mergeCell ref="R15:BD15"/>
    <mergeCell ref="BG15:BR15"/>
    <mergeCell ref="R16:BD16"/>
    <mergeCell ref="BG16:BR16"/>
    <mergeCell ref="R17:BD17"/>
    <mergeCell ref="BG17:BR17"/>
    <mergeCell ref="R11:BD11"/>
    <mergeCell ref="BG11:BR11"/>
    <mergeCell ref="R13:BD13"/>
    <mergeCell ref="BG13:BR13"/>
    <mergeCell ref="R14:BD14"/>
    <mergeCell ref="BG14:BR14"/>
    <mergeCell ref="R12:BD12"/>
    <mergeCell ref="BG12:BR12"/>
    <mergeCell ref="R7:BD7"/>
    <mergeCell ref="BG7:BR7"/>
    <mergeCell ref="R8:BD8"/>
    <mergeCell ref="BG8:BR8"/>
    <mergeCell ref="R10:BD10"/>
    <mergeCell ref="BG10:BR10"/>
    <mergeCell ref="BG9:BR9"/>
    <mergeCell ref="R6:BD6"/>
    <mergeCell ref="BG6:BR6"/>
    <mergeCell ref="A2:CF2"/>
    <mergeCell ref="A3:CF3"/>
    <mergeCell ref="L5:O5"/>
    <mergeCell ref="P5:BD5"/>
  </mergeCells>
  <phoneticPr fontId="1"/>
  <printOptions horizontalCentered="1"/>
  <pageMargins left="0.59055118110236227" right="0.19685039370078741" top="0.59055118110236227" bottom="0.59055118110236227" header="0.51181102362204722" footer="0.51181102362204722"/>
  <pageSetup paperSize="9" scale="95"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37"/>
  <sheetViews>
    <sheetView showGridLines="0" view="pageBreakPreview" zoomScale="90" zoomScaleNormal="100" zoomScaleSheetLayoutView="90" workbookViewId="0"/>
  </sheetViews>
  <sheetFormatPr defaultColWidth="8.88671875" defaultRowHeight="13.5"/>
  <cols>
    <col min="1" max="83" width="1.44140625" style="114" customWidth="1"/>
    <col min="84" max="84" width="0.88671875" style="114" customWidth="1"/>
    <col min="85" max="87" width="1.44140625" style="114" customWidth="1"/>
    <col min="88" max="88" width="5.33203125" style="415" hidden="1" customWidth="1"/>
    <col min="89" max="89" width="6" style="415" hidden="1" customWidth="1"/>
    <col min="90" max="92" width="1.44140625" style="415" hidden="1" customWidth="1"/>
    <col min="93" max="94" width="1.44140625" style="415" customWidth="1"/>
    <col min="95" max="96" width="1.44140625" style="114" customWidth="1"/>
    <col min="97" max="97" width="4" style="114" bestFit="1" customWidth="1"/>
    <col min="98" max="115" width="1.44140625" style="114" customWidth="1"/>
    <col min="116" max="16384" width="8.88671875" style="114"/>
  </cols>
  <sheetData>
    <row r="1" spans="1:92" ht="22.5" customHeight="1"/>
    <row r="2" spans="1:92" ht="18" customHeight="1">
      <c r="A2" s="981" t="s">
        <v>177</v>
      </c>
      <c r="B2" s="981"/>
      <c r="C2" s="981"/>
      <c r="D2" s="981"/>
      <c r="E2" s="981"/>
      <c r="F2" s="981"/>
      <c r="G2" s="981"/>
      <c r="H2" s="981"/>
      <c r="I2" s="981"/>
      <c r="J2" s="981"/>
      <c r="K2" s="981"/>
      <c r="L2" s="981"/>
      <c r="M2" s="981"/>
      <c r="N2" s="981"/>
      <c r="O2" s="981"/>
      <c r="P2" s="981"/>
      <c r="Q2" s="981"/>
      <c r="R2" s="981"/>
      <c r="S2" s="981"/>
      <c r="T2" s="981"/>
      <c r="U2" s="981"/>
      <c r="V2" s="981"/>
      <c r="W2" s="981"/>
      <c r="X2" s="981"/>
      <c r="Y2" s="981"/>
      <c r="Z2" s="981"/>
      <c r="AA2" s="981"/>
      <c r="AB2" s="981"/>
      <c r="AC2" s="981"/>
      <c r="AD2" s="981"/>
      <c r="AE2" s="981"/>
      <c r="AF2" s="981"/>
      <c r="AG2" s="981"/>
      <c r="AH2" s="981"/>
      <c r="AI2" s="981"/>
      <c r="AJ2" s="981"/>
      <c r="AK2" s="981"/>
      <c r="AL2" s="981"/>
      <c r="AM2" s="981"/>
      <c r="AN2" s="981"/>
      <c r="AO2" s="981"/>
      <c r="AP2" s="981"/>
      <c r="AQ2" s="981"/>
      <c r="AR2" s="981"/>
      <c r="AS2" s="981"/>
      <c r="AT2" s="981"/>
      <c r="AU2" s="981"/>
      <c r="AV2" s="981"/>
      <c r="AW2" s="981"/>
      <c r="AX2" s="981"/>
      <c r="AY2" s="981"/>
      <c r="AZ2" s="981"/>
      <c r="BA2" s="981"/>
      <c r="BB2" s="981"/>
      <c r="BC2" s="981"/>
      <c r="BD2" s="981"/>
      <c r="BE2" s="981"/>
      <c r="BF2" s="981"/>
      <c r="BG2" s="981"/>
      <c r="BH2" s="981"/>
      <c r="BI2" s="981"/>
      <c r="BJ2" s="981"/>
      <c r="BK2" s="981"/>
      <c r="BL2" s="981"/>
      <c r="BM2" s="981"/>
      <c r="BN2" s="981"/>
      <c r="BO2" s="981"/>
      <c r="BP2" s="981"/>
      <c r="BQ2" s="981"/>
      <c r="BR2" s="981"/>
      <c r="BS2" s="981"/>
      <c r="BT2" s="981"/>
      <c r="BU2" s="981"/>
      <c r="BV2" s="981"/>
      <c r="BW2" s="981"/>
      <c r="BX2" s="981"/>
      <c r="BY2" s="981"/>
      <c r="BZ2" s="981"/>
      <c r="CA2" s="981"/>
      <c r="CB2" s="981"/>
      <c r="CC2" s="981"/>
      <c r="CD2" s="981"/>
      <c r="CE2" s="981"/>
      <c r="CF2" s="981"/>
      <c r="CG2" s="981"/>
    </row>
    <row r="3" spans="1:92" ht="18" customHeight="1">
      <c r="A3" s="115"/>
      <c r="B3" s="115"/>
      <c r="C3" s="115"/>
      <c r="D3" s="115"/>
      <c r="E3" s="115"/>
      <c r="F3" s="115"/>
      <c r="G3" s="115"/>
      <c r="H3" s="115"/>
      <c r="I3" s="115"/>
      <c r="J3" s="115"/>
      <c r="K3" s="115"/>
      <c r="L3" s="116"/>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row>
    <row r="4" spans="1:92" ht="18" customHeight="1">
      <c r="A4" s="982" t="s">
        <v>178</v>
      </c>
      <c r="B4" s="983"/>
      <c r="C4" s="984" t="s">
        <v>179</v>
      </c>
      <c r="D4" s="984"/>
      <c r="E4" s="984"/>
      <c r="F4" s="984"/>
      <c r="G4" s="984"/>
      <c r="H4" s="984"/>
      <c r="L4" s="117"/>
      <c r="CG4" s="75" t="s">
        <v>6</v>
      </c>
    </row>
    <row r="5" spans="1:92" ht="16.149999999999999" customHeight="1">
      <c r="A5" s="953" t="s">
        <v>368</v>
      </c>
      <c r="B5" s="954"/>
      <c r="C5" s="954"/>
      <c r="D5" s="954"/>
      <c r="E5" s="954"/>
      <c r="F5" s="954"/>
      <c r="G5" s="954"/>
      <c r="H5" s="954"/>
      <c r="I5" s="954"/>
      <c r="J5" s="954"/>
      <c r="K5" s="954"/>
      <c r="L5" s="954"/>
      <c r="M5" s="955"/>
      <c r="N5" s="988" t="s">
        <v>180</v>
      </c>
      <c r="O5" s="989"/>
      <c r="P5" s="989"/>
      <c r="Q5" s="989"/>
      <c r="R5" s="989"/>
      <c r="S5" s="989"/>
      <c r="T5" s="989"/>
      <c r="U5" s="989"/>
      <c r="V5" s="989"/>
      <c r="W5" s="989"/>
      <c r="X5" s="989"/>
      <c r="Y5" s="989"/>
      <c r="Z5" s="989"/>
      <c r="AA5" s="989"/>
      <c r="AB5" s="989"/>
      <c r="AC5" s="990"/>
      <c r="AD5" s="988" t="s">
        <v>181</v>
      </c>
      <c r="AE5" s="989"/>
      <c r="AF5" s="989"/>
      <c r="AG5" s="989"/>
      <c r="AH5" s="989"/>
      <c r="AI5" s="989"/>
      <c r="AJ5" s="989"/>
      <c r="AK5" s="989"/>
      <c r="AL5" s="989"/>
      <c r="AM5" s="989"/>
      <c r="AN5" s="989"/>
      <c r="AO5" s="989"/>
      <c r="AP5" s="989"/>
      <c r="AQ5" s="989"/>
      <c r="AR5" s="989"/>
      <c r="AS5" s="989"/>
      <c r="AT5" s="989"/>
      <c r="AU5" s="989"/>
      <c r="AV5" s="989"/>
      <c r="AW5" s="989"/>
      <c r="AX5" s="989"/>
      <c r="AY5" s="989"/>
      <c r="AZ5" s="989"/>
      <c r="BA5" s="989"/>
      <c r="BB5" s="989"/>
      <c r="BC5" s="989"/>
      <c r="BD5" s="989"/>
      <c r="BE5" s="989"/>
      <c r="BF5" s="989"/>
      <c r="BG5" s="989"/>
      <c r="BH5" s="989"/>
      <c r="BI5" s="989"/>
      <c r="BJ5" s="989"/>
      <c r="BK5" s="989"/>
      <c r="BL5" s="989"/>
      <c r="BM5" s="989"/>
      <c r="BN5" s="989"/>
      <c r="BO5" s="989"/>
      <c r="BP5" s="989"/>
      <c r="BQ5" s="990"/>
      <c r="BR5" s="963" t="s">
        <v>182</v>
      </c>
      <c r="BS5" s="967"/>
      <c r="BT5" s="967"/>
      <c r="BU5" s="967"/>
      <c r="BV5" s="967"/>
      <c r="BW5" s="967"/>
      <c r="BX5" s="967"/>
      <c r="BY5" s="967"/>
      <c r="BZ5" s="961" t="s">
        <v>183</v>
      </c>
      <c r="CA5" s="954"/>
      <c r="CB5" s="954"/>
      <c r="CC5" s="954"/>
      <c r="CD5" s="954"/>
      <c r="CE5" s="954"/>
      <c r="CF5" s="954"/>
      <c r="CG5" s="973"/>
    </row>
    <row r="6" spans="1:92" ht="16.149999999999999" customHeight="1">
      <c r="A6" s="985"/>
      <c r="B6" s="986"/>
      <c r="C6" s="986"/>
      <c r="D6" s="986"/>
      <c r="E6" s="986"/>
      <c r="F6" s="986"/>
      <c r="G6" s="986"/>
      <c r="H6" s="986"/>
      <c r="I6" s="986"/>
      <c r="J6" s="986"/>
      <c r="K6" s="986"/>
      <c r="L6" s="986"/>
      <c r="M6" s="987"/>
      <c r="N6" s="929" t="s">
        <v>184</v>
      </c>
      <c r="O6" s="991"/>
      <c r="P6" s="991"/>
      <c r="Q6" s="991"/>
      <c r="R6" s="991"/>
      <c r="S6" s="991"/>
      <c r="T6" s="991"/>
      <c r="U6" s="992"/>
      <c r="V6" s="929" t="s">
        <v>185</v>
      </c>
      <c r="W6" s="991"/>
      <c r="X6" s="991"/>
      <c r="Y6" s="991"/>
      <c r="Z6" s="991"/>
      <c r="AA6" s="991"/>
      <c r="AB6" s="991"/>
      <c r="AC6" s="992"/>
      <c r="AD6" s="929" t="s">
        <v>186</v>
      </c>
      <c r="AE6" s="991"/>
      <c r="AF6" s="991"/>
      <c r="AG6" s="991"/>
      <c r="AH6" s="991"/>
      <c r="AI6" s="991"/>
      <c r="AJ6" s="991"/>
      <c r="AK6" s="992"/>
      <c r="AL6" s="991" t="s">
        <v>187</v>
      </c>
      <c r="AM6" s="991"/>
      <c r="AN6" s="991"/>
      <c r="AO6" s="991"/>
      <c r="AP6" s="991"/>
      <c r="AQ6" s="991"/>
      <c r="AR6" s="991"/>
      <c r="AS6" s="992"/>
      <c r="AT6" s="991" t="s">
        <v>188</v>
      </c>
      <c r="AU6" s="991"/>
      <c r="AV6" s="991"/>
      <c r="AW6" s="991"/>
      <c r="AX6" s="991"/>
      <c r="AY6" s="991"/>
      <c r="AZ6" s="991"/>
      <c r="BA6" s="992"/>
      <c r="BB6" s="991" t="s">
        <v>189</v>
      </c>
      <c r="BC6" s="991"/>
      <c r="BD6" s="991"/>
      <c r="BE6" s="991"/>
      <c r="BF6" s="991"/>
      <c r="BG6" s="991"/>
      <c r="BH6" s="991"/>
      <c r="BI6" s="992"/>
      <c r="BJ6" s="991" t="s">
        <v>7</v>
      </c>
      <c r="BK6" s="991"/>
      <c r="BL6" s="991"/>
      <c r="BM6" s="991"/>
      <c r="BN6" s="991"/>
      <c r="BO6" s="991"/>
      <c r="BP6" s="991"/>
      <c r="BQ6" s="992"/>
      <c r="BR6" s="969"/>
      <c r="BS6" s="970"/>
      <c r="BT6" s="970"/>
      <c r="BU6" s="970"/>
      <c r="BV6" s="970"/>
      <c r="BW6" s="970"/>
      <c r="BX6" s="970"/>
      <c r="BY6" s="970"/>
      <c r="BZ6" s="962"/>
      <c r="CA6" s="884"/>
      <c r="CB6" s="884"/>
      <c r="CC6" s="884"/>
      <c r="CD6" s="884"/>
      <c r="CE6" s="884"/>
      <c r="CF6" s="884"/>
      <c r="CG6" s="974"/>
    </row>
    <row r="7" spans="1:92" ht="18" customHeight="1">
      <c r="A7" s="975" t="s">
        <v>370</v>
      </c>
      <c r="B7" s="976"/>
      <c r="C7" s="976"/>
      <c r="D7" s="976"/>
      <c r="E7" s="976"/>
      <c r="F7" s="976"/>
      <c r="G7" s="976"/>
      <c r="H7" s="976"/>
      <c r="I7" s="976"/>
      <c r="J7" s="976"/>
      <c r="K7" s="976"/>
      <c r="L7" s="976"/>
      <c r="M7" s="977"/>
      <c r="N7" s="964"/>
      <c r="O7" s="965"/>
      <c r="P7" s="965"/>
      <c r="Q7" s="965"/>
      <c r="R7" s="965"/>
      <c r="S7" s="965"/>
      <c r="T7" s="965"/>
      <c r="U7" s="966"/>
      <c r="V7" s="964">
        <v>5</v>
      </c>
      <c r="W7" s="965"/>
      <c r="X7" s="965"/>
      <c r="Y7" s="965"/>
      <c r="Z7" s="965"/>
      <c r="AA7" s="965"/>
      <c r="AB7" s="965"/>
      <c r="AC7" s="966"/>
      <c r="AD7" s="964"/>
      <c r="AE7" s="965"/>
      <c r="AF7" s="965"/>
      <c r="AG7" s="965"/>
      <c r="AH7" s="965"/>
      <c r="AI7" s="965"/>
      <c r="AJ7" s="965"/>
      <c r="AK7" s="966"/>
      <c r="AL7" s="965">
        <v>17397</v>
      </c>
      <c r="AM7" s="965"/>
      <c r="AN7" s="965"/>
      <c r="AO7" s="965"/>
      <c r="AP7" s="965"/>
      <c r="AQ7" s="965"/>
      <c r="AR7" s="965"/>
      <c r="AS7" s="966"/>
      <c r="AT7" s="965"/>
      <c r="AU7" s="965"/>
      <c r="AV7" s="965"/>
      <c r="AW7" s="965"/>
      <c r="AX7" s="965"/>
      <c r="AY7" s="965"/>
      <c r="AZ7" s="965"/>
      <c r="BA7" s="966"/>
      <c r="BB7" s="965">
        <f>CA14</f>
        <v>9698</v>
      </c>
      <c r="BC7" s="965"/>
      <c r="BD7" s="965"/>
      <c r="BE7" s="965"/>
      <c r="BF7" s="965"/>
      <c r="BG7" s="965"/>
      <c r="BH7" s="965"/>
      <c r="BI7" s="966"/>
      <c r="BJ7" s="965">
        <f>SUM(AD7:BI7)</f>
        <v>27095</v>
      </c>
      <c r="BK7" s="965"/>
      <c r="BL7" s="965"/>
      <c r="BM7" s="965"/>
      <c r="BN7" s="965"/>
      <c r="BO7" s="965"/>
      <c r="BP7" s="965"/>
      <c r="BQ7" s="966"/>
      <c r="BR7" s="965">
        <v>8838</v>
      </c>
      <c r="BS7" s="965"/>
      <c r="BT7" s="965"/>
      <c r="BU7" s="965"/>
      <c r="BV7" s="965"/>
      <c r="BW7" s="965"/>
      <c r="BX7" s="965"/>
      <c r="BY7" s="965"/>
      <c r="BZ7" s="964">
        <f>BJ7+BR7</f>
        <v>35933</v>
      </c>
      <c r="CA7" s="965"/>
      <c r="CB7" s="965"/>
      <c r="CC7" s="965"/>
      <c r="CD7" s="965"/>
      <c r="CE7" s="965"/>
      <c r="CF7" s="965"/>
      <c r="CG7" s="972"/>
    </row>
    <row r="8" spans="1:92" ht="18" customHeight="1">
      <c r="A8" s="975" t="s">
        <v>371</v>
      </c>
      <c r="B8" s="976"/>
      <c r="C8" s="976"/>
      <c r="D8" s="976"/>
      <c r="E8" s="976"/>
      <c r="F8" s="976"/>
      <c r="G8" s="976"/>
      <c r="H8" s="976"/>
      <c r="I8" s="976"/>
      <c r="J8" s="976"/>
      <c r="K8" s="976"/>
      <c r="L8" s="976"/>
      <c r="M8" s="977"/>
      <c r="N8" s="964"/>
      <c r="O8" s="965"/>
      <c r="P8" s="965"/>
      <c r="Q8" s="965"/>
      <c r="R8" s="965"/>
      <c r="S8" s="965"/>
      <c r="T8" s="965"/>
      <c r="U8" s="966"/>
      <c r="V8" s="964">
        <v>4</v>
      </c>
      <c r="W8" s="965"/>
      <c r="X8" s="965"/>
      <c r="Y8" s="965"/>
      <c r="Z8" s="965"/>
      <c r="AA8" s="965"/>
      <c r="AB8" s="965"/>
      <c r="AC8" s="966"/>
      <c r="AD8" s="964"/>
      <c r="AE8" s="965"/>
      <c r="AF8" s="965"/>
      <c r="AG8" s="965"/>
      <c r="AH8" s="965"/>
      <c r="AI8" s="965"/>
      <c r="AJ8" s="965"/>
      <c r="AK8" s="966"/>
      <c r="AL8" s="965">
        <v>13225</v>
      </c>
      <c r="AM8" s="965"/>
      <c r="AN8" s="965"/>
      <c r="AO8" s="965"/>
      <c r="AP8" s="965"/>
      <c r="AQ8" s="965"/>
      <c r="AR8" s="965"/>
      <c r="AS8" s="966"/>
      <c r="AT8" s="965"/>
      <c r="AU8" s="965"/>
      <c r="AV8" s="965"/>
      <c r="AW8" s="965"/>
      <c r="AX8" s="965"/>
      <c r="AY8" s="965"/>
      <c r="AZ8" s="965"/>
      <c r="BA8" s="966"/>
      <c r="BB8" s="965">
        <f>CA15</f>
        <v>8601</v>
      </c>
      <c r="BC8" s="965"/>
      <c r="BD8" s="965"/>
      <c r="BE8" s="965"/>
      <c r="BF8" s="965"/>
      <c r="BG8" s="965"/>
      <c r="BH8" s="965"/>
      <c r="BI8" s="966"/>
      <c r="BJ8" s="965">
        <f>SUM(AD8:BI8)</f>
        <v>21826</v>
      </c>
      <c r="BK8" s="965"/>
      <c r="BL8" s="965"/>
      <c r="BM8" s="965"/>
      <c r="BN8" s="965"/>
      <c r="BO8" s="965"/>
      <c r="BP8" s="965"/>
      <c r="BQ8" s="966"/>
      <c r="BR8" s="965">
        <v>6362</v>
      </c>
      <c r="BS8" s="965"/>
      <c r="BT8" s="965"/>
      <c r="BU8" s="965"/>
      <c r="BV8" s="965"/>
      <c r="BW8" s="965"/>
      <c r="BX8" s="965"/>
      <c r="BY8" s="965"/>
      <c r="BZ8" s="964">
        <f>BJ8+BR8</f>
        <v>28188</v>
      </c>
      <c r="CA8" s="965"/>
      <c r="CB8" s="965"/>
      <c r="CC8" s="965"/>
      <c r="CD8" s="965"/>
      <c r="CE8" s="965"/>
      <c r="CF8" s="965"/>
      <c r="CG8" s="972"/>
    </row>
    <row r="9" spans="1:92" ht="18" customHeight="1">
      <c r="A9" s="978" t="s">
        <v>369</v>
      </c>
      <c r="B9" s="979"/>
      <c r="C9" s="979"/>
      <c r="D9" s="979"/>
      <c r="E9" s="979"/>
      <c r="F9" s="979"/>
      <c r="G9" s="979"/>
      <c r="H9" s="979"/>
      <c r="I9" s="979"/>
      <c r="J9" s="979"/>
      <c r="K9" s="979"/>
      <c r="L9" s="979"/>
      <c r="M9" s="980"/>
      <c r="N9" s="914"/>
      <c r="O9" s="915"/>
      <c r="P9" s="915"/>
      <c r="Q9" s="915"/>
      <c r="R9" s="915"/>
      <c r="S9" s="915"/>
      <c r="T9" s="915"/>
      <c r="U9" s="916"/>
      <c r="V9" s="914">
        <f>V7-V8</f>
        <v>1</v>
      </c>
      <c r="W9" s="915"/>
      <c r="X9" s="915"/>
      <c r="Y9" s="915"/>
      <c r="Z9" s="915"/>
      <c r="AA9" s="915"/>
      <c r="AB9" s="915"/>
      <c r="AC9" s="916"/>
      <c r="AD9" s="914"/>
      <c r="AE9" s="915"/>
      <c r="AF9" s="915"/>
      <c r="AG9" s="915"/>
      <c r="AH9" s="915"/>
      <c r="AI9" s="915"/>
      <c r="AJ9" s="915"/>
      <c r="AK9" s="916"/>
      <c r="AL9" s="915">
        <f>AL7-AL8</f>
        <v>4172</v>
      </c>
      <c r="AM9" s="915"/>
      <c r="AN9" s="915"/>
      <c r="AO9" s="915"/>
      <c r="AP9" s="915"/>
      <c r="AQ9" s="915"/>
      <c r="AR9" s="915"/>
      <c r="AS9" s="916"/>
      <c r="AT9" s="915"/>
      <c r="AU9" s="915"/>
      <c r="AV9" s="915"/>
      <c r="AW9" s="915"/>
      <c r="AX9" s="915"/>
      <c r="AY9" s="915"/>
      <c r="AZ9" s="915"/>
      <c r="BA9" s="916"/>
      <c r="BB9" s="915">
        <f>BB7-BB8</f>
        <v>1097</v>
      </c>
      <c r="BC9" s="915"/>
      <c r="BD9" s="915"/>
      <c r="BE9" s="915"/>
      <c r="BF9" s="915"/>
      <c r="BG9" s="915"/>
      <c r="BH9" s="915"/>
      <c r="BI9" s="916"/>
      <c r="BJ9" s="915">
        <f>SUM(AD9:BI9)</f>
        <v>5269</v>
      </c>
      <c r="BK9" s="915"/>
      <c r="BL9" s="915"/>
      <c r="BM9" s="915"/>
      <c r="BN9" s="915"/>
      <c r="BO9" s="915"/>
      <c r="BP9" s="915"/>
      <c r="BQ9" s="916"/>
      <c r="BR9" s="915">
        <f>BR7-BR8</f>
        <v>2476</v>
      </c>
      <c r="BS9" s="915"/>
      <c r="BT9" s="915"/>
      <c r="BU9" s="915"/>
      <c r="BV9" s="915"/>
      <c r="BW9" s="915"/>
      <c r="BX9" s="915"/>
      <c r="BY9" s="915"/>
      <c r="BZ9" s="917">
        <f>BJ9+BR9</f>
        <v>7745</v>
      </c>
      <c r="CA9" s="918"/>
      <c r="CB9" s="918"/>
      <c r="CC9" s="918"/>
      <c r="CD9" s="918"/>
      <c r="CE9" s="918"/>
      <c r="CF9" s="918"/>
      <c r="CG9" s="919"/>
    </row>
    <row r="10" spans="1:92" ht="18" customHeight="1"/>
    <row r="11" spans="1:92" ht="18" customHeight="1">
      <c r="BX11" s="74"/>
      <c r="BY11" s="74"/>
      <c r="BZ11" s="74"/>
      <c r="CA11" s="74"/>
      <c r="CB11" s="74"/>
      <c r="CC11" s="74"/>
      <c r="CD11" s="74"/>
      <c r="CE11" s="74"/>
      <c r="CF11" s="74"/>
      <c r="CG11" s="75" t="s">
        <v>216</v>
      </c>
    </row>
    <row r="12" spans="1:92" ht="16.149999999999999" customHeight="1">
      <c r="A12" s="953" t="s">
        <v>190</v>
      </c>
      <c r="B12" s="954"/>
      <c r="C12" s="954"/>
      <c r="D12" s="954"/>
      <c r="E12" s="954"/>
      <c r="F12" s="954"/>
      <c r="G12" s="954"/>
      <c r="H12" s="955"/>
      <c r="I12" s="954" t="s">
        <v>191</v>
      </c>
      <c r="J12" s="954"/>
      <c r="K12" s="954"/>
      <c r="L12" s="954"/>
      <c r="M12" s="954"/>
      <c r="N12" s="954"/>
      <c r="O12" s="954"/>
      <c r="P12" s="961" t="s">
        <v>192</v>
      </c>
      <c r="Q12" s="954"/>
      <c r="R12" s="954"/>
      <c r="S12" s="954"/>
      <c r="T12" s="954"/>
      <c r="U12" s="954"/>
      <c r="V12" s="955"/>
      <c r="W12" s="961" t="s">
        <v>372</v>
      </c>
      <c r="X12" s="954"/>
      <c r="Y12" s="954"/>
      <c r="Z12" s="954"/>
      <c r="AA12" s="954"/>
      <c r="AB12" s="954"/>
      <c r="AC12" s="955"/>
      <c r="AD12" s="961" t="s">
        <v>193</v>
      </c>
      <c r="AE12" s="954"/>
      <c r="AF12" s="954"/>
      <c r="AG12" s="954"/>
      <c r="AH12" s="954"/>
      <c r="AI12" s="954"/>
      <c r="AJ12" s="955"/>
      <c r="AK12" s="963" t="s">
        <v>373</v>
      </c>
      <c r="AL12" s="954"/>
      <c r="AM12" s="954"/>
      <c r="AN12" s="954"/>
      <c r="AO12" s="954"/>
      <c r="AP12" s="954"/>
      <c r="AQ12" s="955"/>
      <c r="AR12" s="963" t="s">
        <v>628</v>
      </c>
      <c r="AS12" s="954"/>
      <c r="AT12" s="954"/>
      <c r="AU12" s="954"/>
      <c r="AV12" s="954"/>
      <c r="AW12" s="954"/>
      <c r="AX12" s="955"/>
      <c r="AY12" s="963" t="s">
        <v>194</v>
      </c>
      <c r="AZ12" s="954"/>
      <c r="BA12" s="954"/>
      <c r="BB12" s="954"/>
      <c r="BC12" s="954"/>
      <c r="BD12" s="954"/>
      <c r="BE12" s="955"/>
      <c r="BF12" s="963" t="s">
        <v>195</v>
      </c>
      <c r="BG12" s="967"/>
      <c r="BH12" s="967"/>
      <c r="BI12" s="967"/>
      <c r="BJ12" s="967"/>
      <c r="BK12" s="967"/>
      <c r="BL12" s="968"/>
      <c r="BM12" s="963" t="s">
        <v>196</v>
      </c>
      <c r="BN12" s="967"/>
      <c r="BO12" s="967"/>
      <c r="BP12" s="967"/>
      <c r="BQ12" s="967"/>
      <c r="BR12" s="967"/>
      <c r="BS12" s="968"/>
      <c r="BT12" s="963" t="s">
        <v>374</v>
      </c>
      <c r="BU12" s="967"/>
      <c r="BV12" s="967"/>
      <c r="BW12" s="967"/>
      <c r="BX12" s="967"/>
      <c r="BY12" s="967"/>
      <c r="BZ12" s="968"/>
      <c r="CA12" s="954" t="s">
        <v>183</v>
      </c>
      <c r="CB12" s="954"/>
      <c r="CC12" s="954"/>
      <c r="CD12" s="954"/>
      <c r="CE12" s="954"/>
      <c r="CF12" s="954"/>
      <c r="CG12" s="973"/>
    </row>
    <row r="13" spans="1:92" ht="16.149999999999999" customHeight="1">
      <c r="A13" s="956"/>
      <c r="B13" s="884"/>
      <c r="C13" s="884"/>
      <c r="D13" s="884"/>
      <c r="E13" s="884"/>
      <c r="F13" s="884"/>
      <c r="G13" s="884"/>
      <c r="H13" s="957"/>
      <c r="I13" s="884"/>
      <c r="J13" s="884"/>
      <c r="K13" s="884"/>
      <c r="L13" s="884"/>
      <c r="M13" s="884"/>
      <c r="N13" s="884"/>
      <c r="O13" s="884"/>
      <c r="P13" s="962"/>
      <c r="Q13" s="884"/>
      <c r="R13" s="884"/>
      <c r="S13" s="884"/>
      <c r="T13" s="884"/>
      <c r="U13" s="884"/>
      <c r="V13" s="957"/>
      <c r="W13" s="962"/>
      <c r="X13" s="884"/>
      <c r="Y13" s="884"/>
      <c r="Z13" s="884"/>
      <c r="AA13" s="884"/>
      <c r="AB13" s="884"/>
      <c r="AC13" s="957"/>
      <c r="AD13" s="962"/>
      <c r="AE13" s="884"/>
      <c r="AF13" s="884"/>
      <c r="AG13" s="884"/>
      <c r="AH13" s="884"/>
      <c r="AI13" s="884"/>
      <c r="AJ13" s="957"/>
      <c r="AK13" s="962"/>
      <c r="AL13" s="884"/>
      <c r="AM13" s="884"/>
      <c r="AN13" s="884"/>
      <c r="AO13" s="884"/>
      <c r="AP13" s="884"/>
      <c r="AQ13" s="957"/>
      <c r="AR13" s="962"/>
      <c r="AS13" s="884"/>
      <c r="AT13" s="884"/>
      <c r="AU13" s="884"/>
      <c r="AV13" s="884"/>
      <c r="AW13" s="884"/>
      <c r="AX13" s="957"/>
      <c r="AY13" s="962"/>
      <c r="AZ13" s="884"/>
      <c r="BA13" s="884"/>
      <c r="BB13" s="884"/>
      <c r="BC13" s="884"/>
      <c r="BD13" s="884"/>
      <c r="BE13" s="957"/>
      <c r="BF13" s="969"/>
      <c r="BG13" s="970"/>
      <c r="BH13" s="970"/>
      <c r="BI13" s="970"/>
      <c r="BJ13" s="970"/>
      <c r="BK13" s="970"/>
      <c r="BL13" s="971"/>
      <c r="BM13" s="969"/>
      <c r="BN13" s="970"/>
      <c r="BO13" s="970"/>
      <c r="BP13" s="970"/>
      <c r="BQ13" s="970"/>
      <c r="BR13" s="970"/>
      <c r="BS13" s="971"/>
      <c r="BT13" s="969"/>
      <c r="BU13" s="970"/>
      <c r="BV13" s="970"/>
      <c r="BW13" s="970"/>
      <c r="BX13" s="970"/>
      <c r="BY13" s="970"/>
      <c r="BZ13" s="971"/>
      <c r="CA13" s="884"/>
      <c r="CB13" s="884"/>
      <c r="CC13" s="884"/>
      <c r="CD13" s="884"/>
      <c r="CE13" s="884"/>
      <c r="CF13" s="884"/>
      <c r="CG13" s="974"/>
      <c r="CJ13" s="415" t="s">
        <v>496</v>
      </c>
    </row>
    <row r="14" spans="1:92" ht="18" customHeight="1">
      <c r="A14" s="956"/>
      <c r="B14" s="884"/>
      <c r="C14" s="884"/>
      <c r="D14" s="884"/>
      <c r="E14" s="884"/>
      <c r="F14" s="884"/>
      <c r="G14" s="884"/>
      <c r="H14" s="957"/>
      <c r="I14" s="928" t="s">
        <v>375</v>
      </c>
      <c r="J14" s="928"/>
      <c r="K14" s="928"/>
      <c r="L14" s="928"/>
      <c r="M14" s="928"/>
      <c r="N14" s="928"/>
      <c r="O14" s="929"/>
      <c r="P14" s="903">
        <v>81</v>
      </c>
      <c r="Q14" s="904"/>
      <c r="R14" s="904"/>
      <c r="S14" s="904"/>
      <c r="T14" s="904"/>
      <c r="U14" s="904"/>
      <c r="V14" s="905"/>
      <c r="W14" s="903">
        <v>336</v>
      </c>
      <c r="X14" s="904"/>
      <c r="Y14" s="904"/>
      <c r="Z14" s="904"/>
      <c r="AA14" s="904"/>
      <c r="AB14" s="904"/>
      <c r="AC14" s="905"/>
      <c r="AD14" s="903">
        <v>305</v>
      </c>
      <c r="AE14" s="904"/>
      <c r="AF14" s="904"/>
      <c r="AG14" s="904"/>
      <c r="AH14" s="904"/>
      <c r="AI14" s="904"/>
      <c r="AJ14" s="905"/>
      <c r="AK14" s="930"/>
      <c r="AL14" s="930"/>
      <c r="AM14" s="930"/>
      <c r="AN14" s="930"/>
      <c r="AO14" s="930"/>
      <c r="AP14" s="930"/>
      <c r="AQ14" s="930"/>
      <c r="AR14" s="903">
        <v>1600</v>
      </c>
      <c r="AS14" s="904"/>
      <c r="AT14" s="904"/>
      <c r="AU14" s="904"/>
      <c r="AV14" s="904"/>
      <c r="AW14" s="904"/>
      <c r="AX14" s="905"/>
      <c r="AY14" s="903">
        <v>2345</v>
      </c>
      <c r="AZ14" s="904"/>
      <c r="BA14" s="904"/>
      <c r="BB14" s="904"/>
      <c r="BC14" s="904"/>
      <c r="BD14" s="904"/>
      <c r="BE14" s="905"/>
      <c r="BF14" s="903">
        <v>2034</v>
      </c>
      <c r="BG14" s="904"/>
      <c r="BH14" s="904"/>
      <c r="BI14" s="904"/>
      <c r="BJ14" s="904"/>
      <c r="BK14" s="904"/>
      <c r="BL14" s="905"/>
      <c r="BM14" s="903">
        <v>120</v>
      </c>
      <c r="BN14" s="904"/>
      <c r="BO14" s="904"/>
      <c r="BP14" s="904"/>
      <c r="BQ14" s="904"/>
      <c r="BR14" s="904"/>
      <c r="BS14" s="905"/>
      <c r="BT14" s="924">
        <v>2877</v>
      </c>
      <c r="BU14" s="925"/>
      <c r="BV14" s="925"/>
      <c r="BW14" s="925"/>
      <c r="BX14" s="925"/>
      <c r="BY14" s="925"/>
      <c r="BZ14" s="926"/>
      <c r="CA14" s="927">
        <f>SUM(P14:BZ14)</f>
        <v>9698</v>
      </c>
      <c r="CB14" s="904"/>
      <c r="CC14" s="904"/>
      <c r="CD14" s="904"/>
      <c r="CE14" s="904"/>
      <c r="CF14" s="904"/>
      <c r="CG14" s="904"/>
      <c r="CJ14" s="415" t="s">
        <v>377</v>
      </c>
      <c r="CK14" s="415" t="s">
        <v>378</v>
      </c>
    </row>
    <row r="15" spans="1:92" ht="18" customHeight="1">
      <c r="A15" s="956"/>
      <c r="B15" s="884"/>
      <c r="C15" s="884"/>
      <c r="D15" s="884"/>
      <c r="E15" s="884"/>
      <c r="F15" s="884"/>
      <c r="G15" s="884"/>
      <c r="H15" s="957"/>
      <c r="I15" s="928" t="s">
        <v>376</v>
      </c>
      <c r="J15" s="928"/>
      <c r="K15" s="928"/>
      <c r="L15" s="928"/>
      <c r="M15" s="928"/>
      <c r="N15" s="928"/>
      <c r="O15" s="929"/>
      <c r="P15" s="903">
        <v>483</v>
      </c>
      <c r="Q15" s="904"/>
      <c r="R15" s="904"/>
      <c r="S15" s="904"/>
      <c r="T15" s="904"/>
      <c r="U15" s="904"/>
      <c r="V15" s="905"/>
      <c r="W15" s="903">
        <v>336</v>
      </c>
      <c r="X15" s="904"/>
      <c r="Y15" s="904"/>
      <c r="Z15" s="904"/>
      <c r="AA15" s="904"/>
      <c r="AB15" s="904"/>
      <c r="AC15" s="905"/>
      <c r="AD15" s="903">
        <v>281</v>
      </c>
      <c r="AE15" s="904"/>
      <c r="AF15" s="904"/>
      <c r="AG15" s="904"/>
      <c r="AH15" s="904"/>
      <c r="AI15" s="904"/>
      <c r="AJ15" s="905"/>
      <c r="AK15" s="930"/>
      <c r="AL15" s="930"/>
      <c r="AM15" s="930"/>
      <c r="AN15" s="930"/>
      <c r="AO15" s="930"/>
      <c r="AP15" s="930"/>
      <c r="AQ15" s="930"/>
      <c r="AR15" s="903">
        <v>1600</v>
      </c>
      <c r="AS15" s="904"/>
      <c r="AT15" s="904"/>
      <c r="AU15" s="904"/>
      <c r="AV15" s="904"/>
      <c r="AW15" s="904"/>
      <c r="AX15" s="905"/>
      <c r="AY15" s="903">
        <v>1769</v>
      </c>
      <c r="AZ15" s="904"/>
      <c r="BA15" s="904"/>
      <c r="BB15" s="904"/>
      <c r="BC15" s="904"/>
      <c r="BD15" s="904"/>
      <c r="BE15" s="905"/>
      <c r="BF15" s="903">
        <v>1485</v>
      </c>
      <c r="BG15" s="904"/>
      <c r="BH15" s="904"/>
      <c r="BI15" s="904"/>
      <c r="BJ15" s="904"/>
      <c r="BK15" s="904"/>
      <c r="BL15" s="905"/>
      <c r="BM15" s="903">
        <v>510</v>
      </c>
      <c r="BN15" s="904"/>
      <c r="BO15" s="904"/>
      <c r="BP15" s="904"/>
      <c r="BQ15" s="904"/>
      <c r="BR15" s="904"/>
      <c r="BS15" s="905"/>
      <c r="BT15" s="924">
        <v>2137</v>
      </c>
      <c r="BU15" s="925"/>
      <c r="BV15" s="925"/>
      <c r="BW15" s="925"/>
      <c r="BX15" s="925"/>
      <c r="BY15" s="925"/>
      <c r="BZ15" s="926"/>
      <c r="CA15" s="927">
        <f>SUM(P15:BZ15)</f>
        <v>8601</v>
      </c>
      <c r="CB15" s="904"/>
      <c r="CC15" s="904"/>
      <c r="CD15" s="904"/>
      <c r="CE15" s="904"/>
      <c r="CF15" s="904"/>
      <c r="CG15" s="904"/>
      <c r="CJ15" s="416">
        <f>ROUND(AY15/(AY15+BF15),2)</f>
        <v>0.54</v>
      </c>
      <c r="CK15" s="416">
        <f>1-CJ15</f>
        <v>0.45999999999999996</v>
      </c>
    </row>
    <row r="16" spans="1:92" ht="18" customHeight="1">
      <c r="A16" s="958"/>
      <c r="B16" s="959"/>
      <c r="C16" s="959"/>
      <c r="D16" s="959"/>
      <c r="E16" s="959"/>
      <c r="F16" s="959"/>
      <c r="G16" s="959"/>
      <c r="H16" s="960"/>
      <c r="I16" s="947" t="s">
        <v>197</v>
      </c>
      <c r="J16" s="947"/>
      <c r="K16" s="947"/>
      <c r="L16" s="947"/>
      <c r="M16" s="947"/>
      <c r="N16" s="947"/>
      <c r="O16" s="948"/>
      <c r="P16" s="920">
        <f>IF(P14="","",P14-P15)</f>
        <v>-402</v>
      </c>
      <c r="Q16" s="921"/>
      <c r="R16" s="921"/>
      <c r="S16" s="921"/>
      <c r="T16" s="921"/>
      <c r="U16" s="921"/>
      <c r="V16" s="922"/>
      <c r="W16" s="920">
        <f>IF(W14="","",W14-W15)</f>
        <v>0</v>
      </c>
      <c r="X16" s="921"/>
      <c r="Y16" s="921"/>
      <c r="Z16" s="921"/>
      <c r="AA16" s="921"/>
      <c r="AB16" s="921"/>
      <c r="AC16" s="922"/>
      <c r="AD16" s="949">
        <f>IF(AD14="","",AD14-AD15)</f>
        <v>24</v>
      </c>
      <c r="AE16" s="950"/>
      <c r="AF16" s="950"/>
      <c r="AG16" s="950"/>
      <c r="AH16" s="950"/>
      <c r="AI16" s="950"/>
      <c r="AJ16" s="951"/>
      <c r="AK16" s="952" t="str">
        <f>IF(AK14="","",AK14-AK15)</f>
        <v/>
      </c>
      <c r="AL16" s="952"/>
      <c r="AM16" s="952"/>
      <c r="AN16" s="952"/>
      <c r="AO16" s="952"/>
      <c r="AP16" s="952"/>
      <c r="AQ16" s="952"/>
      <c r="AR16" s="920">
        <f>IF(AR14="","",AR14-AR15)</f>
        <v>0</v>
      </c>
      <c r="AS16" s="921"/>
      <c r="AT16" s="921"/>
      <c r="AU16" s="921"/>
      <c r="AV16" s="921"/>
      <c r="AW16" s="921"/>
      <c r="AX16" s="922"/>
      <c r="AY16" s="920">
        <f>IF(AY14="","",AY14-AY15)</f>
        <v>576</v>
      </c>
      <c r="AZ16" s="921"/>
      <c r="BA16" s="921"/>
      <c r="BB16" s="921"/>
      <c r="BC16" s="921"/>
      <c r="BD16" s="921"/>
      <c r="BE16" s="922"/>
      <c r="BF16" s="920">
        <f>IF(BF14="","",BF14-BF15)</f>
        <v>549</v>
      </c>
      <c r="BG16" s="921"/>
      <c r="BH16" s="921"/>
      <c r="BI16" s="921"/>
      <c r="BJ16" s="921"/>
      <c r="BK16" s="921"/>
      <c r="BL16" s="922"/>
      <c r="BM16" s="920">
        <f>IF(BM14="","",BM14-BM15)</f>
        <v>-390</v>
      </c>
      <c r="BN16" s="921"/>
      <c r="BO16" s="921"/>
      <c r="BP16" s="921"/>
      <c r="BQ16" s="921"/>
      <c r="BR16" s="921"/>
      <c r="BS16" s="922"/>
      <c r="BT16" s="920">
        <f>IF(BT14="","",BT14-BT15)</f>
        <v>740</v>
      </c>
      <c r="BU16" s="921"/>
      <c r="BV16" s="921"/>
      <c r="BW16" s="921"/>
      <c r="BX16" s="921"/>
      <c r="BY16" s="921"/>
      <c r="BZ16" s="922"/>
      <c r="CA16" s="923">
        <f>SUM(P16:BZ16)</f>
        <v>1097</v>
      </c>
      <c r="CB16" s="921"/>
      <c r="CC16" s="921"/>
      <c r="CD16" s="921"/>
      <c r="CE16" s="921"/>
      <c r="CF16" s="921"/>
      <c r="CG16" s="921"/>
      <c r="CJ16" s="415">
        <f>ROUND(112*CJ15,0)</f>
        <v>60</v>
      </c>
      <c r="CK16" s="415">
        <f>ROUND(112*CK15,0)</f>
        <v>52</v>
      </c>
      <c r="CL16" s="906">
        <f>SUM(CJ16:CK16)</f>
        <v>112</v>
      </c>
      <c r="CM16" s="906"/>
      <c r="CN16" s="906"/>
    </row>
    <row r="17" spans="1:89" ht="18" customHeight="1">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row>
    <row r="18" spans="1:89" ht="18" customHeight="1">
      <c r="A18" s="945" t="s">
        <v>43</v>
      </c>
      <c r="B18" s="946"/>
      <c r="C18" s="185" t="s">
        <v>198</v>
      </c>
      <c r="D18" s="185"/>
      <c r="E18" s="185"/>
      <c r="F18" s="185"/>
      <c r="G18" s="185"/>
      <c r="H18" s="185"/>
      <c r="I18" s="185"/>
      <c r="J18" s="185"/>
      <c r="K18" s="185"/>
      <c r="L18" s="185"/>
      <c r="M18" s="185"/>
      <c r="N18" s="185"/>
      <c r="O18" s="185"/>
      <c r="P18" s="185"/>
      <c r="Q18" s="185"/>
      <c r="R18" s="185"/>
      <c r="S18" s="185"/>
      <c r="T18" s="185"/>
      <c r="U18" s="185"/>
      <c r="V18" s="185"/>
      <c r="W18" s="185"/>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3"/>
      <c r="BX18" s="113"/>
      <c r="BY18" s="113"/>
      <c r="BZ18" s="113"/>
      <c r="CA18" s="113"/>
      <c r="CB18" s="113"/>
      <c r="CC18" s="113"/>
      <c r="CD18" s="113"/>
      <c r="CE18" s="113"/>
      <c r="CG18" s="75" t="s">
        <v>6</v>
      </c>
    </row>
    <row r="19" spans="1:89" ht="16.149999999999999" customHeight="1">
      <c r="A19" s="936" t="s">
        <v>199</v>
      </c>
      <c r="B19" s="909"/>
      <c r="C19" s="909"/>
      <c r="D19" s="909"/>
      <c r="E19" s="909"/>
      <c r="F19" s="909"/>
      <c r="G19" s="909"/>
      <c r="H19" s="909"/>
      <c r="I19" s="909"/>
      <c r="J19" s="938" t="s">
        <v>200</v>
      </c>
      <c r="K19" s="909"/>
      <c r="L19" s="909"/>
      <c r="M19" s="909"/>
      <c r="N19" s="909"/>
      <c r="O19" s="909"/>
      <c r="P19" s="909"/>
      <c r="Q19" s="909"/>
      <c r="R19" s="909"/>
      <c r="S19" s="939"/>
      <c r="T19" s="941" t="s">
        <v>201</v>
      </c>
      <c r="U19" s="909"/>
      <c r="V19" s="909"/>
      <c r="W19" s="909"/>
      <c r="X19" s="909"/>
      <c r="Y19" s="909"/>
      <c r="Z19" s="909"/>
      <c r="AA19" s="909"/>
      <c r="AB19" s="909"/>
      <c r="AC19" s="909"/>
      <c r="AD19" s="909"/>
      <c r="AE19" s="909"/>
      <c r="AF19" s="909"/>
      <c r="AG19" s="909"/>
      <c r="AH19" s="909"/>
      <c r="AI19" s="909"/>
      <c r="AJ19" s="909"/>
      <c r="AK19" s="909"/>
      <c r="AL19" s="909"/>
      <c r="AM19" s="909"/>
      <c r="AN19" s="908" t="s">
        <v>202</v>
      </c>
      <c r="AO19" s="909"/>
      <c r="AP19" s="909"/>
      <c r="AQ19" s="909"/>
      <c r="AR19" s="909"/>
      <c r="AS19" s="909"/>
      <c r="AT19" s="909"/>
      <c r="AU19" s="909"/>
      <c r="AV19" s="909"/>
      <c r="AW19" s="909"/>
      <c r="AX19" s="909"/>
      <c r="AY19" s="909"/>
      <c r="AZ19" s="909"/>
      <c r="BA19" s="909"/>
      <c r="BB19" s="939"/>
      <c r="BC19" s="908" t="s">
        <v>203</v>
      </c>
      <c r="BD19" s="909"/>
      <c r="BE19" s="909"/>
      <c r="BF19" s="909"/>
      <c r="BG19" s="909"/>
      <c r="BH19" s="909"/>
      <c r="BI19" s="909"/>
      <c r="BJ19" s="909"/>
      <c r="BK19" s="909"/>
      <c r="BL19" s="909"/>
      <c r="BM19" s="909"/>
      <c r="BN19" s="909"/>
      <c r="BO19" s="909"/>
      <c r="BP19" s="909"/>
      <c r="BQ19" s="909"/>
      <c r="BR19" s="909"/>
      <c r="BS19" s="909"/>
      <c r="BT19" s="909"/>
      <c r="BU19" s="909"/>
      <c r="BV19" s="909"/>
      <c r="BW19" s="909"/>
      <c r="BX19" s="909"/>
      <c r="BY19" s="909"/>
      <c r="BZ19" s="909"/>
      <c r="CA19" s="909"/>
      <c r="CB19" s="909"/>
      <c r="CC19" s="909"/>
      <c r="CD19" s="909"/>
      <c r="CE19" s="909"/>
      <c r="CF19" s="909"/>
      <c r="CG19" s="910"/>
    </row>
    <row r="20" spans="1:89" ht="16.149999999999999" customHeight="1">
      <c r="A20" s="937"/>
      <c r="B20" s="912"/>
      <c r="C20" s="912"/>
      <c r="D20" s="912"/>
      <c r="E20" s="912"/>
      <c r="F20" s="912"/>
      <c r="G20" s="912"/>
      <c r="H20" s="912"/>
      <c r="I20" s="912"/>
      <c r="J20" s="911"/>
      <c r="K20" s="912"/>
      <c r="L20" s="912"/>
      <c r="M20" s="912"/>
      <c r="N20" s="912"/>
      <c r="O20" s="912"/>
      <c r="P20" s="912"/>
      <c r="Q20" s="912"/>
      <c r="R20" s="912"/>
      <c r="S20" s="940"/>
      <c r="T20" s="912"/>
      <c r="U20" s="912"/>
      <c r="V20" s="912"/>
      <c r="W20" s="912"/>
      <c r="X20" s="912"/>
      <c r="Y20" s="912"/>
      <c r="Z20" s="912"/>
      <c r="AA20" s="912"/>
      <c r="AB20" s="912"/>
      <c r="AC20" s="912"/>
      <c r="AD20" s="912"/>
      <c r="AE20" s="912"/>
      <c r="AF20" s="912"/>
      <c r="AG20" s="912"/>
      <c r="AH20" s="912"/>
      <c r="AI20" s="912"/>
      <c r="AJ20" s="912"/>
      <c r="AK20" s="912"/>
      <c r="AL20" s="912"/>
      <c r="AM20" s="912"/>
      <c r="AN20" s="911"/>
      <c r="AO20" s="912"/>
      <c r="AP20" s="912"/>
      <c r="AQ20" s="912"/>
      <c r="AR20" s="912"/>
      <c r="AS20" s="912"/>
      <c r="AT20" s="912"/>
      <c r="AU20" s="912"/>
      <c r="AV20" s="912"/>
      <c r="AW20" s="912"/>
      <c r="AX20" s="912"/>
      <c r="AY20" s="912"/>
      <c r="AZ20" s="912"/>
      <c r="BA20" s="912"/>
      <c r="BB20" s="940"/>
      <c r="BC20" s="911"/>
      <c r="BD20" s="912"/>
      <c r="BE20" s="912"/>
      <c r="BF20" s="912"/>
      <c r="BG20" s="912"/>
      <c r="BH20" s="912"/>
      <c r="BI20" s="912"/>
      <c r="BJ20" s="912"/>
      <c r="BK20" s="912"/>
      <c r="BL20" s="912"/>
      <c r="BM20" s="912"/>
      <c r="BN20" s="912"/>
      <c r="BO20" s="912"/>
      <c r="BP20" s="912"/>
      <c r="BQ20" s="912"/>
      <c r="BR20" s="912"/>
      <c r="BS20" s="912"/>
      <c r="BT20" s="912"/>
      <c r="BU20" s="912"/>
      <c r="BV20" s="912"/>
      <c r="BW20" s="912"/>
      <c r="BX20" s="912"/>
      <c r="BY20" s="912"/>
      <c r="BZ20" s="912"/>
      <c r="CA20" s="912"/>
      <c r="CB20" s="912"/>
      <c r="CC20" s="912"/>
      <c r="CD20" s="912"/>
      <c r="CE20" s="912"/>
      <c r="CF20" s="912"/>
      <c r="CG20" s="913"/>
    </row>
    <row r="21" spans="1:89" ht="16.149999999999999" customHeight="1">
      <c r="A21" s="421"/>
      <c r="B21" s="942" t="s">
        <v>204</v>
      </c>
      <c r="C21" s="943"/>
      <c r="D21" s="943"/>
      <c r="E21" s="943"/>
      <c r="F21" s="943"/>
      <c r="G21" s="943"/>
      <c r="H21" s="943"/>
      <c r="I21" s="185"/>
      <c r="J21" s="118"/>
      <c r="K21" s="944">
        <f>AL9</f>
        <v>4172</v>
      </c>
      <c r="L21" s="944"/>
      <c r="M21" s="944"/>
      <c r="N21" s="944"/>
      <c r="O21" s="944"/>
      <c r="P21" s="944"/>
      <c r="Q21" s="944"/>
      <c r="R21" s="186"/>
      <c r="S21" s="119"/>
      <c r="T21" s="118"/>
      <c r="U21" s="931" t="s">
        <v>205</v>
      </c>
      <c r="V21" s="931"/>
      <c r="W21" s="931"/>
      <c r="X21" s="931"/>
      <c r="Y21" s="931"/>
      <c r="Z21" s="931"/>
      <c r="AA21" s="931"/>
      <c r="AB21" s="931"/>
      <c r="AC21" s="931"/>
      <c r="AD21" s="119"/>
      <c r="AE21" s="120"/>
      <c r="AF21" s="944"/>
      <c r="AG21" s="944"/>
      <c r="AH21" s="944"/>
      <c r="AI21" s="944"/>
      <c r="AJ21" s="944"/>
      <c r="AK21" s="944"/>
      <c r="AL21" s="944"/>
      <c r="AM21" s="119"/>
      <c r="AN21" s="135"/>
      <c r="AO21" s="121"/>
      <c r="AP21" s="121"/>
      <c r="AQ21" s="121"/>
      <c r="AR21" s="121"/>
      <c r="AS21" s="121"/>
      <c r="AT21" s="121"/>
      <c r="AU21" s="121"/>
      <c r="AV21" s="121"/>
      <c r="AW21" s="121"/>
      <c r="AX21" s="121"/>
      <c r="AY21" s="121"/>
      <c r="AZ21" s="121"/>
      <c r="BA21" s="121"/>
      <c r="BB21" s="119"/>
      <c r="BC21" s="185"/>
      <c r="BD21" s="185"/>
      <c r="BE21" s="185"/>
      <c r="BF21" s="185"/>
      <c r="BG21" s="185"/>
      <c r="BH21" s="185"/>
      <c r="BI21" s="185"/>
      <c r="BJ21" s="185"/>
      <c r="BK21" s="185"/>
      <c r="BL21" s="185"/>
      <c r="BM21" s="122"/>
      <c r="BN21" s="122"/>
      <c r="BO21" s="122"/>
      <c r="BP21" s="122"/>
      <c r="BQ21" s="122"/>
      <c r="BR21" s="122"/>
      <c r="BS21" s="122"/>
      <c r="BT21" s="122"/>
      <c r="BU21" s="122"/>
      <c r="BV21" s="122"/>
      <c r="BW21" s="122"/>
      <c r="BX21" s="122"/>
      <c r="BY21" s="122"/>
      <c r="BZ21" s="185"/>
      <c r="CA21" s="185"/>
      <c r="CB21" s="185"/>
      <c r="CC21" s="185"/>
      <c r="CD21" s="185"/>
      <c r="CE21" s="185"/>
      <c r="CF21" s="74"/>
      <c r="CG21" s="123"/>
    </row>
    <row r="22" spans="1:89" ht="16.149999999999999" customHeight="1">
      <c r="A22" s="421"/>
      <c r="B22" s="185"/>
      <c r="C22" s="185"/>
      <c r="D22" s="185"/>
      <c r="E22" s="185"/>
      <c r="F22" s="185"/>
      <c r="G22" s="185"/>
      <c r="H22" s="185"/>
      <c r="I22" s="185"/>
      <c r="J22" s="118"/>
      <c r="K22" s="185"/>
      <c r="L22" s="185"/>
      <c r="M22" s="185"/>
      <c r="N22" s="185"/>
      <c r="O22" s="185"/>
      <c r="P22" s="185"/>
      <c r="Q22" s="185"/>
      <c r="R22" s="185"/>
      <c r="S22" s="119"/>
      <c r="T22" s="118"/>
      <c r="U22" s="907" t="s">
        <v>206</v>
      </c>
      <c r="V22" s="907"/>
      <c r="W22" s="907"/>
      <c r="X22" s="907"/>
      <c r="Y22" s="907"/>
      <c r="Z22" s="907"/>
      <c r="AA22" s="907"/>
      <c r="AB22" s="907"/>
      <c r="AC22" s="907"/>
      <c r="AD22" s="119"/>
      <c r="AE22" s="118"/>
      <c r="AF22" s="186"/>
      <c r="AG22" s="186"/>
      <c r="AH22" s="186"/>
      <c r="AI22" s="186"/>
      <c r="AJ22" s="186"/>
      <c r="AK22" s="186"/>
      <c r="AL22" s="186"/>
      <c r="AM22" s="119"/>
      <c r="AN22" s="118"/>
      <c r="AO22" s="121"/>
      <c r="AP22" s="121"/>
      <c r="AQ22" s="121"/>
      <c r="AR22" s="121"/>
      <c r="AS22" s="121"/>
      <c r="AT22" s="121"/>
      <c r="AU22" s="121"/>
      <c r="AV22" s="121"/>
      <c r="AW22" s="121"/>
      <c r="AX22" s="121"/>
      <c r="AY22" s="121"/>
      <c r="AZ22" s="121"/>
      <c r="BA22" s="121"/>
      <c r="BB22" s="119"/>
      <c r="BC22" s="185"/>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85"/>
      <c r="CC22" s="185"/>
      <c r="CD22" s="185"/>
      <c r="CE22" s="185"/>
      <c r="CF22" s="185"/>
      <c r="CG22" s="123"/>
    </row>
    <row r="23" spans="1:89" ht="16.149999999999999" customHeight="1">
      <c r="A23" s="421"/>
      <c r="B23" s="185"/>
      <c r="C23" s="185"/>
      <c r="D23" s="185"/>
      <c r="E23" s="185"/>
      <c r="F23" s="185"/>
      <c r="G23" s="185"/>
      <c r="H23" s="185"/>
      <c r="I23" s="185"/>
      <c r="J23" s="118"/>
      <c r="K23" s="185"/>
      <c r="L23" s="185"/>
      <c r="M23" s="185"/>
      <c r="N23" s="185"/>
      <c r="O23" s="185"/>
      <c r="P23" s="185"/>
      <c r="Q23" s="185"/>
      <c r="R23" s="185"/>
      <c r="S23" s="119"/>
      <c r="T23" s="126"/>
      <c r="U23" s="933" t="s">
        <v>207</v>
      </c>
      <c r="V23" s="933"/>
      <c r="W23" s="933"/>
      <c r="X23" s="933"/>
      <c r="Y23" s="933"/>
      <c r="Z23" s="933"/>
      <c r="AA23" s="933"/>
      <c r="AB23" s="933"/>
      <c r="AC23" s="933"/>
      <c r="AD23" s="127"/>
      <c r="AE23" s="128"/>
      <c r="AF23" s="187"/>
      <c r="AG23" s="187"/>
      <c r="AH23" s="187"/>
      <c r="AI23" s="187"/>
      <c r="AJ23" s="187"/>
      <c r="AK23" s="187"/>
      <c r="AL23" s="187"/>
      <c r="AM23" s="129"/>
      <c r="AN23" s="130"/>
      <c r="AO23" s="187"/>
      <c r="AP23" s="187"/>
      <c r="AQ23" s="187"/>
      <c r="AR23" s="187"/>
      <c r="AS23" s="187"/>
      <c r="AT23" s="187"/>
      <c r="AU23" s="187"/>
      <c r="AV23" s="187"/>
      <c r="AW23" s="187"/>
      <c r="AX23" s="187"/>
      <c r="AY23" s="187"/>
      <c r="AZ23" s="187"/>
      <c r="BA23" s="187"/>
      <c r="BB23" s="129"/>
      <c r="BC23" s="130"/>
      <c r="BD23" s="187"/>
      <c r="BE23" s="187"/>
      <c r="BF23" s="187"/>
      <c r="BG23" s="187"/>
      <c r="BH23" s="187"/>
      <c r="BI23" s="187"/>
      <c r="BJ23" s="187"/>
      <c r="BK23" s="187"/>
      <c r="BL23" s="187"/>
      <c r="BM23" s="187"/>
      <c r="BN23" s="187"/>
      <c r="BO23" s="187"/>
      <c r="BP23" s="187"/>
      <c r="BQ23" s="187"/>
      <c r="BR23" s="187"/>
      <c r="BS23" s="187"/>
      <c r="BT23" s="187"/>
      <c r="BU23" s="187"/>
      <c r="BV23" s="187"/>
      <c r="BW23" s="187"/>
      <c r="BX23" s="187"/>
      <c r="BY23" s="187"/>
      <c r="BZ23" s="187"/>
      <c r="CA23" s="187"/>
      <c r="CB23" s="187"/>
      <c r="CC23" s="187"/>
      <c r="CD23" s="187"/>
      <c r="CE23" s="187"/>
      <c r="CF23" s="187"/>
      <c r="CG23" s="131"/>
    </row>
    <row r="24" spans="1:89" ht="16.149999999999999" customHeight="1">
      <c r="A24" s="421"/>
      <c r="B24" s="185"/>
      <c r="C24" s="185"/>
      <c r="D24" s="185"/>
      <c r="E24" s="185"/>
      <c r="F24" s="185"/>
      <c r="G24" s="185"/>
      <c r="H24" s="185"/>
      <c r="I24" s="185"/>
      <c r="J24" s="118"/>
      <c r="K24" s="185"/>
      <c r="L24" s="185"/>
      <c r="M24" s="185"/>
      <c r="N24" s="185"/>
      <c r="O24" s="185"/>
      <c r="P24" s="185"/>
      <c r="Q24" s="185"/>
      <c r="R24" s="185"/>
      <c r="S24" s="119"/>
      <c r="T24" s="118"/>
      <c r="U24" s="907" t="s">
        <v>208</v>
      </c>
      <c r="V24" s="907"/>
      <c r="W24" s="907"/>
      <c r="X24" s="907"/>
      <c r="Y24" s="907"/>
      <c r="Z24" s="907"/>
      <c r="AA24" s="907"/>
      <c r="AB24" s="907"/>
      <c r="AC24" s="907"/>
      <c r="AD24" s="119"/>
      <c r="AE24" s="118"/>
      <c r="AF24" s="186"/>
      <c r="AG24" s="186"/>
      <c r="AH24" s="186"/>
      <c r="AI24" s="186"/>
      <c r="AJ24" s="186"/>
      <c r="AK24" s="186"/>
      <c r="AL24" s="186"/>
      <c r="AM24" s="132"/>
      <c r="AN24" s="133"/>
      <c r="AO24" s="186"/>
      <c r="AP24" s="186"/>
      <c r="AQ24" s="186"/>
      <c r="AR24" s="186"/>
      <c r="AS24" s="186"/>
      <c r="AT24" s="186"/>
      <c r="AU24" s="186"/>
      <c r="AV24" s="186"/>
      <c r="AW24" s="186"/>
      <c r="AX24" s="186"/>
      <c r="AY24" s="186"/>
      <c r="AZ24" s="186"/>
      <c r="BA24" s="186"/>
      <c r="BB24" s="132"/>
      <c r="BC24" s="133"/>
      <c r="BD24" s="186"/>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F24" s="186"/>
      <c r="CG24" s="134"/>
    </row>
    <row r="25" spans="1:89" ht="16.149999999999999" customHeight="1">
      <c r="A25" s="421"/>
      <c r="B25" s="185"/>
      <c r="C25" s="185"/>
      <c r="D25" s="185"/>
      <c r="E25" s="185"/>
      <c r="F25" s="185"/>
      <c r="G25" s="185"/>
      <c r="H25" s="185"/>
      <c r="I25" s="185"/>
      <c r="J25" s="118"/>
      <c r="K25" s="77"/>
      <c r="L25" s="77"/>
      <c r="M25" s="77"/>
      <c r="N25" s="77"/>
      <c r="O25" s="77"/>
      <c r="P25" s="77"/>
      <c r="Q25" s="77"/>
      <c r="R25" s="77"/>
      <c r="S25" s="119"/>
      <c r="T25" s="126"/>
      <c r="U25" s="933" t="s">
        <v>209</v>
      </c>
      <c r="V25" s="933"/>
      <c r="W25" s="933"/>
      <c r="X25" s="933"/>
      <c r="Y25" s="933"/>
      <c r="Z25" s="933"/>
      <c r="AA25" s="933"/>
      <c r="AB25" s="933"/>
      <c r="AC25" s="933"/>
      <c r="AD25" s="127"/>
      <c r="AE25" s="128"/>
      <c r="AF25" s="932">
        <f>AL9</f>
        <v>4172</v>
      </c>
      <c r="AG25" s="932"/>
      <c r="AH25" s="932"/>
      <c r="AI25" s="932"/>
      <c r="AJ25" s="932"/>
      <c r="AK25" s="932"/>
      <c r="AL25" s="932"/>
      <c r="AM25" s="127"/>
      <c r="AN25" s="126" t="s">
        <v>653</v>
      </c>
      <c r="AO25" s="135"/>
      <c r="AP25" s="135"/>
      <c r="AQ25" s="135"/>
      <c r="AR25" s="135"/>
      <c r="AS25" s="135"/>
      <c r="AT25" s="135"/>
      <c r="AU25" s="135"/>
      <c r="AV25" s="135"/>
      <c r="AW25" s="135"/>
      <c r="AX25" s="135"/>
      <c r="AY25" s="135"/>
      <c r="AZ25" s="135"/>
      <c r="BA25" s="135"/>
      <c r="BB25" s="127"/>
      <c r="BC25" s="135"/>
      <c r="BD25" s="135"/>
      <c r="BE25" s="135"/>
      <c r="BF25" s="135"/>
      <c r="BG25" s="135"/>
      <c r="BH25" s="135"/>
      <c r="BI25" s="135"/>
      <c r="BJ25" s="135"/>
      <c r="BK25" s="135"/>
      <c r="BL25" s="135"/>
      <c r="BM25" s="135"/>
      <c r="BN25" s="135"/>
      <c r="BO25" s="136"/>
      <c r="BP25" s="137"/>
      <c r="BQ25" s="137"/>
      <c r="BR25" s="137"/>
      <c r="BS25" s="137"/>
      <c r="BT25" s="137"/>
      <c r="BU25" s="137"/>
      <c r="BV25" s="136"/>
      <c r="BW25" s="136"/>
      <c r="BX25" s="136"/>
      <c r="BY25" s="136"/>
      <c r="BZ25" s="135"/>
      <c r="CA25" s="135"/>
      <c r="CB25" s="135"/>
      <c r="CC25" s="135"/>
      <c r="CD25" s="135"/>
      <c r="CE25" s="135"/>
      <c r="CF25" s="135"/>
      <c r="CG25" s="138"/>
    </row>
    <row r="26" spans="1:89" ht="16.149999999999999" customHeight="1">
      <c r="A26" s="421"/>
      <c r="B26" s="185"/>
      <c r="C26" s="185"/>
      <c r="D26" s="185"/>
      <c r="E26" s="185"/>
      <c r="F26" s="185"/>
      <c r="G26" s="185"/>
      <c r="H26" s="185"/>
      <c r="I26" s="185"/>
      <c r="J26" s="118"/>
      <c r="K26" s="185"/>
      <c r="L26" s="185"/>
      <c r="M26" s="185"/>
      <c r="N26" s="185"/>
      <c r="O26" s="185"/>
      <c r="P26" s="185"/>
      <c r="Q26" s="185"/>
      <c r="R26" s="185"/>
      <c r="S26" s="119"/>
      <c r="T26" s="124"/>
      <c r="U26" s="417"/>
      <c r="V26" s="417"/>
      <c r="W26" s="417"/>
      <c r="X26" s="417"/>
      <c r="Y26" s="417"/>
      <c r="Z26" s="417"/>
      <c r="AA26" s="417"/>
      <c r="AB26" s="417"/>
      <c r="AC26" s="417"/>
      <c r="AD26" s="125"/>
      <c r="AE26" s="124"/>
      <c r="AF26" s="422"/>
      <c r="AG26" s="422"/>
      <c r="AH26" s="422"/>
      <c r="AI26" s="422"/>
      <c r="AJ26" s="422"/>
      <c r="AK26" s="422"/>
      <c r="AL26" s="422"/>
      <c r="AM26" s="125"/>
      <c r="AN26" s="124"/>
      <c r="AO26" s="418"/>
      <c r="AP26" s="418"/>
      <c r="AQ26" s="418"/>
      <c r="AR26" s="418"/>
      <c r="AS26" s="418"/>
      <c r="AT26" s="418"/>
      <c r="AU26" s="418"/>
      <c r="AV26" s="418"/>
      <c r="AW26" s="418"/>
      <c r="AX26" s="418"/>
      <c r="AY26" s="418"/>
      <c r="AZ26" s="418"/>
      <c r="BA26" s="418"/>
      <c r="BB26" s="125"/>
      <c r="BC26" s="417"/>
      <c r="BD26" s="418"/>
      <c r="BE26" s="418"/>
      <c r="BF26" s="418"/>
      <c r="BG26" s="418"/>
      <c r="BH26" s="418"/>
      <c r="BI26" s="423"/>
      <c r="BJ26" s="424"/>
      <c r="BK26" s="424"/>
      <c r="BL26" s="424"/>
      <c r="BM26" s="424"/>
      <c r="BN26" s="424"/>
      <c r="BO26" s="424"/>
      <c r="BP26" s="423"/>
      <c r="BQ26" s="423"/>
      <c r="BR26" s="424"/>
      <c r="BS26" s="424"/>
      <c r="BT26" s="424"/>
      <c r="BU26" s="424"/>
      <c r="BV26" s="424"/>
      <c r="BW26" s="424"/>
      <c r="BX26" s="425"/>
      <c r="BY26" s="424"/>
      <c r="BZ26" s="424"/>
      <c r="CA26" s="424"/>
      <c r="CB26" s="424"/>
      <c r="CC26" s="424"/>
      <c r="CD26" s="424"/>
      <c r="CE26" s="424"/>
      <c r="CF26" s="424"/>
      <c r="CG26" s="419"/>
    </row>
    <row r="27" spans="1:89" ht="16.149999999999999" customHeight="1">
      <c r="A27" s="139"/>
      <c r="B27" s="934" t="s">
        <v>210</v>
      </c>
      <c r="C27" s="935"/>
      <c r="D27" s="935"/>
      <c r="E27" s="935"/>
      <c r="F27" s="935"/>
      <c r="G27" s="935"/>
      <c r="H27" s="935"/>
      <c r="I27" s="135"/>
      <c r="J27" s="128"/>
      <c r="K27" s="932">
        <f>BB9</f>
        <v>1097</v>
      </c>
      <c r="L27" s="932"/>
      <c r="M27" s="932"/>
      <c r="N27" s="932"/>
      <c r="O27" s="932"/>
      <c r="P27" s="932"/>
      <c r="Q27" s="932"/>
      <c r="R27" s="140"/>
      <c r="S27" s="127"/>
      <c r="T27" s="135"/>
      <c r="U27" s="933" t="s">
        <v>211</v>
      </c>
      <c r="V27" s="933"/>
      <c r="W27" s="933"/>
      <c r="X27" s="933"/>
      <c r="Y27" s="933"/>
      <c r="Z27" s="933"/>
      <c r="AA27" s="933"/>
      <c r="AB27" s="933"/>
      <c r="AC27" s="933"/>
      <c r="AD27" s="127"/>
      <c r="AE27" s="128"/>
      <c r="AF27" s="932"/>
      <c r="AG27" s="932"/>
      <c r="AH27" s="932"/>
      <c r="AI27" s="932"/>
      <c r="AJ27" s="932"/>
      <c r="AK27" s="932"/>
      <c r="AL27" s="932"/>
      <c r="AM27" s="127"/>
      <c r="AN27" s="135"/>
      <c r="AO27" s="762"/>
      <c r="AP27" s="135"/>
      <c r="AQ27" s="135"/>
      <c r="AR27" s="135"/>
      <c r="AS27" s="135"/>
      <c r="AT27" s="135"/>
      <c r="AU27" s="135"/>
      <c r="AV27" s="135"/>
      <c r="AW27" s="135"/>
      <c r="AX27" s="135"/>
      <c r="AY27" s="135"/>
      <c r="AZ27" s="135"/>
      <c r="BA27" s="135"/>
      <c r="BB27" s="127"/>
      <c r="BC27" s="135"/>
      <c r="BD27" s="141"/>
      <c r="BE27" s="141"/>
      <c r="BF27" s="141"/>
      <c r="BG27" s="141"/>
      <c r="BH27" s="141"/>
      <c r="BI27" s="141"/>
      <c r="BJ27" s="141"/>
      <c r="BK27" s="141"/>
      <c r="BL27" s="141"/>
      <c r="BM27" s="141"/>
      <c r="BN27" s="141"/>
      <c r="BO27" s="141"/>
      <c r="BP27" s="140"/>
      <c r="BQ27" s="140"/>
      <c r="BR27" s="140"/>
      <c r="BS27" s="140"/>
      <c r="BT27" s="140"/>
      <c r="BU27" s="140"/>
      <c r="BV27" s="140"/>
      <c r="BW27" s="135"/>
      <c r="BX27" s="135"/>
      <c r="BY27" s="135"/>
      <c r="BZ27" s="135"/>
      <c r="CA27" s="135"/>
      <c r="CB27" s="135"/>
      <c r="CC27" s="135"/>
      <c r="CD27" s="135"/>
      <c r="CE27" s="135"/>
      <c r="CF27" s="135"/>
      <c r="CG27" s="138"/>
      <c r="CH27" s="74"/>
    </row>
    <row r="28" spans="1:89" ht="16.149999999999999" customHeight="1">
      <c r="A28" s="761"/>
      <c r="B28" s="760"/>
      <c r="C28" s="760"/>
      <c r="D28" s="760"/>
      <c r="E28" s="760"/>
      <c r="F28" s="760"/>
      <c r="G28" s="760"/>
      <c r="H28" s="760"/>
      <c r="I28" s="760"/>
      <c r="J28" s="142"/>
      <c r="K28" s="184"/>
      <c r="L28" s="184"/>
      <c r="M28" s="184"/>
      <c r="N28" s="184"/>
      <c r="O28" s="184"/>
      <c r="P28" s="184"/>
      <c r="Q28" s="184"/>
      <c r="R28" s="184"/>
      <c r="S28" s="479"/>
      <c r="T28" s="777"/>
      <c r="U28" s="774" t="s">
        <v>212</v>
      </c>
      <c r="V28" s="775"/>
      <c r="W28" s="775"/>
      <c r="X28" s="775"/>
      <c r="Y28" s="775"/>
      <c r="Z28" s="775"/>
      <c r="AA28" s="775"/>
      <c r="AB28" s="775"/>
      <c r="AC28" s="775"/>
      <c r="AD28" s="526"/>
      <c r="AE28" s="143"/>
      <c r="AF28" s="776"/>
      <c r="AG28" s="776"/>
      <c r="AH28" s="776"/>
      <c r="AI28" s="776"/>
      <c r="AJ28" s="776"/>
      <c r="AK28" s="776"/>
      <c r="AL28" s="776"/>
      <c r="AM28" s="526"/>
      <c r="AN28" s="124"/>
      <c r="AO28" s="525"/>
      <c r="AP28" s="525"/>
      <c r="AQ28" s="525"/>
      <c r="AR28" s="525"/>
      <c r="AS28" s="525"/>
      <c r="AT28" s="525"/>
      <c r="AU28" s="525"/>
      <c r="AV28" s="525"/>
      <c r="AW28" s="525"/>
      <c r="AX28" s="525"/>
      <c r="AY28" s="525"/>
      <c r="AZ28" s="525"/>
      <c r="BA28" s="525"/>
      <c r="BB28" s="526"/>
      <c r="BC28" s="777"/>
      <c r="BD28" s="525"/>
      <c r="BE28" s="525"/>
      <c r="BF28" s="525"/>
      <c r="BG28" s="525"/>
      <c r="BH28" s="525"/>
      <c r="BI28" s="525"/>
      <c r="BJ28" s="525"/>
      <c r="BK28" s="525"/>
      <c r="BL28" s="525"/>
      <c r="BM28" s="525"/>
      <c r="BN28" s="525"/>
      <c r="BO28" s="525"/>
      <c r="BP28" s="778"/>
      <c r="BQ28" s="778"/>
      <c r="BR28" s="778"/>
      <c r="BS28" s="778"/>
      <c r="BT28" s="778"/>
      <c r="BU28" s="778"/>
      <c r="BV28" s="778"/>
      <c r="BW28" s="777"/>
      <c r="BX28" s="777"/>
      <c r="BY28" s="777"/>
      <c r="BZ28" s="777"/>
      <c r="CA28" s="777"/>
      <c r="CB28" s="777"/>
      <c r="CC28" s="777"/>
      <c r="CD28" s="777"/>
      <c r="CE28" s="777"/>
      <c r="CF28" s="777"/>
      <c r="CG28" s="419"/>
      <c r="CH28" s="600"/>
    </row>
    <row r="29" spans="1:89" ht="16.149999999999999" customHeight="1">
      <c r="A29" s="761"/>
      <c r="B29" s="760"/>
      <c r="C29" s="760"/>
      <c r="D29" s="760"/>
      <c r="E29" s="760"/>
      <c r="F29" s="760"/>
      <c r="G29" s="760"/>
      <c r="H29" s="760"/>
      <c r="I29" s="760"/>
      <c r="J29" s="142"/>
      <c r="K29" s="184"/>
      <c r="L29" s="184"/>
      <c r="M29" s="184"/>
      <c r="N29" s="184"/>
      <c r="O29" s="184"/>
      <c r="P29" s="184"/>
      <c r="Q29" s="184"/>
      <c r="R29" s="184"/>
      <c r="S29" s="479"/>
      <c r="T29" s="763"/>
      <c r="U29" s="931" t="s">
        <v>209</v>
      </c>
      <c r="V29" s="931"/>
      <c r="W29" s="931"/>
      <c r="X29" s="931"/>
      <c r="Y29" s="931"/>
      <c r="Z29" s="931"/>
      <c r="AA29" s="931"/>
      <c r="AB29" s="931"/>
      <c r="AC29" s="931"/>
      <c r="AD29" s="763"/>
      <c r="AE29" s="128"/>
      <c r="AF29" s="932">
        <f>BB9</f>
        <v>1097</v>
      </c>
      <c r="AG29" s="932"/>
      <c r="AH29" s="932"/>
      <c r="AI29" s="932"/>
      <c r="AJ29" s="932"/>
      <c r="AK29" s="932"/>
      <c r="AL29" s="932"/>
      <c r="AM29" s="127"/>
      <c r="AN29" s="135" t="s">
        <v>653</v>
      </c>
      <c r="AO29" s="135"/>
      <c r="AP29" s="135"/>
      <c r="AQ29" s="135"/>
      <c r="AR29" s="135"/>
      <c r="AS29" s="135"/>
      <c r="AT29" s="135"/>
      <c r="AU29" s="135"/>
      <c r="AV29" s="135"/>
      <c r="AW29" s="135"/>
      <c r="AX29" s="135"/>
      <c r="AY29" s="135"/>
      <c r="AZ29" s="135"/>
      <c r="BA29" s="135"/>
      <c r="BB29" s="135"/>
      <c r="BC29" s="783"/>
      <c r="BD29" s="784" t="s">
        <v>648</v>
      </c>
      <c r="BE29" s="779"/>
      <c r="BF29" s="779"/>
      <c r="BG29" s="779"/>
      <c r="BH29" s="902">
        <v>-402</v>
      </c>
      <c r="BI29" s="902"/>
      <c r="BJ29" s="902"/>
      <c r="BK29" s="902"/>
      <c r="BL29" s="902"/>
      <c r="BM29" s="779"/>
      <c r="BN29" s="779" t="s">
        <v>658</v>
      </c>
      <c r="BO29" s="779"/>
      <c r="BP29" s="779"/>
      <c r="BQ29" s="779"/>
      <c r="BR29" s="902">
        <v>576</v>
      </c>
      <c r="BS29" s="902"/>
      <c r="BT29" s="902"/>
      <c r="BU29" s="902"/>
      <c r="BV29" s="902"/>
      <c r="BW29" s="780"/>
      <c r="BX29" s="896" t="s">
        <v>663</v>
      </c>
      <c r="BY29" s="897"/>
      <c r="BZ29" s="897"/>
      <c r="CA29" s="897"/>
      <c r="CB29" s="899">
        <v>740</v>
      </c>
      <c r="CC29" s="899"/>
      <c r="CD29" s="899"/>
      <c r="CE29" s="899"/>
      <c r="CF29" s="899"/>
      <c r="CG29" s="765"/>
      <c r="CH29" s="73"/>
      <c r="CI29" s="73"/>
      <c r="CJ29" s="766"/>
      <c r="CK29" s="766"/>
    </row>
    <row r="30" spans="1:89" ht="16.149999999999999" customHeight="1">
      <c r="A30" s="761"/>
      <c r="B30" s="760"/>
      <c r="C30" s="760"/>
      <c r="D30" s="760"/>
      <c r="E30" s="760"/>
      <c r="F30" s="760"/>
      <c r="G30" s="760"/>
      <c r="H30" s="760"/>
      <c r="I30" s="760"/>
      <c r="J30" s="118"/>
      <c r="K30" s="184"/>
      <c r="L30" s="184"/>
      <c r="M30" s="184"/>
      <c r="N30" s="184"/>
      <c r="O30" s="184"/>
      <c r="P30" s="184"/>
      <c r="Q30" s="184"/>
      <c r="R30" s="184"/>
      <c r="S30" s="479"/>
      <c r="T30" s="763"/>
      <c r="U30" s="759"/>
      <c r="V30" s="759"/>
      <c r="W30" s="759"/>
      <c r="X30" s="759"/>
      <c r="Y30" s="759"/>
      <c r="Z30" s="759"/>
      <c r="AA30" s="759"/>
      <c r="AB30" s="759"/>
      <c r="AC30" s="759"/>
      <c r="AD30" s="763"/>
      <c r="AE30" s="118"/>
      <c r="AF30" s="782"/>
      <c r="AG30" s="782"/>
      <c r="AH30" s="782"/>
      <c r="AI30" s="782"/>
      <c r="AJ30" s="782"/>
      <c r="AK30" s="782"/>
      <c r="AL30" s="782"/>
      <c r="AM30" s="479"/>
      <c r="AN30" s="763"/>
      <c r="AO30" s="763"/>
      <c r="AP30" s="763"/>
      <c r="AQ30" s="763"/>
      <c r="AR30" s="763"/>
      <c r="AS30" s="763"/>
      <c r="AT30" s="763"/>
      <c r="AU30" s="763"/>
      <c r="AV30" s="763"/>
      <c r="AW30" s="763"/>
      <c r="AX30" s="763"/>
      <c r="AY30" s="763"/>
      <c r="AZ30" s="763"/>
      <c r="BA30" s="763"/>
      <c r="BB30" s="763"/>
      <c r="BC30" s="785"/>
      <c r="BD30" s="779" t="s">
        <v>649</v>
      </c>
      <c r="BE30" s="779"/>
      <c r="BF30" s="779"/>
      <c r="BG30" s="779"/>
      <c r="BH30" s="895"/>
      <c r="BI30" s="895"/>
      <c r="BJ30" s="895"/>
      <c r="BK30" s="895"/>
      <c r="BL30" s="895"/>
      <c r="BM30" s="779"/>
      <c r="BN30" s="779" t="s">
        <v>659</v>
      </c>
      <c r="BO30" s="779"/>
      <c r="BP30" s="779"/>
      <c r="BQ30" s="779"/>
      <c r="BR30" s="895">
        <v>549</v>
      </c>
      <c r="BS30" s="895"/>
      <c r="BT30" s="895"/>
      <c r="BU30" s="895"/>
      <c r="BV30" s="895"/>
      <c r="BW30" s="780"/>
      <c r="BX30" s="898"/>
      <c r="BY30" s="898"/>
      <c r="BZ30" s="898"/>
      <c r="CA30" s="898"/>
      <c r="CB30" s="895"/>
      <c r="CC30" s="895"/>
      <c r="CD30" s="895"/>
      <c r="CE30" s="895"/>
      <c r="CF30" s="895"/>
      <c r="CG30" s="765"/>
      <c r="CH30" s="73"/>
      <c r="CI30" s="73"/>
      <c r="CJ30" s="767" t="s">
        <v>650</v>
      </c>
      <c r="CK30" s="766"/>
    </row>
    <row r="31" spans="1:89" ht="16.149999999999999" customHeight="1">
      <c r="A31" s="789"/>
      <c r="B31" s="787"/>
      <c r="C31" s="787"/>
      <c r="D31" s="787"/>
      <c r="E31" s="787"/>
      <c r="F31" s="787"/>
      <c r="G31" s="787"/>
      <c r="H31" s="787"/>
      <c r="I31" s="787"/>
      <c r="J31" s="601"/>
      <c r="K31" s="787"/>
      <c r="L31" s="787"/>
      <c r="M31" s="787"/>
      <c r="N31" s="787"/>
      <c r="O31" s="787"/>
      <c r="P31" s="787"/>
      <c r="Q31" s="787"/>
      <c r="R31" s="787"/>
      <c r="S31" s="602"/>
      <c r="T31" s="787"/>
      <c r="U31" s="787"/>
      <c r="V31" s="787"/>
      <c r="W31" s="787"/>
      <c r="X31" s="787"/>
      <c r="Y31" s="787"/>
      <c r="Z31" s="787"/>
      <c r="AA31" s="787"/>
      <c r="AB31" s="787"/>
      <c r="AC31" s="787"/>
      <c r="AD31" s="787"/>
      <c r="AE31" s="601"/>
      <c r="AF31" s="787"/>
      <c r="AG31" s="787"/>
      <c r="AH31" s="787"/>
      <c r="AI31" s="787"/>
      <c r="AJ31" s="787"/>
      <c r="AK31" s="787"/>
      <c r="AL31" s="787"/>
      <c r="AM31" s="602"/>
      <c r="AN31" s="787"/>
      <c r="AO31" s="787"/>
      <c r="AP31" s="787"/>
      <c r="AQ31" s="787"/>
      <c r="AR31" s="787"/>
      <c r="AS31" s="787"/>
      <c r="AT31" s="787"/>
      <c r="AU31" s="787"/>
      <c r="AV31" s="787"/>
      <c r="AW31" s="787"/>
      <c r="AX31" s="787"/>
      <c r="AY31" s="787"/>
      <c r="AZ31" s="787"/>
      <c r="BA31" s="787"/>
      <c r="BB31" s="787"/>
      <c r="BC31" s="785"/>
      <c r="BD31" s="779" t="s">
        <v>651</v>
      </c>
      <c r="BE31" s="780"/>
      <c r="BF31" s="780"/>
      <c r="BG31" s="780"/>
      <c r="BH31" s="895">
        <v>24</v>
      </c>
      <c r="BI31" s="895"/>
      <c r="BJ31" s="895"/>
      <c r="BK31" s="895"/>
      <c r="BL31" s="895"/>
      <c r="BM31" s="779"/>
      <c r="BN31" s="779" t="s">
        <v>660</v>
      </c>
      <c r="BO31" s="780"/>
      <c r="BP31" s="780"/>
      <c r="BQ31" s="780"/>
      <c r="BR31" s="895">
        <v>-390</v>
      </c>
      <c r="BS31" s="895"/>
      <c r="BT31" s="895"/>
      <c r="BU31" s="895"/>
      <c r="BV31" s="895"/>
      <c r="BW31" s="779"/>
      <c r="BX31" s="779"/>
      <c r="BY31" s="780"/>
      <c r="BZ31" s="780"/>
      <c r="CA31" s="780"/>
      <c r="CB31" s="895" t="s">
        <v>336</v>
      </c>
      <c r="CC31" s="895"/>
      <c r="CD31" s="895"/>
      <c r="CE31" s="895"/>
      <c r="CF31" s="895"/>
      <c r="CG31" s="765"/>
      <c r="CH31" s="73"/>
      <c r="CI31" s="73"/>
      <c r="CJ31" s="769">
        <f>BH29+BH30+BH31+BR29+BR30+BR31+CB29+CB30</f>
        <v>1097</v>
      </c>
      <c r="CK31" s="766"/>
    </row>
    <row r="32" spans="1:89" ht="16.149999999999999" customHeight="1">
      <c r="A32" s="781"/>
      <c r="B32" s="790"/>
      <c r="C32" s="790"/>
      <c r="D32" s="790"/>
      <c r="E32" s="790"/>
      <c r="F32" s="790"/>
      <c r="G32" s="790"/>
      <c r="H32" s="790"/>
      <c r="I32" s="716"/>
      <c r="J32" s="791"/>
      <c r="K32" s="790"/>
      <c r="L32" s="790"/>
      <c r="M32" s="790"/>
      <c r="N32" s="790"/>
      <c r="O32" s="790"/>
      <c r="P32" s="790"/>
      <c r="Q32" s="790"/>
      <c r="R32" s="790"/>
      <c r="S32" s="716"/>
      <c r="T32" s="791"/>
      <c r="U32" s="790"/>
      <c r="V32" s="790"/>
      <c r="W32" s="790"/>
      <c r="X32" s="790"/>
      <c r="Y32" s="790"/>
      <c r="Z32" s="790"/>
      <c r="AA32" s="790"/>
      <c r="AB32" s="790"/>
      <c r="AC32" s="790"/>
      <c r="AD32" s="716"/>
      <c r="AE32" s="791"/>
      <c r="AF32" s="790"/>
      <c r="AG32" s="790"/>
      <c r="AH32" s="790"/>
      <c r="AI32" s="790"/>
      <c r="AJ32" s="790"/>
      <c r="AK32" s="790"/>
      <c r="AL32" s="790"/>
      <c r="AM32" s="716"/>
      <c r="AN32" s="791"/>
      <c r="AO32" s="790"/>
      <c r="AP32" s="790"/>
      <c r="AQ32" s="790"/>
      <c r="AR32" s="790"/>
      <c r="AS32" s="790"/>
      <c r="AT32" s="790"/>
      <c r="AU32" s="790"/>
      <c r="AV32" s="790"/>
      <c r="AW32" s="790"/>
      <c r="AX32" s="790"/>
      <c r="AY32" s="790"/>
      <c r="AZ32" s="790"/>
      <c r="BA32" s="790"/>
      <c r="BB32" s="716"/>
      <c r="BC32" s="792"/>
      <c r="BD32" s="793" t="s">
        <v>657</v>
      </c>
      <c r="BE32" s="793"/>
      <c r="BF32" s="793"/>
      <c r="BG32" s="793"/>
      <c r="BH32" s="793"/>
      <c r="BI32" s="793"/>
      <c r="BJ32" s="793"/>
      <c r="BK32" s="793"/>
      <c r="BL32" s="793"/>
      <c r="BM32" s="793"/>
      <c r="BN32" s="793" t="s">
        <v>661</v>
      </c>
      <c r="BO32" s="793"/>
      <c r="BP32" s="793"/>
      <c r="BQ32" s="793"/>
      <c r="BR32" s="793"/>
      <c r="BS32" s="793"/>
      <c r="BT32" s="793"/>
      <c r="BU32" s="793"/>
      <c r="BV32" s="793"/>
      <c r="BW32" s="793"/>
      <c r="BX32" s="793"/>
      <c r="BY32" s="793"/>
      <c r="BZ32" s="793"/>
      <c r="CA32" s="793"/>
      <c r="CB32" s="793"/>
      <c r="CC32" s="793"/>
      <c r="CD32" s="793"/>
      <c r="CE32" s="793"/>
      <c r="CF32" s="793"/>
      <c r="CG32" s="794"/>
      <c r="CH32" s="73"/>
      <c r="CI32" s="73"/>
      <c r="CJ32" s="766"/>
      <c r="CK32" s="766"/>
    </row>
    <row r="33" spans="1:89" hidden="1">
      <c r="A33" s="787"/>
      <c r="B33" s="787"/>
      <c r="C33" s="787"/>
      <c r="D33" s="787"/>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87"/>
      <c r="AC33" s="787"/>
      <c r="AD33" s="787"/>
      <c r="AE33" s="787"/>
      <c r="AF33" s="787"/>
      <c r="AG33" s="787"/>
      <c r="AH33" s="787"/>
      <c r="AI33" s="787"/>
      <c r="AJ33" s="787"/>
      <c r="AK33" s="787"/>
      <c r="AL33" s="787"/>
      <c r="AM33" s="787"/>
      <c r="AN33" s="787"/>
      <c r="AO33" s="787"/>
      <c r="AP33" s="787"/>
      <c r="AQ33" s="787"/>
      <c r="AR33" s="787"/>
      <c r="AS33" s="787"/>
      <c r="AT33" s="787"/>
      <c r="AU33" s="787"/>
      <c r="AV33" s="787"/>
      <c r="AW33" s="787"/>
      <c r="AX33" s="787"/>
      <c r="AY33" s="787"/>
      <c r="AZ33" s="787"/>
      <c r="BA33" s="787"/>
      <c r="BB33" s="787"/>
      <c r="BC33" s="779"/>
      <c r="BD33" s="779"/>
      <c r="BE33" s="779"/>
      <c r="BF33" s="779"/>
      <c r="BG33" s="779"/>
      <c r="BH33" s="779"/>
      <c r="BI33" s="779"/>
      <c r="BJ33" s="779"/>
      <c r="BK33" s="779"/>
      <c r="BL33" s="793"/>
      <c r="BM33" s="793"/>
      <c r="BN33" s="793"/>
      <c r="BO33" s="793"/>
      <c r="BP33" s="793"/>
      <c r="BQ33" s="793"/>
      <c r="BR33" s="793"/>
      <c r="BS33" s="793"/>
      <c r="BT33" s="793"/>
      <c r="BU33" s="793"/>
      <c r="BV33" s="793"/>
      <c r="BW33" s="779"/>
      <c r="BX33" s="779"/>
      <c r="BY33" s="779"/>
      <c r="BZ33" s="779"/>
      <c r="CA33" s="779"/>
      <c r="CB33" s="779"/>
      <c r="CC33" s="779"/>
      <c r="CD33" s="779"/>
      <c r="CE33" s="779"/>
      <c r="CF33" s="779"/>
      <c r="CG33" s="779"/>
      <c r="CH33" s="73"/>
      <c r="CI33" s="73"/>
      <c r="CJ33" s="766"/>
      <c r="CK33" s="766"/>
    </row>
    <row r="34" spans="1:89" hidden="1">
      <c r="BC34" s="73"/>
      <c r="BD34" s="73"/>
      <c r="BE34" s="73"/>
      <c r="BF34" s="73"/>
      <c r="BG34" s="73"/>
      <c r="BH34" s="73"/>
      <c r="BI34" s="73"/>
      <c r="BJ34" s="73"/>
      <c r="BK34" s="766"/>
      <c r="BL34" s="770"/>
      <c r="BM34" s="770"/>
      <c r="BN34" s="768"/>
      <c r="BO34" s="770"/>
      <c r="BP34" s="770"/>
      <c r="BQ34" s="771" t="s">
        <v>652</v>
      </c>
      <c r="BR34" s="900">
        <f>SUM(BR35:BV36)</f>
        <v>-341</v>
      </c>
      <c r="BS34" s="900"/>
      <c r="BT34" s="900"/>
      <c r="BU34" s="900"/>
      <c r="BV34" s="900"/>
      <c r="BW34" s="766"/>
      <c r="BX34" s="766"/>
      <c r="BY34" s="766"/>
      <c r="BZ34" s="73"/>
      <c r="CA34" s="73"/>
      <c r="CB34" s="73"/>
      <c r="CC34" s="73"/>
      <c r="CD34" s="73"/>
      <c r="CE34" s="73"/>
      <c r="CF34" s="73"/>
      <c r="CG34" s="73"/>
      <c r="CH34" s="73"/>
      <c r="CI34" s="73"/>
      <c r="CJ34" s="766"/>
      <c r="CK34" s="766"/>
    </row>
    <row r="35" spans="1:89" hidden="1">
      <c r="B35" s="146"/>
      <c r="BC35" s="73"/>
      <c r="BD35" s="73"/>
      <c r="BE35" s="73"/>
      <c r="BF35" s="73"/>
      <c r="BG35" s="73"/>
      <c r="BH35" s="73"/>
      <c r="BI35" s="73"/>
      <c r="BJ35" s="73"/>
      <c r="BK35" s="766"/>
      <c r="BL35" s="772"/>
      <c r="BM35" s="772"/>
      <c r="BN35" s="772"/>
      <c r="BO35" s="772"/>
      <c r="BP35" s="772"/>
      <c r="BQ35" s="773" t="s">
        <v>377</v>
      </c>
      <c r="BR35" s="901">
        <v>-186</v>
      </c>
      <c r="BS35" s="901"/>
      <c r="BT35" s="901"/>
      <c r="BU35" s="901"/>
      <c r="BV35" s="901"/>
      <c r="BW35" s="766"/>
      <c r="BX35" s="766"/>
      <c r="BY35" s="766"/>
      <c r="BZ35" s="73"/>
      <c r="CA35" s="73"/>
      <c r="CB35" s="73"/>
      <c r="CC35" s="73"/>
      <c r="CD35" s="73"/>
      <c r="CE35" s="73"/>
      <c r="CF35" s="73"/>
      <c r="CG35" s="73"/>
      <c r="CH35" s="73"/>
      <c r="CI35" s="73"/>
      <c r="CJ35" s="766"/>
      <c r="CK35" s="766"/>
    </row>
    <row r="36" spans="1:89" hidden="1">
      <c r="BC36" s="73"/>
      <c r="BD36" s="73"/>
      <c r="BE36" s="73"/>
      <c r="BF36" s="73"/>
      <c r="BG36" s="73"/>
      <c r="BH36" s="73"/>
      <c r="BI36" s="73"/>
      <c r="BJ36" s="73"/>
      <c r="BK36" s="766"/>
      <c r="BL36" s="772"/>
      <c r="BM36" s="772"/>
      <c r="BN36" s="772"/>
      <c r="BO36" s="772"/>
      <c r="BP36" s="772"/>
      <c r="BQ36" s="773" t="s">
        <v>378</v>
      </c>
      <c r="BR36" s="901">
        <v>-155</v>
      </c>
      <c r="BS36" s="901"/>
      <c r="BT36" s="901"/>
      <c r="BU36" s="901"/>
      <c r="BV36" s="901"/>
      <c r="BW36" s="766"/>
      <c r="BX36" s="766"/>
      <c r="BY36" s="766"/>
      <c r="BZ36" s="73"/>
      <c r="CA36" s="73"/>
      <c r="CB36" s="73"/>
      <c r="CC36" s="73"/>
      <c r="CD36" s="73"/>
      <c r="CE36" s="73"/>
      <c r="CF36" s="73"/>
      <c r="CG36" s="73"/>
      <c r="CH36" s="73"/>
      <c r="CI36" s="73"/>
      <c r="CJ36" s="766"/>
      <c r="CK36" s="766"/>
    </row>
    <row r="37" spans="1:89">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66"/>
      <c r="CK37" s="766"/>
    </row>
  </sheetData>
  <mergeCells count="124">
    <mergeCell ref="A7:M7"/>
    <mergeCell ref="N7:U7"/>
    <mergeCell ref="V7:AC7"/>
    <mergeCell ref="A9:M9"/>
    <mergeCell ref="A2:CG2"/>
    <mergeCell ref="A4:B4"/>
    <mergeCell ref="C4:H4"/>
    <mergeCell ref="A5:M6"/>
    <mergeCell ref="N5:AC5"/>
    <mergeCell ref="AD5:BQ5"/>
    <mergeCell ref="N6:U6"/>
    <mergeCell ref="V6:AC6"/>
    <mergeCell ref="BR5:BY6"/>
    <mergeCell ref="BZ5:CG6"/>
    <mergeCell ref="AD6:AK6"/>
    <mergeCell ref="AL6:AS6"/>
    <mergeCell ref="AT6:BA6"/>
    <mergeCell ref="BB6:BI6"/>
    <mergeCell ref="BJ6:BQ6"/>
    <mergeCell ref="BJ8:BQ8"/>
    <mergeCell ref="BR8:BY8"/>
    <mergeCell ref="A8:M8"/>
    <mergeCell ref="N8:U8"/>
    <mergeCell ref="V8:AC8"/>
    <mergeCell ref="AD8:AK8"/>
    <mergeCell ref="AL8:AS8"/>
    <mergeCell ref="AT8:BA8"/>
    <mergeCell ref="BB8:BI8"/>
    <mergeCell ref="BM12:BS13"/>
    <mergeCell ref="BT12:BZ13"/>
    <mergeCell ref="AK14:AQ14"/>
    <mergeCell ref="BZ8:CG8"/>
    <mergeCell ref="BB7:BI7"/>
    <mergeCell ref="BJ7:BQ7"/>
    <mergeCell ref="BR7:BY7"/>
    <mergeCell ref="BZ7:CG7"/>
    <mergeCell ref="AD7:AK7"/>
    <mergeCell ref="AL7:AS7"/>
    <mergeCell ref="AT7:BA7"/>
    <mergeCell ref="CA12:CG13"/>
    <mergeCell ref="AY12:BE13"/>
    <mergeCell ref="BF12:BL13"/>
    <mergeCell ref="CA14:CG14"/>
    <mergeCell ref="AR14:AX14"/>
    <mergeCell ref="BT14:BZ14"/>
    <mergeCell ref="A19:I20"/>
    <mergeCell ref="J19:S20"/>
    <mergeCell ref="T19:AM20"/>
    <mergeCell ref="AN19:BB20"/>
    <mergeCell ref="B21:H21"/>
    <mergeCell ref="K21:Q21"/>
    <mergeCell ref="U21:AC21"/>
    <mergeCell ref="AF21:AL21"/>
    <mergeCell ref="AY16:BE16"/>
    <mergeCell ref="A18:B18"/>
    <mergeCell ref="I16:O16"/>
    <mergeCell ref="P16:V16"/>
    <mergeCell ref="W16:AC16"/>
    <mergeCell ref="AD16:AJ16"/>
    <mergeCell ref="AK16:AQ16"/>
    <mergeCell ref="AR16:AX16"/>
    <mergeCell ref="A12:H16"/>
    <mergeCell ref="I12:O13"/>
    <mergeCell ref="P12:V13"/>
    <mergeCell ref="W12:AC13"/>
    <mergeCell ref="AD12:AJ13"/>
    <mergeCell ref="AK12:AQ13"/>
    <mergeCell ref="AR12:AX13"/>
    <mergeCell ref="AR15:AX15"/>
    <mergeCell ref="U29:AC29"/>
    <mergeCell ref="AF29:AL29"/>
    <mergeCell ref="U23:AC23"/>
    <mergeCell ref="U24:AC24"/>
    <mergeCell ref="U25:AC25"/>
    <mergeCell ref="AF25:AL25"/>
    <mergeCell ref="B27:H27"/>
    <mergeCell ref="K27:Q27"/>
    <mergeCell ref="U27:AC27"/>
    <mergeCell ref="AF27:AL27"/>
    <mergeCell ref="I15:O15"/>
    <mergeCell ref="P15:V15"/>
    <mergeCell ref="W15:AC15"/>
    <mergeCell ref="AD15:AJ15"/>
    <mergeCell ref="AK15:AQ15"/>
    <mergeCell ref="I14:O14"/>
    <mergeCell ref="P14:V14"/>
    <mergeCell ref="W14:AC14"/>
    <mergeCell ref="AD14:AJ14"/>
    <mergeCell ref="AY15:BE15"/>
    <mergeCell ref="CL16:CN16"/>
    <mergeCell ref="U22:AC22"/>
    <mergeCell ref="BC19:CG20"/>
    <mergeCell ref="N9:U9"/>
    <mergeCell ref="V9:AC9"/>
    <mergeCell ref="AD9:AK9"/>
    <mergeCell ref="AL9:AS9"/>
    <mergeCell ref="AT9:BA9"/>
    <mergeCell ref="BB9:BI9"/>
    <mergeCell ref="BJ9:BQ9"/>
    <mergeCell ref="BR9:BY9"/>
    <mergeCell ref="BZ9:CG9"/>
    <mergeCell ref="BF16:BL16"/>
    <mergeCell ref="BM16:BS16"/>
    <mergeCell ref="BT16:BZ16"/>
    <mergeCell ref="CA16:CG16"/>
    <mergeCell ref="BF15:BL15"/>
    <mergeCell ref="BM15:BS15"/>
    <mergeCell ref="BT15:BZ15"/>
    <mergeCell ref="CA15:CG15"/>
    <mergeCell ref="AY14:BE14"/>
    <mergeCell ref="BF14:BL14"/>
    <mergeCell ref="BM14:BS14"/>
    <mergeCell ref="CB31:CF31"/>
    <mergeCell ref="BX29:CA30"/>
    <mergeCell ref="CB29:CF30"/>
    <mergeCell ref="BR34:BV34"/>
    <mergeCell ref="BR35:BV35"/>
    <mergeCell ref="BR36:BV36"/>
    <mergeCell ref="BH29:BL29"/>
    <mergeCell ref="BR29:BV29"/>
    <mergeCell ref="BH30:BL30"/>
    <mergeCell ref="BR30:BV30"/>
    <mergeCell ref="BH31:BL31"/>
    <mergeCell ref="BR31:BV31"/>
  </mergeCells>
  <phoneticPr fontId="1"/>
  <printOptions horizontalCentered="1"/>
  <pageMargins left="0.59055118110236227" right="0.19685039370078741" top="0.59055118110236227" bottom="0.59055118110236227" header="0.51181102362204722" footer="0.51181102362204722"/>
  <pageSetup paperSize="9" scale="92"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E520-DDCF-4E6B-B3B5-0554D1C51692}">
  <dimension ref="A1:CF84"/>
  <sheetViews>
    <sheetView showGridLines="0" view="pageBreakPreview" zoomScaleNormal="100" zoomScaleSheetLayoutView="100" workbookViewId="0"/>
  </sheetViews>
  <sheetFormatPr defaultColWidth="8.88671875" defaultRowHeight="13.5"/>
  <cols>
    <col min="1" max="56" width="1.44140625" style="117" customWidth="1"/>
    <col min="57" max="57" width="1.5546875" style="117" customWidth="1"/>
    <col min="58" max="84" width="1.44140625" style="117" customWidth="1"/>
    <col min="85" max="16384" width="8.88671875" style="117"/>
  </cols>
  <sheetData>
    <row r="1" spans="1:84" ht="22.5" customHeight="1">
      <c r="BZ1" s="554"/>
    </row>
    <row r="2" spans="1:84" ht="22.5" customHeight="1">
      <c r="A2" s="945" t="s">
        <v>46</v>
      </c>
      <c r="B2" s="946"/>
      <c r="C2" s="117" t="s">
        <v>503</v>
      </c>
      <c r="R2" s="185"/>
      <c r="S2" s="185"/>
      <c r="T2" s="185"/>
      <c r="U2" s="185"/>
      <c r="V2" s="185"/>
      <c r="W2" s="185"/>
      <c r="X2" s="185"/>
      <c r="Y2" s="185"/>
      <c r="Z2" s="185"/>
      <c r="CA2" s="185"/>
      <c r="CB2" s="185"/>
      <c r="CC2" s="185"/>
      <c r="CD2" s="185"/>
      <c r="CE2" s="185"/>
      <c r="CF2" s="185"/>
    </row>
    <row r="3" spans="1:84" ht="18" customHeight="1">
      <c r="A3" s="993" t="s">
        <v>39</v>
      </c>
      <c r="B3" s="993"/>
      <c r="C3" s="993"/>
      <c r="D3" s="993"/>
      <c r="E3" s="185" t="s">
        <v>504</v>
      </c>
      <c r="F3" s="185"/>
      <c r="G3" s="185"/>
      <c r="H3" s="185"/>
      <c r="I3" s="185"/>
      <c r="J3" s="185"/>
      <c r="K3" s="185"/>
      <c r="L3" s="185"/>
      <c r="M3" s="185"/>
      <c r="N3" s="185"/>
      <c r="O3" s="185"/>
      <c r="P3" s="185"/>
      <c r="Q3" s="185"/>
      <c r="R3" s="185"/>
      <c r="S3" s="185"/>
      <c r="T3" s="185"/>
      <c r="U3" s="185"/>
      <c r="V3" s="185"/>
      <c r="W3" s="185"/>
      <c r="X3" s="185"/>
      <c r="Y3" s="185"/>
      <c r="Z3" s="185"/>
      <c r="AW3" s="993" t="s">
        <v>78</v>
      </c>
      <c r="AX3" s="993"/>
      <c r="AY3" s="993"/>
      <c r="AZ3" s="993"/>
      <c r="BA3" s="185" t="s">
        <v>505</v>
      </c>
      <c r="BB3" s="185"/>
      <c r="BC3" s="185"/>
      <c r="BD3" s="185"/>
      <c r="BE3" s="185"/>
      <c r="BF3" s="185"/>
      <c r="BG3" s="185"/>
      <c r="BH3" s="185"/>
      <c r="BN3" s="185"/>
      <c r="BO3" s="185"/>
      <c r="BP3" s="185"/>
      <c r="BQ3" s="185"/>
      <c r="BR3" s="185"/>
      <c r="CA3" s="185"/>
      <c r="CB3" s="185"/>
      <c r="CC3" s="185"/>
      <c r="CD3" s="185"/>
      <c r="CE3" s="185"/>
      <c r="CF3" s="185"/>
    </row>
    <row r="4" spans="1:84" ht="18" customHeight="1">
      <c r="A4" s="994" t="s">
        <v>506</v>
      </c>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39"/>
      <c r="AE4" s="485"/>
      <c r="AF4" s="485"/>
      <c r="AG4" s="485"/>
      <c r="AH4" s="999" t="s">
        <v>507</v>
      </c>
      <c r="AI4" s="1000"/>
      <c r="AJ4" s="1000"/>
      <c r="AK4" s="1000"/>
      <c r="AL4" s="1000"/>
      <c r="AM4" s="1000"/>
      <c r="AN4" s="1000"/>
      <c r="AO4" s="1000"/>
      <c r="AP4" s="485"/>
      <c r="AQ4" s="485"/>
      <c r="AR4" s="567"/>
      <c r="AS4" s="185"/>
      <c r="AT4" s="185"/>
      <c r="AU4" s="185"/>
      <c r="AV4" s="185"/>
      <c r="AW4" s="994" t="s">
        <v>199</v>
      </c>
      <c r="AX4" s="909"/>
      <c r="AY4" s="909"/>
      <c r="AZ4" s="909"/>
      <c r="BA4" s="909"/>
      <c r="BB4" s="909"/>
      <c r="BC4" s="909"/>
      <c r="BD4" s="909"/>
      <c r="BE4" s="909"/>
      <c r="BF4" s="909"/>
      <c r="BG4" s="568"/>
      <c r="BH4" s="485"/>
      <c r="BI4" s="999" t="s">
        <v>508</v>
      </c>
      <c r="BJ4" s="1000"/>
      <c r="BK4" s="1000"/>
      <c r="BL4" s="1000"/>
      <c r="BM4" s="1000"/>
      <c r="BN4" s="1000"/>
      <c r="BO4" s="1000"/>
      <c r="BP4" s="1000"/>
      <c r="BQ4" s="1000"/>
      <c r="BR4" s="485"/>
      <c r="BS4" s="569"/>
      <c r="BT4" s="570"/>
      <c r="BU4" s="571"/>
      <c r="BV4" s="1014" t="s">
        <v>509</v>
      </c>
      <c r="BW4" s="1014"/>
      <c r="BX4" s="1014"/>
      <c r="BY4" s="1014"/>
      <c r="BZ4" s="1014"/>
      <c r="CA4" s="1014"/>
      <c r="CB4" s="1014"/>
      <c r="CC4" s="1014"/>
      <c r="CD4" s="1014"/>
      <c r="CE4" s="571"/>
      <c r="CF4" s="572"/>
    </row>
    <row r="5" spans="1:84" ht="18" customHeight="1">
      <c r="A5" s="995"/>
      <c r="B5" s="996"/>
      <c r="C5" s="996"/>
      <c r="D5" s="996"/>
      <c r="E5" s="996"/>
      <c r="F5" s="996"/>
      <c r="G5" s="996"/>
      <c r="H5" s="996"/>
      <c r="I5" s="996"/>
      <c r="J5" s="996"/>
      <c r="K5" s="996"/>
      <c r="L5" s="996"/>
      <c r="M5" s="996"/>
      <c r="N5" s="996"/>
      <c r="O5" s="996"/>
      <c r="P5" s="996"/>
      <c r="Q5" s="997"/>
      <c r="R5" s="997"/>
      <c r="S5" s="997"/>
      <c r="T5" s="997"/>
      <c r="U5" s="997"/>
      <c r="V5" s="997"/>
      <c r="W5" s="997"/>
      <c r="X5" s="997"/>
      <c r="Y5" s="997"/>
      <c r="Z5" s="997"/>
      <c r="AA5" s="997"/>
      <c r="AB5" s="997"/>
      <c r="AC5" s="997"/>
      <c r="AD5" s="998"/>
      <c r="AE5" s="185"/>
      <c r="AF5" s="185"/>
      <c r="AG5" s="185"/>
      <c r="AH5" s="1001"/>
      <c r="AI5" s="1001"/>
      <c r="AJ5" s="1001"/>
      <c r="AK5" s="1001"/>
      <c r="AL5" s="1001"/>
      <c r="AM5" s="1001"/>
      <c r="AN5" s="1001"/>
      <c r="AO5" s="1001"/>
      <c r="AP5" s="185"/>
      <c r="AQ5" s="185"/>
      <c r="AR5" s="123"/>
      <c r="AS5" s="185"/>
      <c r="AT5" s="185"/>
      <c r="AU5" s="185"/>
      <c r="AV5" s="185"/>
      <c r="AW5" s="1002"/>
      <c r="AX5" s="997"/>
      <c r="AY5" s="997"/>
      <c r="AZ5" s="997"/>
      <c r="BA5" s="997"/>
      <c r="BB5" s="997"/>
      <c r="BC5" s="997"/>
      <c r="BD5" s="997"/>
      <c r="BE5" s="997"/>
      <c r="BF5" s="997"/>
      <c r="BG5" s="118"/>
      <c r="BH5" s="185"/>
      <c r="BI5" s="1001"/>
      <c r="BJ5" s="1001"/>
      <c r="BK5" s="1001"/>
      <c r="BL5" s="1001"/>
      <c r="BM5" s="1001"/>
      <c r="BN5" s="1001"/>
      <c r="BO5" s="1001"/>
      <c r="BP5" s="1001"/>
      <c r="BQ5" s="1001"/>
      <c r="BR5" s="185"/>
      <c r="BS5" s="479"/>
      <c r="BT5" s="573"/>
      <c r="BU5" s="574"/>
      <c r="BV5" s="1003" t="s">
        <v>507</v>
      </c>
      <c r="BW5" s="1003"/>
      <c r="BX5" s="1003"/>
      <c r="BY5" s="1003"/>
      <c r="BZ5" s="1003"/>
      <c r="CA5" s="1003"/>
      <c r="CB5" s="1003"/>
      <c r="CC5" s="1003"/>
      <c r="CD5" s="1003"/>
      <c r="CE5" s="574"/>
      <c r="CF5" s="575"/>
    </row>
    <row r="6" spans="1:84" ht="18" customHeight="1">
      <c r="A6" s="576"/>
      <c r="B6" s="1025" t="s">
        <v>634</v>
      </c>
      <c r="C6" s="1025"/>
      <c r="D6" s="1025"/>
      <c r="E6" s="1025"/>
      <c r="F6" s="1025"/>
      <c r="G6" s="1025"/>
      <c r="H6" s="1025"/>
      <c r="I6" s="1025"/>
      <c r="J6" s="1025"/>
      <c r="K6" s="1025"/>
      <c r="L6" s="1025"/>
      <c r="M6" s="1025"/>
      <c r="N6" s="1025"/>
      <c r="O6" s="1025"/>
      <c r="P6" s="569"/>
      <c r="Q6" s="570"/>
      <c r="R6" s="1015" t="s">
        <v>510</v>
      </c>
      <c r="S6" s="1016"/>
      <c r="T6" s="1016"/>
      <c r="U6" s="1016"/>
      <c r="V6" s="1016"/>
      <c r="W6" s="1016"/>
      <c r="X6" s="1016"/>
      <c r="Y6" s="1016"/>
      <c r="Z6" s="1016"/>
      <c r="AA6" s="1017" t="s">
        <v>511</v>
      </c>
      <c r="AB6" s="1017"/>
      <c r="AC6" s="1017"/>
      <c r="AD6" s="1018"/>
      <c r="AE6" s="571"/>
      <c r="AF6" s="571"/>
      <c r="AG6" s="1019">
        <v>294780</v>
      </c>
      <c r="AH6" s="1019"/>
      <c r="AI6" s="1019"/>
      <c r="AJ6" s="1019"/>
      <c r="AK6" s="1019"/>
      <c r="AL6" s="1019"/>
      <c r="AM6" s="1019"/>
      <c r="AN6" s="1019"/>
      <c r="AO6" s="1019"/>
      <c r="AP6" s="1019"/>
      <c r="AQ6" s="577"/>
      <c r="AR6" s="578"/>
      <c r="AS6" s="77"/>
      <c r="AT6" s="77"/>
      <c r="AU6" s="185"/>
      <c r="AV6" s="185"/>
      <c r="AW6" s="579"/>
      <c r="AX6" s="574"/>
      <c r="AY6" s="1003" t="s">
        <v>512</v>
      </c>
      <c r="AZ6" s="1004"/>
      <c r="BA6" s="1004"/>
      <c r="BB6" s="1004"/>
      <c r="BC6" s="1004"/>
      <c r="BD6" s="1004"/>
      <c r="BE6" s="574"/>
      <c r="BF6" s="574"/>
      <c r="BG6" s="573"/>
      <c r="BH6" s="580"/>
      <c r="BI6" s="580"/>
      <c r="BJ6" s="1020">
        <v>188000</v>
      </c>
      <c r="BK6" s="1020"/>
      <c r="BL6" s="1020"/>
      <c r="BM6" s="1020"/>
      <c r="BN6" s="1020"/>
      <c r="BO6" s="1020"/>
      <c r="BP6" s="1020"/>
      <c r="BQ6" s="1021"/>
      <c r="BR6" s="580"/>
      <c r="BS6" s="581"/>
      <c r="BT6" s="574"/>
      <c r="BU6" s="1006" t="s">
        <v>513</v>
      </c>
      <c r="BV6" s="1006"/>
      <c r="BW6" s="1006"/>
      <c r="BX6" s="1006"/>
      <c r="BY6" s="1006"/>
      <c r="BZ6" s="1006"/>
      <c r="CA6" s="1006"/>
      <c r="CB6" s="1006"/>
      <c r="CC6" s="1006"/>
      <c r="CD6" s="1006"/>
      <c r="CE6" s="1006"/>
      <c r="CF6" s="575"/>
    </row>
    <row r="7" spans="1:84" ht="18" customHeight="1">
      <c r="A7" s="421"/>
      <c r="B7" s="1023"/>
      <c r="C7" s="1023"/>
      <c r="D7" s="1023"/>
      <c r="E7" s="1023"/>
      <c r="F7" s="1023"/>
      <c r="G7" s="1023"/>
      <c r="H7" s="1023"/>
      <c r="I7" s="1023"/>
      <c r="J7" s="1023"/>
      <c r="K7" s="1023"/>
      <c r="L7" s="1023"/>
      <c r="M7" s="1023"/>
      <c r="N7" s="1023"/>
      <c r="O7" s="1023"/>
      <c r="P7" s="479"/>
      <c r="Q7" s="573"/>
      <c r="R7" s="1003" t="s">
        <v>514</v>
      </c>
      <c r="S7" s="1004"/>
      <c r="T7" s="1004"/>
      <c r="U7" s="1004"/>
      <c r="V7" s="1004"/>
      <c r="W7" s="1004"/>
      <c r="X7" s="1004"/>
      <c r="Y7" s="1004"/>
      <c r="Z7" s="1004"/>
      <c r="AA7" s="1005" t="s">
        <v>511</v>
      </c>
      <c r="AB7" s="1006"/>
      <c r="AC7" s="1006"/>
      <c r="AD7" s="1007"/>
      <c r="AE7" s="574"/>
      <c r="AF7" s="574"/>
      <c r="AG7" s="1008">
        <v>456413</v>
      </c>
      <c r="AH7" s="1008"/>
      <c r="AI7" s="1008"/>
      <c r="AJ7" s="1008"/>
      <c r="AK7" s="1008"/>
      <c r="AL7" s="1008"/>
      <c r="AM7" s="1008"/>
      <c r="AN7" s="1008"/>
      <c r="AO7" s="1008"/>
      <c r="AP7" s="1008"/>
      <c r="AQ7" s="580"/>
      <c r="AR7" s="575"/>
      <c r="AS7" s="185"/>
      <c r="AT7" s="185"/>
      <c r="AU7" s="185"/>
      <c r="AV7" s="185"/>
      <c r="AW7" s="582"/>
      <c r="AX7" s="583"/>
      <c r="AY7" s="1009" t="s">
        <v>515</v>
      </c>
      <c r="AZ7" s="1010"/>
      <c r="BA7" s="1010"/>
      <c r="BB7" s="1010"/>
      <c r="BC7" s="1010"/>
      <c r="BD7" s="1010"/>
      <c r="BE7" s="583"/>
      <c r="BF7" s="583"/>
      <c r="BG7" s="584"/>
      <c r="BH7" s="585"/>
      <c r="BI7" s="585"/>
      <c r="BJ7" s="1011">
        <v>213600</v>
      </c>
      <c r="BK7" s="1011"/>
      <c r="BL7" s="1011"/>
      <c r="BM7" s="1011"/>
      <c r="BN7" s="1011"/>
      <c r="BO7" s="1011"/>
      <c r="BP7" s="1011"/>
      <c r="BQ7" s="1012"/>
      <c r="BR7" s="585"/>
      <c r="BS7" s="586"/>
      <c r="BT7" s="583"/>
      <c r="BU7" s="1013" t="s">
        <v>513</v>
      </c>
      <c r="BV7" s="1013"/>
      <c r="BW7" s="1013"/>
      <c r="BX7" s="1013"/>
      <c r="BY7" s="1013"/>
      <c r="BZ7" s="1013"/>
      <c r="CA7" s="1013"/>
      <c r="CB7" s="1013"/>
      <c r="CC7" s="1013"/>
      <c r="CD7" s="1013"/>
      <c r="CE7" s="1013"/>
      <c r="CF7" s="587"/>
    </row>
    <row r="8" spans="1:84" ht="18" customHeight="1">
      <c r="A8" s="588"/>
      <c r="B8" s="1026"/>
      <c r="C8" s="1026"/>
      <c r="D8" s="1026"/>
      <c r="E8" s="1026"/>
      <c r="F8" s="1026"/>
      <c r="G8" s="1026"/>
      <c r="H8" s="1026"/>
      <c r="I8" s="1026"/>
      <c r="J8" s="1026"/>
      <c r="K8" s="1026"/>
      <c r="L8" s="1026"/>
      <c r="M8" s="1026"/>
      <c r="N8" s="1026"/>
      <c r="O8" s="1026"/>
      <c r="P8" s="526"/>
      <c r="Q8" s="573"/>
      <c r="R8" s="1003" t="s">
        <v>516</v>
      </c>
      <c r="S8" s="1004"/>
      <c r="T8" s="1004"/>
      <c r="U8" s="1004"/>
      <c r="V8" s="1004"/>
      <c r="W8" s="1004"/>
      <c r="X8" s="1004"/>
      <c r="Y8" s="1004"/>
      <c r="Z8" s="1004"/>
      <c r="AA8" s="1006" t="s">
        <v>517</v>
      </c>
      <c r="AB8" s="1006"/>
      <c r="AC8" s="1006"/>
      <c r="AD8" s="1007"/>
      <c r="AE8" s="574"/>
      <c r="AF8" s="574"/>
      <c r="AG8" s="1022">
        <v>40.4</v>
      </c>
      <c r="AH8" s="1022"/>
      <c r="AI8" s="1022"/>
      <c r="AJ8" s="1022"/>
      <c r="AK8" s="1022"/>
      <c r="AL8" s="1022"/>
      <c r="AM8" s="1022"/>
      <c r="AN8" s="1022"/>
      <c r="AO8" s="1022"/>
      <c r="AP8" s="1022"/>
      <c r="AQ8" s="589"/>
      <c r="AR8" s="575"/>
      <c r="AS8" s="185"/>
      <c r="AT8" s="185"/>
      <c r="AU8" s="185"/>
      <c r="AV8" s="185"/>
      <c r="AW8" s="185"/>
      <c r="AX8" s="185"/>
      <c r="AY8" s="185"/>
      <c r="AZ8" s="185"/>
      <c r="BA8" s="185"/>
      <c r="BB8" s="185"/>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c r="CC8" s="185"/>
      <c r="CD8" s="185"/>
      <c r="CE8" s="185"/>
      <c r="CF8" s="185"/>
    </row>
    <row r="9" spans="1:84" ht="18" customHeight="1">
      <c r="A9" s="590"/>
      <c r="B9" s="1023" t="s">
        <v>633</v>
      </c>
      <c r="C9" s="1023"/>
      <c r="D9" s="1023"/>
      <c r="E9" s="1023"/>
      <c r="F9" s="1023"/>
      <c r="G9" s="1023"/>
      <c r="H9" s="1023"/>
      <c r="I9" s="1023"/>
      <c r="J9" s="1023"/>
      <c r="K9" s="1023"/>
      <c r="L9" s="1023"/>
      <c r="M9" s="1023"/>
      <c r="N9" s="1023"/>
      <c r="O9" s="1023"/>
      <c r="P9" s="479"/>
      <c r="Q9" s="573"/>
      <c r="R9" s="1003" t="s">
        <v>510</v>
      </c>
      <c r="S9" s="1004"/>
      <c r="T9" s="1004"/>
      <c r="U9" s="1004"/>
      <c r="V9" s="1004"/>
      <c r="W9" s="1004"/>
      <c r="X9" s="1004"/>
      <c r="Y9" s="1004"/>
      <c r="Z9" s="1004"/>
      <c r="AA9" s="1006" t="s">
        <v>511</v>
      </c>
      <c r="AB9" s="1006"/>
      <c r="AC9" s="1006"/>
      <c r="AD9" s="1007"/>
      <c r="AE9" s="574"/>
      <c r="AF9" s="574"/>
      <c r="AG9" s="1008">
        <v>272425</v>
      </c>
      <c r="AH9" s="1008"/>
      <c r="AI9" s="1008"/>
      <c r="AJ9" s="1008"/>
      <c r="AK9" s="1008"/>
      <c r="AL9" s="1008"/>
      <c r="AM9" s="1008"/>
      <c r="AN9" s="1008"/>
      <c r="AO9" s="1008"/>
      <c r="AP9" s="1008"/>
      <c r="AQ9" s="580"/>
      <c r="AR9" s="591"/>
      <c r="AS9" s="77"/>
      <c r="AT9" s="77"/>
      <c r="AU9" s="185"/>
      <c r="AV9" s="185"/>
      <c r="AW9" s="185"/>
      <c r="AX9" s="185"/>
      <c r="AY9" s="185"/>
      <c r="AZ9" s="185"/>
      <c r="BA9" s="185"/>
      <c r="BB9" s="185"/>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c r="CC9" s="185"/>
      <c r="CD9" s="185"/>
      <c r="CE9" s="185"/>
      <c r="CF9" s="185"/>
    </row>
    <row r="10" spans="1:84" ht="18" customHeight="1">
      <c r="A10" s="421"/>
      <c r="B10" s="1023"/>
      <c r="C10" s="1023"/>
      <c r="D10" s="1023"/>
      <c r="E10" s="1023"/>
      <c r="F10" s="1023"/>
      <c r="G10" s="1023"/>
      <c r="H10" s="1023"/>
      <c r="I10" s="1023"/>
      <c r="J10" s="1023"/>
      <c r="K10" s="1023"/>
      <c r="L10" s="1023"/>
      <c r="M10" s="1023"/>
      <c r="N10" s="1023"/>
      <c r="O10" s="1023"/>
      <c r="P10" s="479"/>
      <c r="Q10" s="573"/>
      <c r="R10" s="1003" t="s">
        <v>514</v>
      </c>
      <c r="S10" s="1004"/>
      <c r="T10" s="1004"/>
      <c r="U10" s="1004"/>
      <c r="V10" s="1004"/>
      <c r="W10" s="1004"/>
      <c r="X10" s="1004"/>
      <c r="Y10" s="1004"/>
      <c r="Z10" s="1004"/>
      <c r="AA10" s="1006" t="s">
        <v>511</v>
      </c>
      <c r="AB10" s="1006"/>
      <c r="AC10" s="1006"/>
      <c r="AD10" s="1007"/>
      <c r="AE10" s="574"/>
      <c r="AF10" s="574"/>
      <c r="AG10" s="1008">
        <v>451613</v>
      </c>
      <c r="AH10" s="1008"/>
      <c r="AI10" s="1008"/>
      <c r="AJ10" s="1008"/>
      <c r="AK10" s="1008"/>
      <c r="AL10" s="1008"/>
      <c r="AM10" s="1008"/>
      <c r="AN10" s="1008"/>
      <c r="AO10" s="1008"/>
      <c r="AP10" s="1008"/>
      <c r="AQ10" s="580"/>
      <c r="AR10" s="57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row>
    <row r="11" spans="1:84" ht="18" customHeight="1">
      <c r="A11" s="487"/>
      <c r="B11" s="1024"/>
      <c r="C11" s="1024"/>
      <c r="D11" s="1024"/>
      <c r="E11" s="1024"/>
      <c r="F11" s="1024"/>
      <c r="G11" s="1024"/>
      <c r="H11" s="1024"/>
      <c r="I11" s="1024"/>
      <c r="J11" s="1024"/>
      <c r="K11" s="1024"/>
      <c r="L11" s="1024"/>
      <c r="M11" s="1024"/>
      <c r="N11" s="1024"/>
      <c r="O11" s="1024"/>
      <c r="P11" s="592"/>
      <c r="Q11" s="584"/>
      <c r="R11" s="1009" t="s">
        <v>516</v>
      </c>
      <c r="S11" s="1010"/>
      <c r="T11" s="1010"/>
      <c r="U11" s="1010"/>
      <c r="V11" s="1010"/>
      <c r="W11" s="1010"/>
      <c r="X11" s="1010"/>
      <c r="Y11" s="1010"/>
      <c r="Z11" s="1010"/>
      <c r="AA11" s="1013" t="s">
        <v>517</v>
      </c>
      <c r="AB11" s="1013"/>
      <c r="AC11" s="1013"/>
      <c r="AD11" s="1027"/>
      <c r="AE11" s="583"/>
      <c r="AF11" s="583"/>
      <c r="AG11" s="1028">
        <v>35.1</v>
      </c>
      <c r="AH11" s="1028"/>
      <c r="AI11" s="1028"/>
      <c r="AJ11" s="1028"/>
      <c r="AK11" s="1028"/>
      <c r="AL11" s="1028"/>
      <c r="AM11" s="1028"/>
      <c r="AN11" s="1028"/>
      <c r="AO11" s="1028"/>
      <c r="AP11" s="1028"/>
      <c r="AQ11" s="593"/>
      <c r="AR11" s="587"/>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5"/>
      <c r="BT11" s="185"/>
      <c r="BU11" s="185"/>
      <c r="BV11" s="185"/>
      <c r="BW11" s="185"/>
      <c r="BX11" s="185"/>
      <c r="BY11" s="185"/>
      <c r="BZ11" s="185"/>
      <c r="CA11" s="185"/>
      <c r="CB11" s="185"/>
      <c r="CC11" s="185"/>
      <c r="CD11" s="185"/>
      <c r="CE11" s="185"/>
      <c r="CF11" s="185"/>
    </row>
    <row r="12" spans="1:84" ht="18" customHeight="1">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row>
    <row r="13" spans="1:84" ht="18" customHeight="1">
      <c r="A13" s="18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185"/>
      <c r="AY13" s="185"/>
      <c r="AZ13" s="185"/>
      <c r="BA13" s="185"/>
      <c r="BB13" s="185"/>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c r="CC13" s="185"/>
      <c r="CD13" s="185"/>
      <c r="CE13" s="185"/>
      <c r="CF13" s="185"/>
    </row>
    <row r="14" spans="1:84" ht="18" customHeight="1">
      <c r="A14" s="993" t="s">
        <v>118</v>
      </c>
      <c r="B14" s="993"/>
      <c r="C14" s="993"/>
      <c r="D14" s="993"/>
      <c r="E14" s="185" t="s">
        <v>518</v>
      </c>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row>
    <row r="15" spans="1:84" ht="18" customHeight="1">
      <c r="A15" s="994" t="s">
        <v>519</v>
      </c>
      <c r="B15" s="909"/>
      <c r="C15" s="909"/>
      <c r="D15" s="909"/>
      <c r="E15" s="909"/>
      <c r="F15" s="909"/>
      <c r="G15" s="909"/>
      <c r="H15" s="909"/>
      <c r="I15" s="909"/>
      <c r="J15" s="909"/>
      <c r="K15" s="909"/>
      <c r="L15" s="909"/>
      <c r="M15" s="909"/>
      <c r="N15" s="909"/>
      <c r="O15" s="909"/>
      <c r="P15" s="909"/>
      <c r="Q15" s="939"/>
      <c r="R15" s="1032" t="s">
        <v>520</v>
      </c>
      <c r="S15" s="1017"/>
      <c r="T15" s="1017"/>
      <c r="U15" s="1017"/>
      <c r="V15" s="1017"/>
      <c r="W15" s="1017"/>
      <c r="X15" s="1017"/>
      <c r="Y15" s="1017"/>
      <c r="Z15" s="1017"/>
      <c r="AA15" s="1017"/>
      <c r="AB15" s="1017"/>
      <c r="AC15" s="1017"/>
      <c r="AD15" s="1017"/>
      <c r="AE15" s="1017"/>
      <c r="AF15" s="1017"/>
      <c r="AG15" s="1017"/>
      <c r="AH15" s="1017"/>
      <c r="AI15" s="1017"/>
      <c r="AJ15" s="1017"/>
      <c r="AK15" s="1017"/>
      <c r="AL15" s="1017"/>
      <c r="AM15" s="1017"/>
      <c r="AN15" s="1017"/>
      <c r="AO15" s="1017"/>
      <c r="AP15" s="1017"/>
      <c r="AQ15" s="1017"/>
      <c r="AR15" s="1033"/>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5"/>
      <c r="BO15" s="185"/>
      <c r="BP15" s="185"/>
      <c r="BQ15" s="185"/>
      <c r="BR15" s="185"/>
      <c r="BS15" s="185"/>
      <c r="BT15" s="185"/>
      <c r="BU15" s="185"/>
      <c r="BV15" s="185"/>
      <c r="BW15" s="185"/>
      <c r="BX15" s="185"/>
      <c r="BY15" s="185"/>
      <c r="BZ15" s="185"/>
      <c r="CA15" s="185"/>
      <c r="CB15" s="185"/>
      <c r="CC15" s="185"/>
      <c r="CD15" s="185"/>
      <c r="CE15" s="185"/>
      <c r="CF15" s="185"/>
    </row>
    <row r="16" spans="1:84" ht="18" customHeight="1">
      <c r="A16" s="1029"/>
      <c r="B16" s="1030"/>
      <c r="C16" s="1030"/>
      <c r="D16" s="1030"/>
      <c r="E16" s="1030"/>
      <c r="F16" s="1030"/>
      <c r="G16" s="1030"/>
      <c r="H16" s="1030"/>
      <c r="I16" s="1030"/>
      <c r="J16" s="1030"/>
      <c r="K16" s="1030"/>
      <c r="L16" s="1030"/>
      <c r="M16" s="1030"/>
      <c r="N16" s="1030"/>
      <c r="O16" s="1030"/>
      <c r="P16" s="1030"/>
      <c r="Q16" s="1031"/>
      <c r="R16" s="573"/>
      <c r="S16" s="1003" t="s">
        <v>521</v>
      </c>
      <c r="T16" s="1003"/>
      <c r="U16" s="1003"/>
      <c r="V16" s="1003"/>
      <c r="W16" s="581"/>
      <c r="X16" s="573"/>
      <c r="Y16" s="1006" t="s">
        <v>522</v>
      </c>
      <c r="Z16" s="1006"/>
      <c r="AA16" s="1006"/>
      <c r="AB16" s="1006"/>
      <c r="AC16" s="1006"/>
      <c r="AD16" s="1006"/>
      <c r="AE16" s="1006"/>
      <c r="AF16" s="1006"/>
      <c r="AG16" s="581"/>
      <c r="AH16" s="573"/>
      <c r="AI16" s="1006" t="s">
        <v>523</v>
      </c>
      <c r="AJ16" s="1006"/>
      <c r="AK16" s="1006"/>
      <c r="AL16" s="1006"/>
      <c r="AM16" s="1006"/>
      <c r="AN16" s="1006"/>
      <c r="AO16" s="1006"/>
      <c r="AP16" s="1006"/>
      <c r="AQ16" s="1006"/>
      <c r="AR16" s="575"/>
      <c r="AS16" s="185"/>
      <c r="AT16" s="185"/>
      <c r="AU16" s="185"/>
      <c r="AV16" s="185"/>
      <c r="AW16" s="185"/>
      <c r="AX16" s="185"/>
      <c r="AY16" s="185"/>
      <c r="AZ16" s="185"/>
      <c r="BA16" s="185"/>
      <c r="BB16" s="185"/>
      <c r="BC16" s="185"/>
      <c r="BD16" s="185"/>
      <c r="BE16" s="185"/>
      <c r="BF16" s="185"/>
      <c r="BG16" s="185"/>
      <c r="BH16" s="185"/>
      <c r="BI16" s="185"/>
      <c r="BJ16" s="185"/>
      <c r="BK16" s="185"/>
      <c r="BL16" s="185"/>
      <c r="BM16" s="185"/>
      <c r="BN16" s="185"/>
      <c r="BO16" s="185"/>
      <c r="BP16" s="185"/>
      <c r="BQ16" s="185"/>
      <c r="BR16" s="185"/>
      <c r="BS16" s="185"/>
      <c r="BT16" s="185"/>
      <c r="BU16" s="185"/>
      <c r="BV16" s="185"/>
      <c r="BW16" s="185"/>
      <c r="BX16" s="185"/>
      <c r="BY16" s="185"/>
      <c r="BZ16" s="185"/>
      <c r="CA16" s="185"/>
      <c r="CB16" s="185"/>
      <c r="CC16" s="185"/>
      <c r="CD16" s="185"/>
      <c r="CE16" s="185"/>
      <c r="CF16" s="185"/>
    </row>
    <row r="17" spans="1:84" ht="18" customHeight="1">
      <c r="A17" s="139"/>
      <c r="B17" s="1034" t="s">
        <v>634</v>
      </c>
      <c r="C17" s="1034"/>
      <c r="D17" s="1034"/>
      <c r="E17" s="1034"/>
      <c r="F17" s="1034"/>
      <c r="G17" s="1034"/>
      <c r="H17" s="1034"/>
      <c r="I17" s="1034"/>
      <c r="J17" s="1034"/>
      <c r="K17" s="1034"/>
      <c r="L17" s="1034"/>
      <c r="M17" s="1034"/>
      <c r="N17" s="1034"/>
      <c r="O17" s="1034"/>
      <c r="P17" s="1034"/>
      <c r="Q17" s="127"/>
      <c r="R17" s="573"/>
      <c r="S17" s="1003" t="s">
        <v>524</v>
      </c>
      <c r="T17" s="1003"/>
      <c r="U17" s="1003"/>
      <c r="V17" s="1003"/>
      <c r="W17" s="581"/>
      <c r="X17" s="573"/>
      <c r="Y17" s="580"/>
      <c r="Z17" s="1008">
        <v>1</v>
      </c>
      <c r="AA17" s="1008"/>
      <c r="AB17" s="1008"/>
      <c r="AC17" s="1008"/>
      <c r="AD17" s="1008"/>
      <c r="AE17" s="1008"/>
      <c r="AF17" s="580"/>
      <c r="AG17" s="581"/>
      <c r="AH17" s="573"/>
      <c r="AI17" s="594"/>
      <c r="AJ17" s="1035">
        <f>Z17/$Z$23</f>
        <v>0.2</v>
      </c>
      <c r="AK17" s="1036"/>
      <c r="AL17" s="1036"/>
      <c r="AM17" s="1036"/>
      <c r="AN17" s="1036"/>
      <c r="AO17" s="1036"/>
      <c r="AP17" s="1036"/>
      <c r="AQ17" s="594"/>
      <c r="AR17" s="57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5"/>
      <c r="CC17" s="185"/>
      <c r="CD17" s="185"/>
      <c r="CE17" s="185"/>
      <c r="CF17" s="185"/>
    </row>
    <row r="18" spans="1:84" ht="18" customHeight="1">
      <c r="A18" s="421"/>
      <c r="B18" s="997"/>
      <c r="C18" s="997"/>
      <c r="D18" s="997"/>
      <c r="E18" s="997"/>
      <c r="F18" s="997"/>
      <c r="G18" s="997"/>
      <c r="H18" s="997"/>
      <c r="I18" s="997"/>
      <c r="J18" s="997"/>
      <c r="K18" s="997"/>
      <c r="L18" s="997"/>
      <c r="M18" s="997"/>
      <c r="N18" s="997"/>
      <c r="O18" s="997"/>
      <c r="P18" s="997"/>
      <c r="Q18" s="479"/>
      <c r="R18" s="573"/>
      <c r="S18" s="1003" t="s">
        <v>525</v>
      </c>
      <c r="T18" s="1003"/>
      <c r="U18" s="1003"/>
      <c r="V18" s="1003"/>
      <c r="W18" s="581"/>
      <c r="X18" s="573"/>
      <c r="Y18" s="580"/>
      <c r="Z18" s="1008">
        <v>1</v>
      </c>
      <c r="AA18" s="1008"/>
      <c r="AB18" s="1008"/>
      <c r="AC18" s="1008"/>
      <c r="AD18" s="1008"/>
      <c r="AE18" s="1008"/>
      <c r="AF18" s="580"/>
      <c r="AG18" s="581"/>
      <c r="AH18" s="573"/>
      <c r="AI18" s="594"/>
      <c r="AJ18" s="1035">
        <f>Z18/$Z$23</f>
        <v>0.2</v>
      </c>
      <c r="AK18" s="1036"/>
      <c r="AL18" s="1036"/>
      <c r="AM18" s="1036"/>
      <c r="AN18" s="1036"/>
      <c r="AO18" s="1036"/>
      <c r="AP18" s="1036"/>
      <c r="AQ18" s="594"/>
      <c r="AR18" s="57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185"/>
      <c r="BY18" s="185"/>
      <c r="BZ18" s="185"/>
      <c r="CA18" s="185"/>
      <c r="CB18" s="185"/>
      <c r="CC18" s="185"/>
      <c r="CD18" s="185"/>
      <c r="CE18" s="185"/>
      <c r="CF18" s="185"/>
    </row>
    <row r="19" spans="1:84" ht="18" customHeight="1">
      <c r="A19" s="421"/>
      <c r="B19" s="997"/>
      <c r="C19" s="997"/>
      <c r="D19" s="997"/>
      <c r="E19" s="997"/>
      <c r="F19" s="997"/>
      <c r="G19" s="997"/>
      <c r="H19" s="997"/>
      <c r="I19" s="997"/>
      <c r="J19" s="997"/>
      <c r="K19" s="997"/>
      <c r="L19" s="997"/>
      <c r="M19" s="997"/>
      <c r="N19" s="997"/>
      <c r="O19" s="997"/>
      <c r="P19" s="997"/>
      <c r="Q19" s="479"/>
      <c r="R19" s="573"/>
      <c r="S19" s="1003" t="s">
        <v>526</v>
      </c>
      <c r="T19" s="1003"/>
      <c r="U19" s="1003"/>
      <c r="V19" s="1003"/>
      <c r="W19" s="581"/>
      <c r="X19" s="573"/>
      <c r="Y19" s="580"/>
      <c r="Z19" s="1008">
        <v>2</v>
      </c>
      <c r="AA19" s="1008"/>
      <c r="AB19" s="1008"/>
      <c r="AC19" s="1008"/>
      <c r="AD19" s="1008"/>
      <c r="AE19" s="1008"/>
      <c r="AF19" s="580"/>
      <c r="AG19" s="581"/>
      <c r="AH19" s="573"/>
      <c r="AI19" s="594"/>
      <c r="AJ19" s="1035">
        <f>Z19/$Z$23</f>
        <v>0.4</v>
      </c>
      <c r="AK19" s="1036"/>
      <c r="AL19" s="1036"/>
      <c r="AM19" s="1036"/>
      <c r="AN19" s="1036"/>
      <c r="AO19" s="1036"/>
      <c r="AP19" s="1036"/>
      <c r="AQ19" s="594"/>
      <c r="AR19" s="575"/>
      <c r="AS19" s="185"/>
      <c r="AT19" s="185"/>
      <c r="AU19" s="185"/>
      <c r="AV19" s="185"/>
      <c r="AW19" s="185"/>
      <c r="AX19" s="185"/>
      <c r="AY19" s="185"/>
      <c r="AZ19" s="185"/>
      <c r="BA19" s="185"/>
      <c r="BB19" s="185"/>
      <c r="BC19" s="185"/>
      <c r="BD19" s="185"/>
      <c r="BE19" s="185"/>
      <c r="BF19" s="185"/>
      <c r="BG19" s="185"/>
      <c r="BH19" s="185"/>
      <c r="BI19" s="185"/>
      <c r="BJ19" s="185"/>
      <c r="BK19" s="185"/>
      <c r="BL19" s="185"/>
      <c r="BM19" s="185"/>
      <c r="BN19" s="185"/>
      <c r="BO19" s="185"/>
      <c r="BP19" s="185"/>
      <c r="BQ19" s="185"/>
      <c r="BR19" s="185"/>
      <c r="BS19" s="185"/>
      <c r="BT19" s="185"/>
      <c r="BU19" s="185"/>
      <c r="BV19" s="185"/>
      <c r="BW19" s="185"/>
      <c r="BX19" s="185"/>
      <c r="BY19" s="185"/>
      <c r="BZ19" s="185"/>
      <c r="CA19" s="185"/>
      <c r="CB19" s="185"/>
      <c r="CC19" s="185"/>
      <c r="CD19" s="185"/>
      <c r="CE19" s="185"/>
      <c r="CF19" s="185"/>
    </row>
    <row r="20" spans="1:84" ht="18" customHeight="1">
      <c r="A20" s="421"/>
      <c r="B20" s="997"/>
      <c r="C20" s="997"/>
      <c r="D20" s="997"/>
      <c r="E20" s="997"/>
      <c r="F20" s="997"/>
      <c r="G20" s="997"/>
      <c r="H20" s="997"/>
      <c r="I20" s="997"/>
      <c r="J20" s="997"/>
      <c r="K20" s="997"/>
      <c r="L20" s="997"/>
      <c r="M20" s="997"/>
      <c r="N20" s="997"/>
      <c r="O20" s="997"/>
      <c r="P20" s="997"/>
      <c r="Q20" s="479"/>
      <c r="R20" s="573"/>
      <c r="S20" s="1003" t="s">
        <v>527</v>
      </c>
      <c r="T20" s="1003"/>
      <c r="U20" s="1003"/>
      <c r="V20" s="1003"/>
      <c r="W20" s="581"/>
      <c r="X20" s="573"/>
      <c r="Y20" s="580"/>
      <c r="Z20" s="1008">
        <v>1</v>
      </c>
      <c r="AA20" s="1008"/>
      <c r="AB20" s="1008"/>
      <c r="AC20" s="1008"/>
      <c r="AD20" s="1008"/>
      <c r="AE20" s="1008"/>
      <c r="AF20" s="580"/>
      <c r="AG20" s="581"/>
      <c r="AH20" s="573"/>
      <c r="AI20" s="594"/>
      <c r="AJ20" s="1035">
        <f>Z20/$Z$23</f>
        <v>0.2</v>
      </c>
      <c r="AK20" s="1036"/>
      <c r="AL20" s="1036"/>
      <c r="AM20" s="1036"/>
      <c r="AN20" s="1036"/>
      <c r="AO20" s="1036"/>
      <c r="AP20" s="1036"/>
      <c r="AQ20" s="594"/>
      <c r="AR20" s="575"/>
      <c r="AS20" s="185"/>
      <c r="AT20" s="185"/>
      <c r="AU20" s="185"/>
      <c r="AV20" s="185"/>
      <c r="AW20" s="185"/>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185"/>
      <c r="BU20" s="185"/>
      <c r="BV20" s="185"/>
      <c r="BW20" s="185"/>
      <c r="BX20" s="185"/>
      <c r="BY20" s="185"/>
      <c r="BZ20" s="185"/>
      <c r="CA20" s="185"/>
      <c r="CB20" s="185"/>
      <c r="CC20" s="185"/>
      <c r="CD20" s="185"/>
      <c r="CE20" s="185"/>
      <c r="CF20" s="185"/>
    </row>
    <row r="21" spans="1:84" ht="18" customHeight="1">
      <c r="A21" s="421"/>
      <c r="B21" s="997"/>
      <c r="C21" s="997"/>
      <c r="D21" s="997"/>
      <c r="E21" s="997"/>
      <c r="F21" s="997"/>
      <c r="G21" s="997"/>
      <c r="H21" s="997"/>
      <c r="I21" s="997"/>
      <c r="J21" s="997"/>
      <c r="K21" s="997"/>
      <c r="L21" s="997"/>
      <c r="M21" s="997"/>
      <c r="N21" s="997"/>
      <c r="O21" s="997"/>
      <c r="P21" s="997"/>
      <c r="Q21" s="479"/>
      <c r="R21" s="573"/>
      <c r="S21" s="1003" t="s">
        <v>528</v>
      </c>
      <c r="T21" s="1003"/>
      <c r="U21" s="1003"/>
      <c r="V21" s="1003"/>
      <c r="W21" s="581"/>
      <c r="X21" s="573"/>
      <c r="Y21" s="589"/>
      <c r="Z21" s="1008"/>
      <c r="AA21" s="1008"/>
      <c r="AB21" s="1008"/>
      <c r="AC21" s="1008"/>
      <c r="AD21" s="1008"/>
      <c r="AE21" s="1008"/>
      <c r="AF21" s="580"/>
      <c r="AG21" s="581"/>
      <c r="AH21" s="573"/>
      <c r="AI21" s="594"/>
      <c r="AJ21" s="1022"/>
      <c r="AK21" s="1037"/>
      <c r="AL21" s="1037"/>
      <c r="AM21" s="1037"/>
      <c r="AN21" s="1037"/>
      <c r="AO21" s="1037"/>
      <c r="AP21" s="1037"/>
      <c r="AQ21" s="594"/>
      <c r="AR21" s="575"/>
      <c r="AS21" s="185"/>
      <c r="AT21" s="185"/>
      <c r="AU21" s="185"/>
      <c r="AV21" s="185"/>
      <c r="AW21" s="185"/>
      <c r="AX21" s="185"/>
      <c r="AY21" s="185"/>
      <c r="AZ21" s="185"/>
      <c r="BA21" s="185"/>
      <c r="BB21" s="185"/>
      <c r="BC21" s="185"/>
      <c r="BD21" s="185"/>
      <c r="BE21" s="185"/>
      <c r="BF21" s="185"/>
      <c r="BG21" s="185"/>
      <c r="BH21" s="185"/>
      <c r="BI21" s="185"/>
      <c r="BJ21" s="185"/>
      <c r="BK21" s="185"/>
      <c r="BL21" s="185"/>
      <c r="BM21" s="185"/>
      <c r="BN21" s="185"/>
      <c r="BO21" s="185"/>
      <c r="BP21" s="185"/>
      <c r="BQ21" s="185"/>
      <c r="BR21" s="185"/>
      <c r="BS21" s="185"/>
      <c r="BT21" s="185"/>
      <c r="BU21" s="185"/>
      <c r="BV21" s="185"/>
      <c r="BW21" s="185"/>
      <c r="BX21" s="185"/>
      <c r="BY21" s="185"/>
      <c r="BZ21" s="185"/>
      <c r="CA21" s="185"/>
      <c r="CB21" s="185"/>
      <c r="CC21" s="185"/>
      <c r="CD21" s="185"/>
      <c r="CE21" s="185"/>
      <c r="CF21" s="185"/>
    </row>
    <row r="22" spans="1:84" ht="18" customHeight="1">
      <c r="A22" s="421"/>
      <c r="B22" s="997"/>
      <c r="C22" s="997"/>
      <c r="D22" s="997"/>
      <c r="E22" s="997"/>
      <c r="F22" s="997"/>
      <c r="G22" s="997"/>
      <c r="H22" s="997"/>
      <c r="I22" s="997"/>
      <c r="J22" s="997"/>
      <c r="K22" s="997"/>
      <c r="L22" s="997"/>
      <c r="M22" s="997"/>
      <c r="N22" s="997"/>
      <c r="O22" s="997"/>
      <c r="P22" s="997"/>
      <c r="Q22" s="479"/>
      <c r="R22" s="573"/>
      <c r="S22" s="1003" t="s">
        <v>529</v>
      </c>
      <c r="T22" s="1003"/>
      <c r="U22" s="1003"/>
      <c r="V22" s="1003"/>
      <c r="W22" s="581"/>
      <c r="X22" s="573"/>
      <c r="Y22" s="580"/>
      <c r="Z22" s="1008"/>
      <c r="AA22" s="1008"/>
      <c r="AB22" s="1008"/>
      <c r="AC22" s="1008"/>
      <c r="AD22" s="1008"/>
      <c r="AE22" s="1008"/>
      <c r="AF22" s="580"/>
      <c r="AG22" s="581"/>
      <c r="AH22" s="573"/>
      <c r="AI22" s="594"/>
      <c r="AJ22" s="1022"/>
      <c r="AK22" s="1037"/>
      <c r="AL22" s="1037"/>
      <c r="AM22" s="1037"/>
      <c r="AN22" s="1037"/>
      <c r="AO22" s="1037"/>
      <c r="AP22" s="1037"/>
      <c r="AQ22" s="594"/>
      <c r="AR22" s="575"/>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5"/>
      <c r="BW22" s="185"/>
      <c r="BX22" s="185"/>
      <c r="BY22" s="185"/>
      <c r="BZ22" s="185"/>
      <c r="CA22" s="185"/>
      <c r="CB22" s="185"/>
      <c r="CC22" s="185"/>
      <c r="CD22" s="185"/>
      <c r="CE22" s="185"/>
      <c r="CF22" s="185"/>
    </row>
    <row r="23" spans="1:84" ht="18" customHeight="1">
      <c r="A23" s="588"/>
      <c r="B23" s="1030"/>
      <c r="C23" s="1030"/>
      <c r="D23" s="1030"/>
      <c r="E23" s="1030"/>
      <c r="F23" s="1030"/>
      <c r="G23" s="1030"/>
      <c r="H23" s="1030"/>
      <c r="I23" s="1030"/>
      <c r="J23" s="1030"/>
      <c r="K23" s="1030"/>
      <c r="L23" s="1030"/>
      <c r="M23" s="1030"/>
      <c r="N23" s="1030"/>
      <c r="O23" s="1030"/>
      <c r="P23" s="1030"/>
      <c r="Q23" s="526"/>
      <c r="R23" s="573"/>
      <c r="S23" s="1003" t="s">
        <v>7</v>
      </c>
      <c r="T23" s="1003"/>
      <c r="U23" s="1003"/>
      <c r="V23" s="1003"/>
      <c r="W23" s="581"/>
      <c r="X23" s="573"/>
      <c r="Y23" s="589"/>
      <c r="Z23" s="1008">
        <f>SUM(Z17:AE22)</f>
        <v>5</v>
      </c>
      <c r="AA23" s="1008"/>
      <c r="AB23" s="1008"/>
      <c r="AC23" s="1008"/>
      <c r="AD23" s="1008"/>
      <c r="AE23" s="1008"/>
      <c r="AF23" s="580"/>
      <c r="AG23" s="581"/>
      <c r="AH23" s="573"/>
      <c r="AI23" s="594"/>
      <c r="AJ23" s="1038">
        <v>1</v>
      </c>
      <c r="AK23" s="1038"/>
      <c r="AL23" s="1038"/>
      <c r="AM23" s="1038"/>
      <c r="AN23" s="1038"/>
      <c r="AO23" s="1038"/>
      <c r="AP23" s="1038"/>
      <c r="AQ23" s="594"/>
      <c r="AR23" s="575"/>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5"/>
      <c r="BU23" s="185"/>
      <c r="BV23" s="185"/>
      <c r="BW23" s="185"/>
      <c r="BX23" s="185"/>
      <c r="BY23" s="185"/>
      <c r="BZ23" s="185"/>
      <c r="CA23" s="185"/>
      <c r="CB23" s="185"/>
      <c r="CC23" s="185"/>
      <c r="CD23" s="185"/>
      <c r="CE23" s="185"/>
      <c r="CF23" s="185"/>
    </row>
    <row r="24" spans="1:84" ht="18" customHeight="1">
      <c r="A24" s="421"/>
      <c r="B24" s="997" t="s">
        <v>633</v>
      </c>
      <c r="C24" s="997"/>
      <c r="D24" s="997"/>
      <c r="E24" s="997"/>
      <c r="F24" s="997"/>
      <c r="G24" s="997"/>
      <c r="H24" s="997"/>
      <c r="I24" s="997"/>
      <c r="J24" s="997"/>
      <c r="K24" s="997"/>
      <c r="L24" s="997"/>
      <c r="M24" s="997"/>
      <c r="N24" s="997"/>
      <c r="O24" s="997"/>
      <c r="P24" s="997"/>
      <c r="Q24" s="710"/>
      <c r="R24" s="573"/>
      <c r="S24" s="1003" t="s">
        <v>524</v>
      </c>
      <c r="T24" s="1003"/>
      <c r="U24" s="1003"/>
      <c r="V24" s="1003"/>
      <c r="W24" s="581"/>
      <c r="X24" s="573"/>
      <c r="Y24" s="580"/>
      <c r="Z24" s="1008">
        <v>1</v>
      </c>
      <c r="AA24" s="1008"/>
      <c r="AB24" s="1008"/>
      <c r="AC24" s="1008"/>
      <c r="AD24" s="1008"/>
      <c r="AE24" s="1008"/>
      <c r="AF24" s="580"/>
      <c r="AG24" s="581"/>
      <c r="AH24" s="573"/>
      <c r="AI24" s="594"/>
      <c r="AJ24" s="1035">
        <f>Z24/$Z$30</f>
        <v>0.25</v>
      </c>
      <c r="AK24" s="1036"/>
      <c r="AL24" s="1036"/>
      <c r="AM24" s="1036"/>
      <c r="AN24" s="1036"/>
      <c r="AO24" s="1036"/>
      <c r="AP24" s="1036"/>
      <c r="AQ24" s="594"/>
      <c r="AR24" s="57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c r="CD24" s="185"/>
      <c r="CE24" s="185"/>
      <c r="CF24" s="185"/>
    </row>
    <row r="25" spans="1:84" ht="18" customHeight="1">
      <c r="A25" s="421"/>
      <c r="B25" s="997"/>
      <c r="C25" s="997"/>
      <c r="D25" s="997"/>
      <c r="E25" s="997"/>
      <c r="F25" s="997"/>
      <c r="G25" s="997"/>
      <c r="H25" s="997"/>
      <c r="I25" s="997"/>
      <c r="J25" s="997"/>
      <c r="K25" s="997"/>
      <c r="L25" s="997"/>
      <c r="M25" s="997"/>
      <c r="N25" s="997"/>
      <c r="O25" s="997"/>
      <c r="P25" s="997"/>
      <c r="Q25" s="710"/>
      <c r="R25" s="573"/>
      <c r="S25" s="1003" t="s">
        <v>525</v>
      </c>
      <c r="T25" s="1003"/>
      <c r="U25" s="1003"/>
      <c r="V25" s="1003"/>
      <c r="W25" s="581"/>
      <c r="X25" s="573"/>
      <c r="Y25" s="580"/>
      <c r="Z25" s="1008">
        <v>1</v>
      </c>
      <c r="AA25" s="1008"/>
      <c r="AB25" s="1008"/>
      <c r="AC25" s="1008"/>
      <c r="AD25" s="1008"/>
      <c r="AE25" s="1008"/>
      <c r="AF25" s="580"/>
      <c r="AG25" s="581"/>
      <c r="AH25" s="573"/>
      <c r="AI25" s="594"/>
      <c r="AJ25" s="1035">
        <f>Z25/$Z$30</f>
        <v>0.25</v>
      </c>
      <c r="AK25" s="1036"/>
      <c r="AL25" s="1036"/>
      <c r="AM25" s="1036"/>
      <c r="AN25" s="1036"/>
      <c r="AO25" s="1036"/>
      <c r="AP25" s="1036"/>
      <c r="AQ25" s="594"/>
      <c r="AR25" s="57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row>
    <row r="26" spans="1:84" ht="18" customHeight="1">
      <c r="A26" s="421"/>
      <c r="B26" s="997"/>
      <c r="C26" s="997"/>
      <c r="D26" s="997"/>
      <c r="E26" s="997"/>
      <c r="F26" s="997"/>
      <c r="G26" s="997"/>
      <c r="H26" s="997"/>
      <c r="I26" s="997"/>
      <c r="J26" s="997"/>
      <c r="K26" s="997"/>
      <c r="L26" s="997"/>
      <c r="M26" s="997"/>
      <c r="N26" s="997"/>
      <c r="O26" s="997"/>
      <c r="P26" s="997"/>
      <c r="Q26" s="710"/>
      <c r="R26" s="573"/>
      <c r="S26" s="1003" t="s">
        <v>526</v>
      </c>
      <c r="T26" s="1003"/>
      <c r="U26" s="1003"/>
      <c r="V26" s="1003"/>
      <c r="W26" s="581"/>
      <c r="X26" s="573"/>
      <c r="Y26" s="580"/>
      <c r="Z26" s="1008">
        <v>2</v>
      </c>
      <c r="AA26" s="1008"/>
      <c r="AB26" s="1008"/>
      <c r="AC26" s="1008"/>
      <c r="AD26" s="1008"/>
      <c r="AE26" s="1008"/>
      <c r="AF26" s="580"/>
      <c r="AG26" s="581"/>
      <c r="AH26" s="573"/>
      <c r="AI26" s="594"/>
      <c r="AJ26" s="1035">
        <f>Z26/$Z$30</f>
        <v>0.5</v>
      </c>
      <c r="AK26" s="1036"/>
      <c r="AL26" s="1036"/>
      <c r="AM26" s="1036"/>
      <c r="AN26" s="1036"/>
      <c r="AO26" s="1036"/>
      <c r="AP26" s="1036"/>
      <c r="AQ26" s="594"/>
      <c r="AR26" s="57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row>
    <row r="27" spans="1:84" ht="18" customHeight="1">
      <c r="A27" s="421"/>
      <c r="B27" s="997"/>
      <c r="C27" s="997"/>
      <c r="D27" s="997"/>
      <c r="E27" s="997"/>
      <c r="F27" s="997"/>
      <c r="G27" s="997"/>
      <c r="H27" s="997"/>
      <c r="I27" s="997"/>
      <c r="J27" s="997"/>
      <c r="K27" s="997"/>
      <c r="L27" s="997"/>
      <c r="M27" s="997"/>
      <c r="N27" s="997"/>
      <c r="O27" s="997"/>
      <c r="P27" s="997"/>
      <c r="Q27" s="710"/>
      <c r="R27" s="573"/>
      <c r="S27" s="1003" t="s">
        <v>527</v>
      </c>
      <c r="T27" s="1003"/>
      <c r="U27" s="1003"/>
      <c r="V27" s="1003"/>
      <c r="W27" s="581"/>
      <c r="X27" s="573"/>
      <c r="Y27" s="580"/>
      <c r="Z27" s="1008"/>
      <c r="AA27" s="1008"/>
      <c r="AB27" s="1008"/>
      <c r="AC27" s="1008"/>
      <c r="AD27" s="1008"/>
      <c r="AE27" s="1008"/>
      <c r="AF27" s="580"/>
      <c r="AG27" s="581"/>
      <c r="AH27" s="573"/>
      <c r="AI27" s="594"/>
      <c r="AJ27" s="1022"/>
      <c r="AK27" s="1037"/>
      <c r="AL27" s="1037"/>
      <c r="AM27" s="1037"/>
      <c r="AN27" s="1037"/>
      <c r="AO27" s="1037"/>
      <c r="AP27" s="1037"/>
      <c r="AQ27" s="594"/>
      <c r="AR27" s="57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5"/>
      <c r="BR27" s="185"/>
      <c r="BS27" s="185"/>
      <c r="BT27" s="185"/>
      <c r="BU27" s="185"/>
      <c r="BV27" s="185"/>
      <c r="BW27" s="185"/>
      <c r="BX27" s="185"/>
      <c r="BY27" s="185"/>
      <c r="BZ27" s="185"/>
      <c r="CA27" s="185"/>
      <c r="CB27" s="185"/>
      <c r="CC27" s="185"/>
      <c r="CD27" s="185"/>
      <c r="CE27" s="185"/>
      <c r="CF27" s="185"/>
    </row>
    <row r="28" spans="1:84" ht="18" customHeight="1">
      <c r="A28" s="421"/>
      <c r="B28" s="997"/>
      <c r="C28" s="997"/>
      <c r="D28" s="997"/>
      <c r="E28" s="997"/>
      <c r="F28" s="997"/>
      <c r="G28" s="997"/>
      <c r="H28" s="997"/>
      <c r="I28" s="997"/>
      <c r="J28" s="997"/>
      <c r="K28" s="997"/>
      <c r="L28" s="997"/>
      <c r="M28" s="997"/>
      <c r="N28" s="997"/>
      <c r="O28" s="997"/>
      <c r="P28" s="997"/>
      <c r="Q28" s="710"/>
      <c r="R28" s="573"/>
      <c r="S28" s="1003" t="s">
        <v>528</v>
      </c>
      <c r="T28" s="1003"/>
      <c r="U28" s="1003"/>
      <c r="V28" s="1003"/>
      <c r="W28" s="581"/>
      <c r="X28" s="573"/>
      <c r="Y28" s="589"/>
      <c r="Z28" s="1008"/>
      <c r="AA28" s="1008"/>
      <c r="AB28" s="1008"/>
      <c r="AC28" s="1008"/>
      <c r="AD28" s="1008"/>
      <c r="AE28" s="1008"/>
      <c r="AF28" s="580"/>
      <c r="AG28" s="581"/>
      <c r="AH28" s="573"/>
      <c r="AI28" s="594"/>
      <c r="AJ28" s="1022"/>
      <c r="AK28" s="1037"/>
      <c r="AL28" s="1037"/>
      <c r="AM28" s="1037"/>
      <c r="AN28" s="1037"/>
      <c r="AO28" s="1037"/>
      <c r="AP28" s="1037"/>
      <c r="AQ28" s="594"/>
      <c r="AR28" s="57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85"/>
      <c r="BT28" s="185"/>
      <c r="BU28" s="185"/>
      <c r="BV28" s="185"/>
      <c r="BW28" s="185"/>
      <c r="BX28" s="185"/>
      <c r="BY28" s="185"/>
      <c r="BZ28" s="185"/>
      <c r="CA28" s="185"/>
      <c r="CB28" s="185"/>
      <c r="CC28" s="185"/>
      <c r="CD28" s="185"/>
      <c r="CE28" s="185"/>
      <c r="CF28" s="185"/>
    </row>
    <row r="29" spans="1:84" ht="18" customHeight="1">
      <c r="A29" s="421"/>
      <c r="B29" s="997"/>
      <c r="C29" s="997"/>
      <c r="D29" s="997"/>
      <c r="E29" s="997"/>
      <c r="F29" s="997"/>
      <c r="G29" s="997"/>
      <c r="H29" s="997"/>
      <c r="I29" s="997"/>
      <c r="J29" s="997"/>
      <c r="K29" s="997"/>
      <c r="L29" s="997"/>
      <c r="M29" s="997"/>
      <c r="N29" s="997"/>
      <c r="O29" s="997"/>
      <c r="P29" s="997"/>
      <c r="Q29" s="710"/>
      <c r="R29" s="573"/>
      <c r="S29" s="1003" t="s">
        <v>529</v>
      </c>
      <c r="T29" s="1003"/>
      <c r="U29" s="1003"/>
      <c r="V29" s="1003"/>
      <c r="W29" s="581"/>
      <c r="X29" s="573"/>
      <c r="Y29" s="580"/>
      <c r="Z29" s="1008"/>
      <c r="AA29" s="1008"/>
      <c r="AB29" s="1008"/>
      <c r="AC29" s="1008"/>
      <c r="AD29" s="1008"/>
      <c r="AE29" s="1008"/>
      <c r="AF29" s="580"/>
      <c r="AG29" s="581"/>
      <c r="AH29" s="573"/>
      <c r="AI29" s="594"/>
      <c r="AJ29" s="1022"/>
      <c r="AK29" s="1037"/>
      <c r="AL29" s="1037"/>
      <c r="AM29" s="1037"/>
      <c r="AN29" s="1037"/>
      <c r="AO29" s="1037"/>
      <c r="AP29" s="1037"/>
      <c r="AQ29" s="594"/>
      <c r="AR29" s="57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row>
    <row r="30" spans="1:84" ht="18" customHeight="1">
      <c r="A30" s="717"/>
      <c r="B30" s="996"/>
      <c r="C30" s="996"/>
      <c r="D30" s="996"/>
      <c r="E30" s="996"/>
      <c r="F30" s="996"/>
      <c r="G30" s="996"/>
      <c r="H30" s="996"/>
      <c r="I30" s="996"/>
      <c r="J30" s="996"/>
      <c r="K30" s="996"/>
      <c r="L30" s="996"/>
      <c r="M30" s="996"/>
      <c r="N30" s="996"/>
      <c r="O30" s="996"/>
      <c r="P30" s="996"/>
      <c r="Q30" s="426"/>
      <c r="R30" s="584"/>
      <c r="S30" s="1009" t="s">
        <v>7</v>
      </c>
      <c r="T30" s="1009"/>
      <c r="U30" s="1009"/>
      <c r="V30" s="1009"/>
      <c r="W30" s="586"/>
      <c r="X30" s="584"/>
      <c r="Y30" s="593"/>
      <c r="Z30" s="1039">
        <f>SUM(Z24:AE29)</f>
        <v>4</v>
      </c>
      <c r="AA30" s="1039"/>
      <c r="AB30" s="1039"/>
      <c r="AC30" s="1039"/>
      <c r="AD30" s="1039"/>
      <c r="AE30" s="1039"/>
      <c r="AF30" s="585"/>
      <c r="AG30" s="586"/>
      <c r="AH30" s="584"/>
      <c r="AI30" s="718"/>
      <c r="AJ30" s="1040">
        <v>1</v>
      </c>
      <c r="AK30" s="1041"/>
      <c r="AL30" s="1041"/>
      <c r="AM30" s="1041"/>
      <c r="AN30" s="1041"/>
      <c r="AO30" s="1041"/>
      <c r="AP30" s="1041"/>
      <c r="AQ30" s="718"/>
      <c r="AR30" s="587"/>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row>
    <row r="31" spans="1:84" ht="22.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489"/>
      <c r="BZ31" s="114"/>
      <c r="CA31" s="114"/>
      <c r="CB31" s="114"/>
      <c r="CC31" s="114"/>
      <c r="CD31" s="114"/>
      <c r="CE31" s="114"/>
      <c r="CF31" s="114"/>
    </row>
    <row r="32" spans="1:84" ht="18" customHeight="1">
      <c r="A32" s="428" t="s">
        <v>530</v>
      </c>
      <c r="B32" s="550"/>
      <c r="C32" s="550"/>
      <c r="D32" s="428"/>
      <c r="E32" s="428"/>
      <c r="F32" s="428"/>
      <c r="G32" s="428"/>
      <c r="H32" s="428"/>
      <c r="I32" s="428"/>
      <c r="J32" s="428"/>
      <c r="K32" s="428"/>
      <c r="L32" s="428"/>
      <c r="M32" s="428"/>
      <c r="N32" s="428"/>
      <c r="O32" s="428"/>
      <c r="P32" s="428"/>
      <c r="Q32" s="428"/>
      <c r="R32" s="428"/>
      <c r="S32" s="428"/>
      <c r="T32" s="428"/>
      <c r="U32" s="550"/>
      <c r="V32" s="550"/>
      <c r="W32" s="550"/>
      <c r="X32" s="550"/>
      <c r="Y32" s="550"/>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0"/>
      <c r="AW32" s="550"/>
      <c r="AX32" s="550"/>
      <c r="AY32" s="550"/>
      <c r="AZ32" s="550"/>
      <c r="BA32" s="550"/>
      <c r="BB32" s="550"/>
      <c r="BC32" s="550"/>
      <c r="BD32" s="550"/>
      <c r="BE32" s="550"/>
      <c r="BF32" s="550"/>
      <c r="BG32" s="550"/>
      <c r="BH32" s="550"/>
      <c r="BI32" s="550"/>
      <c r="BJ32" s="550"/>
      <c r="BK32" s="550"/>
      <c r="BL32" s="550"/>
      <c r="BM32" s="550"/>
      <c r="BN32" s="550"/>
      <c r="BO32" s="550"/>
      <c r="BP32" s="550"/>
      <c r="BQ32" s="550"/>
      <c r="BR32" s="550"/>
      <c r="BS32" s="550"/>
      <c r="BT32" s="550"/>
      <c r="BU32" s="550"/>
      <c r="BV32" s="550"/>
      <c r="BW32" s="550"/>
      <c r="BX32" s="550"/>
      <c r="BY32" s="550"/>
      <c r="BZ32" s="550"/>
      <c r="CA32" s="550"/>
      <c r="CB32" s="550"/>
      <c r="CC32" s="550"/>
      <c r="CD32" s="550"/>
      <c r="CE32" s="550"/>
      <c r="CF32" s="550"/>
    </row>
    <row r="33" spans="1:84" ht="18" customHeight="1">
      <c r="A33" s="595"/>
      <c r="B33" s="596"/>
      <c r="C33" s="1051" t="s">
        <v>531</v>
      </c>
      <c r="D33" s="1051"/>
      <c r="E33" s="1051"/>
      <c r="F33" s="1051"/>
      <c r="G33" s="1051"/>
      <c r="H33" s="1051"/>
      <c r="I33" s="1051"/>
      <c r="J33" s="1051"/>
      <c r="K33" s="596"/>
      <c r="L33" s="597"/>
      <c r="M33" s="598"/>
      <c r="N33" s="571"/>
      <c r="O33" s="1017" t="s">
        <v>532</v>
      </c>
      <c r="P33" s="1017"/>
      <c r="Q33" s="1017"/>
      <c r="R33" s="1017"/>
      <c r="S33" s="1017"/>
      <c r="T33" s="1017"/>
      <c r="U33" s="1017"/>
      <c r="V33" s="1017"/>
      <c r="W33" s="596"/>
      <c r="X33" s="599"/>
      <c r="Y33" s="570"/>
      <c r="Z33" s="571"/>
      <c r="AA33" s="1017" t="s">
        <v>533</v>
      </c>
      <c r="AB33" s="1017"/>
      <c r="AC33" s="1017"/>
      <c r="AD33" s="1017"/>
      <c r="AE33" s="1017"/>
      <c r="AF33" s="1017"/>
      <c r="AG33" s="1017"/>
      <c r="AH33" s="1017"/>
      <c r="AI33" s="596"/>
      <c r="AJ33" s="597"/>
      <c r="AK33" s="570"/>
      <c r="AL33" s="571"/>
      <c r="AM33" s="1017" t="s">
        <v>534</v>
      </c>
      <c r="AN33" s="1017"/>
      <c r="AO33" s="1017"/>
      <c r="AP33" s="1017"/>
      <c r="AQ33" s="1017"/>
      <c r="AR33" s="1017"/>
      <c r="AS33" s="1017"/>
      <c r="AT33" s="1017"/>
      <c r="AU33" s="571"/>
      <c r="AV33" s="597"/>
      <c r="AW33" s="570"/>
      <c r="AX33" s="571"/>
      <c r="AY33" s="1017" t="s">
        <v>535</v>
      </c>
      <c r="AZ33" s="1017"/>
      <c r="BA33" s="1017"/>
      <c r="BB33" s="1017"/>
      <c r="BC33" s="1017"/>
      <c r="BD33" s="1017"/>
      <c r="BE33" s="1017"/>
      <c r="BF33" s="1017"/>
      <c r="BG33" s="571"/>
      <c r="BH33" s="597"/>
      <c r="BI33" s="570"/>
      <c r="BJ33" s="571"/>
      <c r="BK33" s="1017" t="s">
        <v>536</v>
      </c>
      <c r="BL33" s="1017"/>
      <c r="BM33" s="1017"/>
      <c r="BN33" s="1017"/>
      <c r="BO33" s="1017"/>
      <c r="BP33" s="1017"/>
      <c r="BQ33" s="1017"/>
      <c r="BR33" s="1017"/>
      <c r="BS33" s="571"/>
      <c r="BT33" s="597"/>
      <c r="BU33" s="571"/>
      <c r="BV33" s="571"/>
      <c r="BW33" s="1017" t="s">
        <v>537</v>
      </c>
      <c r="BX33" s="1017"/>
      <c r="BY33" s="1017"/>
      <c r="BZ33" s="1017"/>
      <c r="CA33" s="1017"/>
      <c r="CB33" s="1017"/>
      <c r="CC33" s="1017"/>
      <c r="CD33" s="1017"/>
      <c r="CE33" s="571"/>
      <c r="CF33" s="572"/>
    </row>
    <row r="34" spans="1:84" ht="18" customHeight="1">
      <c r="A34" s="600"/>
      <c r="B34" s="898" t="s">
        <v>538</v>
      </c>
      <c r="C34" s="898"/>
      <c r="D34" s="898"/>
      <c r="E34" s="898"/>
      <c r="F34" s="898"/>
      <c r="G34" s="898"/>
      <c r="H34" s="898"/>
      <c r="I34" s="898"/>
      <c r="J34" s="898"/>
      <c r="K34" s="898"/>
      <c r="L34" s="479"/>
      <c r="M34" s="601"/>
      <c r="N34" s="185"/>
      <c r="O34" s="549"/>
      <c r="P34" s="549"/>
      <c r="Q34" s="549"/>
      <c r="R34" s="549"/>
      <c r="S34" s="549"/>
      <c r="T34" s="549"/>
      <c r="U34" s="549"/>
      <c r="V34" s="549"/>
      <c r="W34" s="550"/>
      <c r="X34" s="602"/>
      <c r="Y34" s="118"/>
      <c r="Z34" s="185"/>
      <c r="AA34" s="549"/>
      <c r="AB34" s="549"/>
      <c r="AC34" s="549"/>
      <c r="AD34" s="549"/>
      <c r="AE34" s="549"/>
      <c r="AF34" s="549"/>
      <c r="AG34" s="549"/>
      <c r="AH34" s="549"/>
      <c r="AI34" s="550"/>
      <c r="AJ34" s="479"/>
      <c r="AK34" s="118"/>
      <c r="AL34" s="185"/>
      <c r="AM34" s="549"/>
      <c r="AN34" s="549"/>
      <c r="AO34" s="549"/>
      <c r="AP34" s="549"/>
      <c r="AQ34" s="549"/>
      <c r="AR34" s="549"/>
      <c r="AS34" s="549"/>
      <c r="AT34" s="549"/>
      <c r="AU34" s="185"/>
      <c r="AV34" s="479"/>
      <c r="AW34" s="118"/>
      <c r="AX34" s="185"/>
      <c r="AY34" s="549"/>
      <c r="AZ34" s="549"/>
      <c r="BA34" s="549"/>
      <c r="BB34" s="549"/>
      <c r="BC34" s="549"/>
      <c r="BD34" s="549"/>
      <c r="BE34" s="549"/>
      <c r="BF34" s="549"/>
      <c r="BG34" s="185"/>
      <c r="BH34" s="479"/>
      <c r="BI34" s="118"/>
      <c r="BJ34" s="185"/>
      <c r="BK34" s="549"/>
      <c r="BL34" s="549"/>
      <c r="BM34" s="549"/>
      <c r="BN34" s="549"/>
      <c r="BO34" s="549"/>
      <c r="BP34" s="549"/>
      <c r="BQ34" s="549"/>
      <c r="BR34" s="549"/>
      <c r="BS34" s="185"/>
      <c r="BT34" s="479"/>
      <c r="BU34" s="185"/>
      <c r="BV34" s="185"/>
      <c r="BW34" s="549"/>
      <c r="BX34" s="549"/>
      <c r="BY34" s="549"/>
      <c r="BZ34" s="549"/>
      <c r="CA34" s="549"/>
      <c r="CB34" s="549"/>
      <c r="CC34" s="549"/>
      <c r="CD34" s="549"/>
      <c r="CE34" s="185"/>
      <c r="CF34" s="123"/>
    </row>
    <row r="35" spans="1:84" ht="18" customHeight="1">
      <c r="A35" s="600"/>
      <c r="B35" s="898"/>
      <c r="C35" s="898"/>
      <c r="D35" s="898"/>
      <c r="E35" s="898"/>
      <c r="F35" s="898"/>
      <c r="G35" s="898"/>
      <c r="H35" s="898"/>
      <c r="I35" s="898"/>
      <c r="J35" s="898"/>
      <c r="K35" s="898"/>
      <c r="L35" s="602"/>
      <c r="M35" s="603"/>
      <c r="N35" s="1043" t="s">
        <v>539</v>
      </c>
      <c r="O35" s="1044"/>
      <c r="P35" s="1044"/>
      <c r="Q35" s="1044"/>
      <c r="R35" s="1044"/>
      <c r="S35" s="1044"/>
      <c r="T35" s="1044"/>
      <c r="U35" s="1044"/>
      <c r="V35" s="1044"/>
      <c r="W35" s="1044"/>
      <c r="X35" s="602"/>
      <c r="Y35" s="604"/>
      <c r="Z35" s="1046" t="s">
        <v>540</v>
      </c>
      <c r="AA35" s="1047"/>
      <c r="AB35" s="1047"/>
      <c r="AC35" s="1047"/>
      <c r="AD35" s="1047"/>
      <c r="AE35" s="1047"/>
      <c r="AF35" s="1047"/>
      <c r="AG35" s="1047"/>
      <c r="AH35" s="1047"/>
      <c r="AI35" s="1047"/>
      <c r="AJ35" s="602"/>
      <c r="AK35" s="604"/>
      <c r="AL35" s="1046" t="s">
        <v>541</v>
      </c>
      <c r="AM35" s="1047"/>
      <c r="AN35" s="1047"/>
      <c r="AO35" s="1047"/>
      <c r="AP35" s="1047"/>
      <c r="AQ35" s="1047"/>
      <c r="AR35" s="1047"/>
      <c r="AS35" s="1047"/>
      <c r="AT35" s="1047"/>
      <c r="AU35" s="1047"/>
      <c r="AV35" s="602"/>
      <c r="AW35" s="604"/>
      <c r="AX35" s="1046" t="s">
        <v>542</v>
      </c>
      <c r="AY35" s="1047"/>
      <c r="AZ35" s="1047"/>
      <c r="BA35" s="1047"/>
      <c r="BB35" s="1047"/>
      <c r="BC35" s="1047"/>
      <c r="BD35" s="1047"/>
      <c r="BE35" s="1047"/>
      <c r="BF35" s="1047"/>
      <c r="BG35" s="1047"/>
      <c r="BH35" s="602"/>
      <c r="BI35" s="604"/>
      <c r="BJ35" s="1046" t="s">
        <v>543</v>
      </c>
      <c r="BK35" s="1047"/>
      <c r="BL35" s="1047"/>
      <c r="BM35" s="1047"/>
      <c r="BN35" s="1047"/>
      <c r="BO35" s="1047"/>
      <c r="BP35" s="1047"/>
      <c r="BQ35" s="1047"/>
      <c r="BR35" s="1047"/>
      <c r="BS35" s="1047"/>
      <c r="BT35" s="602"/>
      <c r="BU35" s="604"/>
      <c r="BV35" s="1049" t="s">
        <v>544</v>
      </c>
      <c r="BW35" s="1050"/>
      <c r="BX35" s="1050"/>
      <c r="BY35" s="1050"/>
      <c r="BZ35" s="1050"/>
      <c r="CA35" s="1050"/>
      <c r="CB35" s="1050"/>
      <c r="CC35" s="1050"/>
      <c r="CD35" s="1050"/>
      <c r="CE35" s="1050"/>
      <c r="CF35" s="605"/>
    </row>
    <row r="36" spans="1:84" ht="18" customHeight="1">
      <c r="A36" s="600"/>
      <c r="B36" s="898"/>
      <c r="C36" s="898"/>
      <c r="D36" s="898"/>
      <c r="E36" s="898"/>
      <c r="F36" s="898"/>
      <c r="G36" s="898"/>
      <c r="H36" s="898"/>
      <c r="I36" s="898"/>
      <c r="J36" s="898"/>
      <c r="K36" s="898"/>
      <c r="L36" s="602"/>
      <c r="M36" s="603"/>
      <c r="N36" s="1044"/>
      <c r="O36" s="1044"/>
      <c r="P36" s="1044"/>
      <c r="Q36" s="1044"/>
      <c r="R36" s="1044"/>
      <c r="S36" s="1044"/>
      <c r="T36" s="1044"/>
      <c r="U36" s="1044"/>
      <c r="V36" s="1044"/>
      <c r="W36" s="1044"/>
      <c r="X36" s="602"/>
      <c r="Y36" s="601"/>
      <c r="Z36" s="1047"/>
      <c r="AA36" s="1047"/>
      <c r="AB36" s="1047"/>
      <c r="AC36" s="1047"/>
      <c r="AD36" s="1047"/>
      <c r="AE36" s="1047"/>
      <c r="AF36" s="1047"/>
      <c r="AG36" s="1047"/>
      <c r="AH36" s="1047"/>
      <c r="AI36" s="1047"/>
      <c r="AJ36" s="602"/>
      <c r="AK36" s="601"/>
      <c r="AL36" s="1047"/>
      <c r="AM36" s="1047"/>
      <c r="AN36" s="1047"/>
      <c r="AO36" s="1047"/>
      <c r="AP36" s="1047"/>
      <c r="AQ36" s="1047"/>
      <c r="AR36" s="1047"/>
      <c r="AS36" s="1047"/>
      <c r="AT36" s="1047"/>
      <c r="AU36" s="1047"/>
      <c r="AV36" s="602"/>
      <c r="AW36" s="601"/>
      <c r="AX36" s="1047"/>
      <c r="AY36" s="1047"/>
      <c r="AZ36" s="1047"/>
      <c r="BA36" s="1047"/>
      <c r="BB36" s="1047"/>
      <c r="BC36" s="1047"/>
      <c r="BD36" s="1047"/>
      <c r="BE36" s="1047"/>
      <c r="BF36" s="1047"/>
      <c r="BG36" s="1047"/>
      <c r="BH36" s="602"/>
      <c r="BI36" s="601"/>
      <c r="BJ36" s="1047"/>
      <c r="BK36" s="1047"/>
      <c r="BL36" s="1047"/>
      <c r="BM36" s="1047"/>
      <c r="BN36" s="1047"/>
      <c r="BO36" s="1047"/>
      <c r="BP36" s="1047"/>
      <c r="BQ36" s="1047"/>
      <c r="BR36" s="1047"/>
      <c r="BS36" s="1047"/>
      <c r="BT36" s="602"/>
      <c r="BU36" s="601"/>
      <c r="BV36" s="1050"/>
      <c r="BW36" s="1050"/>
      <c r="BX36" s="1050"/>
      <c r="BY36" s="1050"/>
      <c r="BZ36" s="1050"/>
      <c r="CA36" s="1050"/>
      <c r="CB36" s="1050"/>
      <c r="CC36" s="1050"/>
      <c r="CD36" s="1050"/>
      <c r="CE36" s="1050"/>
      <c r="CF36" s="605"/>
    </row>
    <row r="37" spans="1:84" ht="18" customHeight="1">
      <c r="A37" s="600"/>
      <c r="B37" s="898"/>
      <c r="C37" s="898"/>
      <c r="D37" s="898"/>
      <c r="E37" s="898"/>
      <c r="F37" s="898"/>
      <c r="G37" s="898"/>
      <c r="H37" s="898"/>
      <c r="I37" s="898"/>
      <c r="J37" s="898"/>
      <c r="K37" s="898"/>
      <c r="L37" s="602"/>
      <c r="M37" s="603"/>
      <c r="N37" s="1044"/>
      <c r="O37" s="1044"/>
      <c r="P37" s="1044"/>
      <c r="Q37" s="1044"/>
      <c r="R37" s="1044"/>
      <c r="S37" s="1044"/>
      <c r="T37" s="1044"/>
      <c r="U37" s="1044"/>
      <c r="V37" s="1044"/>
      <c r="W37" s="1044"/>
      <c r="X37" s="602"/>
      <c r="Y37" s="601"/>
      <c r="Z37" s="1047"/>
      <c r="AA37" s="1047"/>
      <c r="AB37" s="1047"/>
      <c r="AC37" s="1047"/>
      <c r="AD37" s="1047"/>
      <c r="AE37" s="1047"/>
      <c r="AF37" s="1047"/>
      <c r="AG37" s="1047"/>
      <c r="AH37" s="1047"/>
      <c r="AI37" s="1047"/>
      <c r="AJ37" s="602"/>
      <c r="AK37" s="601"/>
      <c r="AL37" s="1047"/>
      <c r="AM37" s="1047"/>
      <c r="AN37" s="1047"/>
      <c r="AO37" s="1047"/>
      <c r="AP37" s="1047"/>
      <c r="AQ37" s="1047"/>
      <c r="AR37" s="1047"/>
      <c r="AS37" s="1047"/>
      <c r="AT37" s="1047"/>
      <c r="AU37" s="1047"/>
      <c r="AV37" s="602"/>
      <c r="AW37" s="601"/>
      <c r="AX37" s="1047"/>
      <c r="AY37" s="1047"/>
      <c r="AZ37" s="1047"/>
      <c r="BA37" s="1047"/>
      <c r="BB37" s="1047"/>
      <c r="BC37" s="1047"/>
      <c r="BD37" s="1047"/>
      <c r="BE37" s="1047"/>
      <c r="BF37" s="1047"/>
      <c r="BG37" s="1047"/>
      <c r="BH37" s="602"/>
      <c r="BI37" s="601"/>
      <c r="BJ37" s="1047"/>
      <c r="BK37" s="1047"/>
      <c r="BL37" s="1047"/>
      <c r="BM37" s="1047"/>
      <c r="BN37" s="1047"/>
      <c r="BO37" s="1047"/>
      <c r="BP37" s="1047"/>
      <c r="BQ37" s="1047"/>
      <c r="BR37" s="1047"/>
      <c r="BS37" s="1047"/>
      <c r="BT37" s="602"/>
      <c r="BU37" s="601"/>
      <c r="BV37" s="1050"/>
      <c r="BW37" s="1050"/>
      <c r="BX37" s="1050"/>
      <c r="BY37" s="1050"/>
      <c r="BZ37" s="1050"/>
      <c r="CA37" s="1050"/>
      <c r="CB37" s="1050"/>
      <c r="CC37" s="1050"/>
      <c r="CD37" s="1050"/>
      <c r="CE37" s="1050"/>
      <c r="CF37" s="605"/>
    </row>
    <row r="38" spans="1:84" ht="18" customHeight="1">
      <c r="A38" s="600"/>
      <c r="B38" s="898"/>
      <c r="C38" s="898"/>
      <c r="D38" s="898"/>
      <c r="E38" s="898"/>
      <c r="F38" s="898"/>
      <c r="G38" s="898"/>
      <c r="H38" s="898"/>
      <c r="I38" s="898"/>
      <c r="J38" s="898"/>
      <c r="K38" s="898"/>
      <c r="L38" s="602"/>
      <c r="M38" s="603"/>
      <c r="N38" s="1044"/>
      <c r="O38" s="1044"/>
      <c r="P38" s="1044"/>
      <c r="Q38" s="1044"/>
      <c r="R38" s="1044"/>
      <c r="S38" s="1044"/>
      <c r="T38" s="1044"/>
      <c r="U38" s="1044"/>
      <c r="V38" s="1044"/>
      <c r="W38" s="1044"/>
      <c r="X38" s="602"/>
      <c r="Y38" s="601"/>
      <c r="Z38" s="1047"/>
      <c r="AA38" s="1047"/>
      <c r="AB38" s="1047"/>
      <c r="AC38" s="1047"/>
      <c r="AD38" s="1047"/>
      <c r="AE38" s="1047"/>
      <c r="AF38" s="1047"/>
      <c r="AG38" s="1047"/>
      <c r="AH38" s="1047"/>
      <c r="AI38" s="1047"/>
      <c r="AJ38" s="602"/>
      <c r="AK38" s="601"/>
      <c r="AL38" s="1047"/>
      <c r="AM38" s="1047"/>
      <c r="AN38" s="1047"/>
      <c r="AO38" s="1047"/>
      <c r="AP38" s="1047"/>
      <c r="AQ38" s="1047"/>
      <c r="AR38" s="1047"/>
      <c r="AS38" s="1047"/>
      <c r="AT38" s="1047"/>
      <c r="AU38" s="1047"/>
      <c r="AV38" s="602"/>
      <c r="AW38" s="601"/>
      <c r="AX38" s="1047"/>
      <c r="AY38" s="1047"/>
      <c r="AZ38" s="1047"/>
      <c r="BA38" s="1047"/>
      <c r="BB38" s="1047"/>
      <c r="BC38" s="1047"/>
      <c r="BD38" s="1047"/>
      <c r="BE38" s="1047"/>
      <c r="BF38" s="1047"/>
      <c r="BG38" s="1047"/>
      <c r="BH38" s="602"/>
      <c r="BI38" s="601"/>
      <c r="BJ38" s="1047"/>
      <c r="BK38" s="1047"/>
      <c r="BL38" s="1047"/>
      <c r="BM38" s="1047"/>
      <c r="BN38" s="1047"/>
      <c r="BO38" s="1047"/>
      <c r="BP38" s="1047"/>
      <c r="BQ38" s="1047"/>
      <c r="BR38" s="1047"/>
      <c r="BS38" s="1047"/>
      <c r="BT38" s="602"/>
      <c r="BU38" s="601"/>
      <c r="BV38" s="1050"/>
      <c r="BW38" s="1050"/>
      <c r="BX38" s="1050"/>
      <c r="BY38" s="1050"/>
      <c r="BZ38" s="1050"/>
      <c r="CA38" s="1050"/>
      <c r="CB38" s="1050"/>
      <c r="CC38" s="1050"/>
      <c r="CD38" s="1050"/>
      <c r="CE38" s="1050"/>
      <c r="CF38" s="605"/>
    </row>
    <row r="39" spans="1:84" ht="18" customHeight="1">
      <c r="A39" s="600"/>
      <c r="B39" s="898"/>
      <c r="C39" s="898"/>
      <c r="D39" s="898"/>
      <c r="E39" s="898"/>
      <c r="F39" s="898"/>
      <c r="G39" s="898"/>
      <c r="H39" s="898"/>
      <c r="I39" s="898"/>
      <c r="J39" s="898"/>
      <c r="K39" s="898"/>
      <c r="L39" s="602"/>
      <c r="M39" s="603"/>
      <c r="N39" s="1044"/>
      <c r="O39" s="1044"/>
      <c r="P39" s="1044"/>
      <c r="Q39" s="1044"/>
      <c r="R39" s="1044"/>
      <c r="S39" s="1044"/>
      <c r="T39" s="1044"/>
      <c r="U39" s="1044"/>
      <c r="V39" s="1044"/>
      <c r="W39" s="1044"/>
      <c r="X39" s="602"/>
      <c r="Y39" s="601"/>
      <c r="Z39" s="1047"/>
      <c r="AA39" s="1047"/>
      <c r="AB39" s="1047"/>
      <c r="AC39" s="1047"/>
      <c r="AD39" s="1047"/>
      <c r="AE39" s="1047"/>
      <c r="AF39" s="1047"/>
      <c r="AG39" s="1047"/>
      <c r="AH39" s="1047"/>
      <c r="AI39" s="1047"/>
      <c r="AJ39" s="602"/>
      <c r="AK39" s="601"/>
      <c r="AL39" s="1047"/>
      <c r="AM39" s="1047"/>
      <c r="AN39" s="1047"/>
      <c r="AO39" s="1047"/>
      <c r="AP39" s="1047"/>
      <c r="AQ39" s="1047"/>
      <c r="AR39" s="1047"/>
      <c r="AS39" s="1047"/>
      <c r="AT39" s="1047"/>
      <c r="AU39" s="1047"/>
      <c r="AV39" s="602"/>
      <c r="AW39" s="601"/>
      <c r="AX39" s="1047"/>
      <c r="AY39" s="1047"/>
      <c r="AZ39" s="1047"/>
      <c r="BA39" s="1047"/>
      <c r="BB39" s="1047"/>
      <c r="BC39" s="1047"/>
      <c r="BD39" s="1047"/>
      <c r="BE39" s="1047"/>
      <c r="BF39" s="1047"/>
      <c r="BG39" s="1047"/>
      <c r="BH39" s="602"/>
      <c r="BI39" s="601"/>
      <c r="BJ39" s="1047"/>
      <c r="BK39" s="1047"/>
      <c r="BL39" s="1047"/>
      <c r="BM39" s="1047"/>
      <c r="BN39" s="1047"/>
      <c r="BO39" s="1047"/>
      <c r="BP39" s="1047"/>
      <c r="BQ39" s="1047"/>
      <c r="BR39" s="1047"/>
      <c r="BS39" s="1047"/>
      <c r="BT39" s="602"/>
      <c r="BU39" s="601"/>
      <c r="BV39" s="1050"/>
      <c r="BW39" s="1050"/>
      <c r="BX39" s="1050"/>
      <c r="BY39" s="1050"/>
      <c r="BZ39" s="1050"/>
      <c r="CA39" s="1050"/>
      <c r="CB39" s="1050"/>
      <c r="CC39" s="1050"/>
      <c r="CD39" s="1050"/>
      <c r="CE39" s="1050"/>
      <c r="CF39" s="605"/>
    </row>
    <row r="40" spans="1:84" ht="18" customHeight="1">
      <c r="A40" s="600"/>
      <c r="B40" s="898"/>
      <c r="C40" s="898"/>
      <c r="D40" s="898"/>
      <c r="E40" s="898"/>
      <c r="F40" s="898"/>
      <c r="G40" s="898"/>
      <c r="H40" s="898"/>
      <c r="I40" s="898"/>
      <c r="J40" s="898"/>
      <c r="K40" s="898"/>
      <c r="L40" s="602"/>
      <c r="M40" s="603"/>
      <c r="N40" s="1044"/>
      <c r="O40" s="1044"/>
      <c r="P40" s="1044"/>
      <c r="Q40" s="1044"/>
      <c r="R40" s="1044"/>
      <c r="S40" s="1044"/>
      <c r="T40" s="1044"/>
      <c r="U40" s="1044"/>
      <c r="V40" s="1044"/>
      <c r="W40" s="1044"/>
      <c r="X40" s="602"/>
      <c r="Y40" s="601"/>
      <c r="Z40" s="1047"/>
      <c r="AA40" s="1047"/>
      <c r="AB40" s="1047"/>
      <c r="AC40" s="1047"/>
      <c r="AD40" s="1047"/>
      <c r="AE40" s="1047"/>
      <c r="AF40" s="1047"/>
      <c r="AG40" s="1047"/>
      <c r="AH40" s="1047"/>
      <c r="AI40" s="1047"/>
      <c r="AJ40" s="602"/>
      <c r="AK40" s="601"/>
      <c r="AL40" s="1047"/>
      <c r="AM40" s="1047"/>
      <c r="AN40" s="1047"/>
      <c r="AO40" s="1047"/>
      <c r="AP40" s="1047"/>
      <c r="AQ40" s="1047"/>
      <c r="AR40" s="1047"/>
      <c r="AS40" s="1047"/>
      <c r="AT40" s="1047"/>
      <c r="AU40" s="1047"/>
      <c r="AV40" s="602"/>
      <c r="AW40" s="601"/>
      <c r="AX40" s="1047"/>
      <c r="AY40" s="1047"/>
      <c r="AZ40" s="1047"/>
      <c r="BA40" s="1047"/>
      <c r="BB40" s="1047"/>
      <c r="BC40" s="1047"/>
      <c r="BD40" s="1047"/>
      <c r="BE40" s="1047"/>
      <c r="BF40" s="1047"/>
      <c r="BG40" s="1047"/>
      <c r="BH40" s="602"/>
      <c r="BI40" s="601"/>
      <c r="BJ40" s="1047"/>
      <c r="BK40" s="1047"/>
      <c r="BL40" s="1047"/>
      <c r="BM40" s="1047"/>
      <c r="BN40" s="1047"/>
      <c r="BO40" s="1047"/>
      <c r="BP40" s="1047"/>
      <c r="BQ40" s="1047"/>
      <c r="BR40" s="1047"/>
      <c r="BS40" s="1047"/>
      <c r="BT40" s="602"/>
      <c r="BU40" s="601"/>
      <c r="BV40" s="1050"/>
      <c r="BW40" s="1050"/>
      <c r="BX40" s="1050"/>
      <c r="BY40" s="1050"/>
      <c r="BZ40" s="1050"/>
      <c r="CA40" s="1050"/>
      <c r="CB40" s="1050"/>
      <c r="CC40" s="1050"/>
      <c r="CD40" s="1050"/>
      <c r="CE40" s="1050"/>
      <c r="CF40" s="605"/>
    </row>
    <row r="41" spans="1:84" ht="18" customHeight="1">
      <c r="A41" s="600"/>
      <c r="B41" s="898"/>
      <c r="C41" s="898"/>
      <c r="D41" s="898"/>
      <c r="E41" s="898"/>
      <c r="F41" s="898"/>
      <c r="G41" s="898"/>
      <c r="H41" s="898"/>
      <c r="I41" s="898"/>
      <c r="J41" s="898"/>
      <c r="K41" s="898"/>
      <c r="L41" s="602"/>
      <c r="M41" s="603"/>
      <c r="N41" s="1044"/>
      <c r="O41" s="1044"/>
      <c r="P41" s="1044"/>
      <c r="Q41" s="1044"/>
      <c r="R41" s="1044"/>
      <c r="S41" s="1044"/>
      <c r="T41" s="1044"/>
      <c r="U41" s="1044"/>
      <c r="V41" s="1044"/>
      <c r="W41" s="1044"/>
      <c r="X41" s="602"/>
      <c r="Y41" s="601"/>
      <c r="Z41" s="1047"/>
      <c r="AA41" s="1047"/>
      <c r="AB41" s="1047"/>
      <c r="AC41" s="1047"/>
      <c r="AD41" s="1047"/>
      <c r="AE41" s="1047"/>
      <c r="AF41" s="1047"/>
      <c r="AG41" s="1047"/>
      <c r="AH41" s="1047"/>
      <c r="AI41" s="1047"/>
      <c r="AJ41" s="602"/>
      <c r="AK41" s="601"/>
      <c r="AL41" s="1047"/>
      <c r="AM41" s="1047"/>
      <c r="AN41" s="1047"/>
      <c r="AO41" s="1047"/>
      <c r="AP41" s="1047"/>
      <c r="AQ41" s="1047"/>
      <c r="AR41" s="1047"/>
      <c r="AS41" s="1047"/>
      <c r="AT41" s="1047"/>
      <c r="AU41" s="1047"/>
      <c r="AV41" s="602"/>
      <c r="AW41" s="601"/>
      <c r="AX41" s="1047"/>
      <c r="AY41" s="1047"/>
      <c r="AZ41" s="1047"/>
      <c r="BA41" s="1047"/>
      <c r="BB41" s="1047"/>
      <c r="BC41" s="1047"/>
      <c r="BD41" s="1047"/>
      <c r="BE41" s="1047"/>
      <c r="BF41" s="1047"/>
      <c r="BG41" s="1047"/>
      <c r="BH41" s="602"/>
      <c r="BI41" s="601"/>
      <c r="BJ41" s="1047"/>
      <c r="BK41" s="1047"/>
      <c r="BL41" s="1047"/>
      <c r="BM41" s="1047"/>
      <c r="BN41" s="1047"/>
      <c r="BO41" s="1047"/>
      <c r="BP41" s="1047"/>
      <c r="BQ41" s="1047"/>
      <c r="BR41" s="1047"/>
      <c r="BS41" s="1047"/>
      <c r="BT41" s="602"/>
      <c r="BU41" s="601"/>
      <c r="BV41" s="1050"/>
      <c r="BW41" s="1050"/>
      <c r="BX41" s="1050"/>
      <c r="BY41" s="1050"/>
      <c r="BZ41" s="1050"/>
      <c r="CA41" s="1050"/>
      <c r="CB41" s="1050"/>
      <c r="CC41" s="1050"/>
      <c r="CD41" s="1050"/>
      <c r="CE41" s="1050"/>
      <c r="CF41" s="605"/>
    </row>
    <row r="42" spans="1:84" ht="18" customHeight="1">
      <c r="A42" s="606"/>
      <c r="B42" s="1042"/>
      <c r="C42" s="1042"/>
      <c r="D42" s="1042"/>
      <c r="E42" s="1042"/>
      <c r="F42" s="1042"/>
      <c r="G42" s="1042"/>
      <c r="H42" s="1042"/>
      <c r="I42" s="1042"/>
      <c r="J42" s="1042"/>
      <c r="K42" s="1042"/>
      <c r="L42" s="607"/>
      <c r="M42" s="608"/>
      <c r="N42" s="1045"/>
      <c r="O42" s="1045"/>
      <c r="P42" s="1045"/>
      <c r="Q42" s="1045"/>
      <c r="R42" s="1045"/>
      <c r="S42" s="1045"/>
      <c r="T42" s="1045"/>
      <c r="U42" s="1045"/>
      <c r="V42" s="1045"/>
      <c r="W42" s="1045"/>
      <c r="X42" s="607"/>
      <c r="Y42" s="609"/>
      <c r="Z42" s="1048"/>
      <c r="AA42" s="1048"/>
      <c r="AB42" s="1048"/>
      <c r="AC42" s="1048"/>
      <c r="AD42" s="1048"/>
      <c r="AE42" s="1048"/>
      <c r="AF42" s="1048"/>
      <c r="AG42" s="1048"/>
      <c r="AH42" s="1048"/>
      <c r="AI42" s="1048"/>
      <c r="AJ42" s="607"/>
      <c r="AK42" s="609"/>
      <c r="AL42" s="1048"/>
      <c r="AM42" s="1048"/>
      <c r="AN42" s="1048"/>
      <c r="AO42" s="1048"/>
      <c r="AP42" s="1048"/>
      <c r="AQ42" s="1048"/>
      <c r="AR42" s="1048"/>
      <c r="AS42" s="1048"/>
      <c r="AT42" s="1048"/>
      <c r="AU42" s="1048"/>
      <c r="AV42" s="607"/>
      <c r="AW42" s="609"/>
      <c r="AX42" s="1048"/>
      <c r="AY42" s="1048"/>
      <c r="AZ42" s="1048"/>
      <c r="BA42" s="1048"/>
      <c r="BB42" s="1048"/>
      <c r="BC42" s="1048"/>
      <c r="BD42" s="1048"/>
      <c r="BE42" s="1048"/>
      <c r="BF42" s="1048"/>
      <c r="BG42" s="1048"/>
      <c r="BH42" s="607"/>
      <c r="BI42" s="609"/>
      <c r="BJ42" s="1048"/>
      <c r="BK42" s="1048"/>
      <c r="BL42" s="1048"/>
      <c r="BM42" s="1048"/>
      <c r="BN42" s="1048"/>
      <c r="BO42" s="1048"/>
      <c r="BP42" s="1048"/>
      <c r="BQ42" s="1048"/>
      <c r="BR42" s="1048"/>
      <c r="BS42" s="1048"/>
      <c r="BT42" s="607"/>
      <c r="BU42" s="609"/>
      <c r="BV42" s="1048"/>
      <c r="BW42" s="1048"/>
      <c r="BX42" s="1048"/>
      <c r="BY42" s="1048"/>
      <c r="BZ42" s="1048"/>
      <c r="CA42" s="1048"/>
      <c r="CB42" s="1048"/>
      <c r="CC42" s="1048"/>
      <c r="CD42" s="1048"/>
      <c r="CE42" s="1048"/>
      <c r="CF42" s="610"/>
    </row>
    <row r="43" spans="1:84" ht="18" customHeight="1">
      <c r="A43" s="550"/>
      <c r="B43" s="550"/>
      <c r="C43" s="550"/>
      <c r="D43" s="550"/>
      <c r="E43" s="550"/>
      <c r="F43" s="550"/>
      <c r="G43" s="550"/>
      <c r="H43" s="550"/>
      <c r="I43" s="550"/>
      <c r="J43" s="550"/>
      <c r="K43" s="611"/>
      <c r="L43" s="611"/>
      <c r="M43" s="611"/>
      <c r="N43" s="611"/>
      <c r="O43" s="611"/>
      <c r="P43" s="611"/>
      <c r="Q43" s="611"/>
      <c r="R43" s="550"/>
      <c r="S43" s="550"/>
      <c r="T43" s="550"/>
      <c r="U43" s="550"/>
      <c r="V43" s="550"/>
      <c r="W43" s="550"/>
      <c r="X43" s="550"/>
      <c r="Y43" s="550"/>
      <c r="Z43" s="550"/>
      <c r="AA43" s="550"/>
      <c r="AB43" s="550"/>
      <c r="AC43" s="550"/>
      <c r="AD43" s="550"/>
      <c r="AE43" s="611"/>
      <c r="AF43" s="611"/>
      <c r="AG43" s="611"/>
      <c r="AH43" s="611"/>
      <c r="AI43" s="611"/>
      <c r="AJ43" s="611"/>
      <c r="AK43" s="611"/>
      <c r="AL43" s="550"/>
      <c r="AM43" s="550"/>
      <c r="AN43" s="612"/>
      <c r="AO43" s="612"/>
      <c r="AP43" s="612"/>
      <c r="AQ43" s="612"/>
      <c r="AR43" s="612"/>
      <c r="AS43" s="612"/>
      <c r="AT43" s="612"/>
      <c r="AU43" s="612"/>
      <c r="AV43" s="612"/>
      <c r="AW43" s="612"/>
      <c r="AX43" s="612"/>
      <c r="AY43" s="612"/>
      <c r="AZ43" s="612"/>
      <c r="BA43" s="612"/>
      <c r="BB43" s="612"/>
      <c r="BC43" s="550"/>
      <c r="BD43" s="550"/>
      <c r="BE43" s="550"/>
      <c r="BF43" s="550"/>
      <c r="BG43" s="550"/>
      <c r="BH43" s="550"/>
      <c r="BI43" s="550"/>
      <c r="BJ43" s="550"/>
      <c r="BK43" s="550"/>
      <c r="BL43" s="550"/>
      <c r="BM43" s="550"/>
      <c r="BN43" s="550"/>
      <c r="BO43" s="550"/>
      <c r="BP43" s="91"/>
      <c r="BQ43" s="613"/>
      <c r="BR43" s="613"/>
      <c r="BS43" s="613"/>
      <c r="BT43" s="613"/>
      <c r="BU43" s="613"/>
      <c r="BV43" s="613"/>
      <c r="BW43" s="91"/>
      <c r="BX43" s="91"/>
      <c r="BY43" s="91"/>
      <c r="BZ43" s="550"/>
      <c r="CA43" s="550"/>
      <c r="CB43" s="550"/>
      <c r="CC43" s="550"/>
      <c r="CD43" s="550"/>
      <c r="CE43" s="550"/>
      <c r="CF43" s="550"/>
    </row>
    <row r="44" spans="1:84" ht="18" customHeight="1">
      <c r="A44" s="550"/>
      <c r="B44" s="550"/>
      <c r="C44" s="550"/>
      <c r="D44" s="550"/>
      <c r="E44" s="550"/>
      <c r="F44" s="550"/>
      <c r="G44" s="550"/>
      <c r="H44" s="550"/>
      <c r="I44" s="550"/>
      <c r="J44" s="550"/>
      <c r="K44" s="611"/>
      <c r="L44" s="611"/>
      <c r="M44" s="611"/>
      <c r="N44" s="611"/>
      <c r="O44" s="611"/>
      <c r="P44" s="611"/>
      <c r="Q44" s="611"/>
      <c r="R44" s="550"/>
      <c r="S44" s="550"/>
      <c r="T44" s="550"/>
      <c r="U44" s="550"/>
      <c r="V44" s="550"/>
      <c r="W44" s="550"/>
      <c r="X44" s="550"/>
      <c r="Y44" s="550"/>
      <c r="Z44" s="550"/>
      <c r="AA44" s="550"/>
      <c r="AB44" s="550"/>
      <c r="AC44" s="550"/>
      <c r="AD44" s="550"/>
      <c r="AE44" s="611"/>
      <c r="AF44" s="611"/>
      <c r="AG44" s="611"/>
      <c r="AH44" s="611"/>
      <c r="AI44" s="611"/>
      <c r="AJ44" s="611"/>
      <c r="AK44" s="611"/>
      <c r="AL44" s="550"/>
      <c r="AM44" s="550"/>
      <c r="AN44" s="612"/>
      <c r="AO44" s="612"/>
      <c r="AP44" s="612"/>
      <c r="AQ44" s="612"/>
      <c r="AR44" s="612"/>
      <c r="AS44" s="612"/>
      <c r="AT44" s="612"/>
      <c r="AU44" s="612"/>
      <c r="AV44" s="612"/>
      <c r="AW44" s="612"/>
      <c r="AX44" s="612"/>
      <c r="AY44" s="612"/>
      <c r="AZ44" s="612"/>
      <c r="BA44" s="612"/>
      <c r="BB44" s="612"/>
      <c r="BC44" s="550"/>
      <c r="BD44" s="550"/>
      <c r="BE44" s="550"/>
      <c r="BF44" s="550"/>
      <c r="BG44" s="550"/>
      <c r="BH44" s="550"/>
      <c r="BI44" s="550"/>
      <c r="BJ44" s="550"/>
      <c r="BK44" s="550"/>
      <c r="BL44" s="550"/>
      <c r="BM44" s="550"/>
      <c r="BN44" s="550"/>
      <c r="BO44" s="550"/>
      <c r="BP44" s="91"/>
      <c r="BQ44" s="613"/>
      <c r="BR44" s="613"/>
      <c r="BS44" s="613"/>
      <c r="BT44" s="613"/>
      <c r="BU44" s="613"/>
      <c r="BV44" s="613"/>
      <c r="BW44" s="91"/>
      <c r="BX44" s="91"/>
      <c r="BY44" s="91"/>
      <c r="BZ44" s="550"/>
      <c r="CA44" s="550"/>
      <c r="CB44" s="550"/>
      <c r="CC44" s="550"/>
      <c r="CD44" s="550"/>
      <c r="CE44" s="550"/>
      <c r="CF44" s="550"/>
    </row>
    <row r="45" spans="1:84" ht="18" customHeight="1">
      <c r="A45" s="1052" t="s">
        <v>545</v>
      </c>
      <c r="B45" s="1053"/>
      <c r="C45" s="1053"/>
      <c r="D45" s="1053"/>
      <c r="E45" s="550" t="s">
        <v>546</v>
      </c>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0"/>
      <c r="AW45" s="550"/>
      <c r="AX45" s="550"/>
      <c r="AY45" s="550"/>
      <c r="AZ45" s="550"/>
      <c r="BA45" s="550"/>
      <c r="BB45" s="550"/>
      <c r="BC45" s="550"/>
      <c r="BD45" s="550"/>
      <c r="BE45" s="550"/>
      <c r="BF45" s="550"/>
      <c r="BG45" s="550"/>
      <c r="BH45" s="550"/>
      <c r="BI45" s="550"/>
      <c r="BJ45" s="550"/>
      <c r="BK45" s="550"/>
      <c r="BL45" s="550"/>
      <c r="BM45" s="550"/>
      <c r="BN45" s="550"/>
      <c r="BO45" s="550"/>
      <c r="BP45" s="550"/>
      <c r="BQ45" s="550"/>
      <c r="BR45" s="550"/>
      <c r="BS45" s="550"/>
      <c r="BT45" s="550"/>
      <c r="BU45" s="550"/>
      <c r="BV45" s="550"/>
      <c r="BW45" s="550"/>
      <c r="BX45" s="550"/>
      <c r="BY45" s="550"/>
      <c r="BZ45" s="550"/>
      <c r="CA45" s="550"/>
      <c r="CB45" s="550"/>
      <c r="CC45" s="550"/>
      <c r="CD45" s="550"/>
      <c r="CE45" s="550"/>
      <c r="CF45" s="550"/>
    </row>
    <row r="46" spans="1:84" ht="18" customHeight="1">
      <c r="A46" s="1054" t="s">
        <v>547</v>
      </c>
      <c r="B46" s="1051"/>
      <c r="C46" s="1051"/>
      <c r="D46" s="1051"/>
      <c r="E46" s="1051"/>
      <c r="F46" s="1051"/>
      <c r="G46" s="1051"/>
      <c r="H46" s="1051"/>
      <c r="I46" s="1055"/>
      <c r="J46" s="1055"/>
      <c r="K46" s="1055"/>
      <c r="L46" s="1055"/>
      <c r="M46" s="1055"/>
      <c r="N46" s="1055"/>
      <c r="O46" s="1055"/>
      <c r="P46" s="1055"/>
      <c r="Q46" s="1055"/>
      <c r="R46" s="1055"/>
      <c r="S46" s="1055"/>
      <c r="T46" s="1055"/>
      <c r="U46" s="1055"/>
      <c r="V46" s="1055"/>
      <c r="W46" s="1055"/>
      <c r="X46" s="1055"/>
      <c r="Y46" s="1055"/>
      <c r="Z46" s="1055"/>
      <c r="AA46" s="1055"/>
      <c r="AB46" s="1055"/>
      <c r="AC46" s="1055"/>
      <c r="AD46" s="1055"/>
      <c r="AE46" s="1055"/>
      <c r="AF46" s="1056" t="s">
        <v>548</v>
      </c>
      <c r="AG46" s="1051"/>
      <c r="AH46" s="1051"/>
      <c r="AI46" s="1051"/>
      <c r="AJ46" s="1051"/>
      <c r="AK46" s="1051"/>
      <c r="AL46" s="1051"/>
      <c r="AM46" s="1051"/>
      <c r="AN46" s="1051"/>
      <c r="AO46" s="1057"/>
      <c r="AP46" s="600"/>
      <c r="AQ46" s="550"/>
      <c r="AR46" s="550"/>
      <c r="AS46" s="550"/>
      <c r="AT46" s="550"/>
      <c r="AU46" s="550"/>
      <c r="AV46" s="550"/>
      <c r="AW46" s="550"/>
      <c r="AX46" s="550"/>
      <c r="AY46" s="550"/>
      <c r="AZ46" s="550"/>
      <c r="BA46" s="550"/>
      <c r="BB46" s="550"/>
      <c r="BC46" s="550"/>
      <c r="BD46" s="550"/>
      <c r="BE46" s="550"/>
      <c r="BF46" s="550"/>
      <c r="BG46" s="550"/>
      <c r="BH46" s="550"/>
      <c r="BI46" s="550"/>
      <c r="BJ46" s="550"/>
      <c r="BK46" s="550"/>
      <c r="BL46" s="550"/>
      <c r="BM46" s="550"/>
      <c r="BN46" s="550"/>
      <c r="BO46" s="550"/>
      <c r="BP46" s="550"/>
      <c r="BQ46" s="550"/>
      <c r="BR46" s="550"/>
      <c r="BS46" s="550"/>
      <c r="BT46" s="550"/>
      <c r="BU46" s="550"/>
      <c r="BV46" s="550"/>
      <c r="BW46" s="550"/>
      <c r="BX46" s="550"/>
      <c r="BY46" s="550"/>
      <c r="BZ46" s="550"/>
      <c r="CA46" s="550"/>
      <c r="CB46" s="550"/>
      <c r="CC46" s="550"/>
      <c r="CD46" s="550"/>
      <c r="CE46" s="550"/>
      <c r="CF46" s="550"/>
    </row>
    <row r="47" spans="1:84" ht="18" customHeight="1">
      <c r="A47" s="1058" t="s">
        <v>608</v>
      </c>
      <c r="B47" s="1059"/>
      <c r="C47" s="1059"/>
      <c r="D47" s="1059"/>
      <c r="E47" s="1059"/>
      <c r="F47" s="1059"/>
      <c r="G47" s="1059"/>
      <c r="H47" s="1059"/>
      <c r="I47" s="707"/>
      <c r="J47" s="1063" t="s">
        <v>549</v>
      </c>
      <c r="K47" s="1063"/>
      <c r="L47" s="1063"/>
      <c r="M47" s="1063"/>
      <c r="N47" s="1063"/>
      <c r="O47" s="1063"/>
      <c r="P47" s="1063"/>
      <c r="Q47" s="1063"/>
      <c r="R47" s="1063"/>
      <c r="S47" s="1063"/>
      <c r="T47" s="1063"/>
      <c r="U47" s="1063"/>
      <c r="V47" s="708"/>
      <c r="W47" s="708" t="s">
        <v>550</v>
      </c>
      <c r="X47" s="708"/>
      <c r="Y47" s="708"/>
      <c r="Z47" s="708"/>
      <c r="AA47" s="708"/>
      <c r="AB47" s="1064" t="s">
        <v>551</v>
      </c>
      <c r="AC47" s="1064"/>
      <c r="AD47" s="1064"/>
      <c r="AE47" s="616"/>
      <c r="AF47" s="1065">
        <v>5</v>
      </c>
      <c r="AG47" s="1066"/>
      <c r="AH47" s="1066"/>
      <c r="AI47" s="1066"/>
      <c r="AJ47" s="1066"/>
      <c r="AK47" s="1066"/>
      <c r="AL47" s="1066"/>
      <c r="AM47" s="1066"/>
      <c r="AN47" s="708"/>
      <c r="AO47" s="617"/>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row>
    <row r="48" spans="1:84" ht="18" customHeight="1">
      <c r="A48" s="1060"/>
      <c r="B48" s="898"/>
      <c r="C48" s="898"/>
      <c r="D48" s="898"/>
      <c r="E48" s="898"/>
      <c r="F48" s="898"/>
      <c r="G48" s="898"/>
      <c r="H48" s="898"/>
      <c r="I48" s="707"/>
      <c r="J48" s="1063" t="s">
        <v>552</v>
      </c>
      <c r="K48" s="1063"/>
      <c r="L48" s="1063"/>
      <c r="M48" s="1063"/>
      <c r="N48" s="1063"/>
      <c r="O48" s="1063"/>
      <c r="P48" s="1063"/>
      <c r="Q48" s="1063"/>
      <c r="R48" s="1063"/>
      <c r="S48" s="1063"/>
      <c r="T48" s="1063"/>
      <c r="U48" s="1063"/>
      <c r="V48" s="708"/>
      <c r="W48" s="708" t="s">
        <v>553</v>
      </c>
      <c r="X48" s="708"/>
      <c r="Y48" s="708"/>
      <c r="Z48" s="708"/>
      <c r="AA48" s="708"/>
      <c r="AB48" s="1064" t="s">
        <v>551</v>
      </c>
      <c r="AC48" s="1064"/>
      <c r="AD48" s="1064"/>
      <c r="AE48" s="616"/>
      <c r="AF48" s="1065">
        <v>5</v>
      </c>
      <c r="AG48" s="1066"/>
      <c r="AH48" s="1066"/>
      <c r="AI48" s="1066"/>
      <c r="AJ48" s="1066"/>
      <c r="AK48" s="1066"/>
      <c r="AL48" s="1066"/>
      <c r="AM48" s="1066"/>
      <c r="AN48" s="708"/>
      <c r="AO48" s="617"/>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row>
    <row r="49" spans="1:84" ht="18" customHeight="1">
      <c r="A49" s="1060"/>
      <c r="B49" s="898"/>
      <c r="C49" s="898"/>
      <c r="D49" s="898"/>
      <c r="E49" s="898"/>
      <c r="F49" s="898"/>
      <c r="G49" s="898"/>
      <c r="H49" s="898"/>
      <c r="I49" s="618"/>
      <c r="J49" s="1068" t="s">
        <v>554</v>
      </c>
      <c r="K49" s="1068"/>
      <c r="L49" s="1068"/>
      <c r="M49" s="1068"/>
      <c r="N49" s="1068"/>
      <c r="O49" s="1068"/>
      <c r="P49" s="1068"/>
      <c r="Q49" s="1068"/>
      <c r="R49" s="1068"/>
      <c r="S49" s="1068"/>
      <c r="T49" s="1068"/>
      <c r="U49" s="619"/>
      <c r="V49" s="1067" t="s">
        <v>555</v>
      </c>
      <c r="W49" s="1064"/>
      <c r="X49" s="1064"/>
      <c r="Y49" s="1064"/>
      <c r="Z49" s="1064"/>
      <c r="AA49" s="1064"/>
      <c r="AB49" s="1064" t="s">
        <v>551</v>
      </c>
      <c r="AC49" s="1064"/>
      <c r="AD49" s="1064"/>
      <c r="AE49" s="616"/>
      <c r="AF49" s="1065"/>
      <c r="AG49" s="1066"/>
      <c r="AH49" s="1066"/>
      <c r="AI49" s="1066"/>
      <c r="AJ49" s="1066"/>
      <c r="AK49" s="1066"/>
      <c r="AL49" s="1066"/>
      <c r="AM49" s="1066"/>
      <c r="AN49" s="708"/>
      <c r="AO49" s="617"/>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row>
    <row r="50" spans="1:84" ht="18" customHeight="1">
      <c r="A50" s="1060"/>
      <c r="B50" s="898"/>
      <c r="C50" s="898"/>
      <c r="D50" s="898"/>
      <c r="E50" s="898"/>
      <c r="F50" s="898"/>
      <c r="G50" s="898"/>
      <c r="H50" s="898"/>
      <c r="I50" s="601"/>
      <c r="J50" s="1053"/>
      <c r="K50" s="1053"/>
      <c r="L50" s="1053"/>
      <c r="M50" s="1053"/>
      <c r="N50" s="1053"/>
      <c r="O50" s="1053"/>
      <c r="P50" s="1053"/>
      <c r="Q50" s="1053"/>
      <c r="R50" s="1053"/>
      <c r="S50" s="1053"/>
      <c r="T50" s="1053"/>
      <c r="U50" s="602"/>
      <c r="V50" s="1067" t="s">
        <v>556</v>
      </c>
      <c r="W50" s="1064"/>
      <c r="X50" s="1064"/>
      <c r="Y50" s="1064"/>
      <c r="Z50" s="1064"/>
      <c r="AA50" s="1064"/>
      <c r="AB50" s="1064" t="s">
        <v>551</v>
      </c>
      <c r="AC50" s="1064"/>
      <c r="AD50" s="1064"/>
      <c r="AE50" s="616"/>
      <c r="AF50" s="1065"/>
      <c r="AG50" s="1066"/>
      <c r="AH50" s="1066"/>
      <c r="AI50" s="1066"/>
      <c r="AJ50" s="1066"/>
      <c r="AK50" s="1066"/>
      <c r="AL50" s="1066"/>
      <c r="AM50" s="1066"/>
      <c r="AN50" s="708"/>
      <c r="AO50" s="617"/>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row>
    <row r="51" spans="1:84" ht="18" customHeight="1">
      <c r="A51" s="1060"/>
      <c r="B51" s="898"/>
      <c r="C51" s="898"/>
      <c r="D51" s="898"/>
      <c r="E51" s="898"/>
      <c r="F51" s="898"/>
      <c r="G51" s="898"/>
      <c r="H51" s="898"/>
      <c r="I51" s="601"/>
      <c r="J51" s="1053"/>
      <c r="K51" s="1053"/>
      <c r="L51" s="1053"/>
      <c r="M51" s="1053"/>
      <c r="N51" s="1053"/>
      <c r="O51" s="1053"/>
      <c r="P51" s="1053"/>
      <c r="Q51" s="1053"/>
      <c r="R51" s="1053"/>
      <c r="S51" s="1053"/>
      <c r="T51" s="1053"/>
      <c r="U51" s="602"/>
      <c r="V51" s="1067" t="s">
        <v>557</v>
      </c>
      <c r="W51" s="1064"/>
      <c r="X51" s="1064"/>
      <c r="Y51" s="1064"/>
      <c r="Z51" s="1064"/>
      <c r="AA51" s="1064"/>
      <c r="AB51" s="1064" t="s">
        <v>551</v>
      </c>
      <c r="AC51" s="1064"/>
      <c r="AD51" s="1064"/>
      <c r="AE51" s="616"/>
      <c r="AF51" s="1065"/>
      <c r="AG51" s="1066"/>
      <c r="AH51" s="1066"/>
      <c r="AI51" s="1066"/>
      <c r="AJ51" s="1066"/>
      <c r="AK51" s="1066"/>
      <c r="AL51" s="1066"/>
      <c r="AM51" s="1066"/>
      <c r="AN51" s="708"/>
      <c r="AO51" s="617"/>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row>
    <row r="52" spans="1:84" ht="18" customHeight="1">
      <c r="A52" s="1060"/>
      <c r="B52" s="898"/>
      <c r="C52" s="898"/>
      <c r="D52" s="898"/>
      <c r="E52" s="898"/>
      <c r="F52" s="898"/>
      <c r="G52" s="898"/>
      <c r="H52" s="898"/>
      <c r="I52" s="620"/>
      <c r="J52" s="1069"/>
      <c r="K52" s="1069"/>
      <c r="L52" s="1069"/>
      <c r="M52" s="1069"/>
      <c r="N52" s="1069"/>
      <c r="O52" s="1069"/>
      <c r="P52" s="1069"/>
      <c r="Q52" s="1069"/>
      <c r="R52" s="1069"/>
      <c r="S52" s="1069"/>
      <c r="T52" s="1069"/>
      <c r="U52" s="621"/>
      <c r="V52" s="1067" t="s">
        <v>558</v>
      </c>
      <c r="W52" s="1064"/>
      <c r="X52" s="1064"/>
      <c r="Y52" s="1064"/>
      <c r="Z52" s="1064"/>
      <c r="AA52" s="1064"/>
      <c r="AB52" s="1064" t="s">
        <v>551</v>
      </c>
      <c r="AC52" s="1064"/>
      <c r="AD52" s="1064"/>
      <c r="AE52" s="616"/>
      <c r="AF52" s="1065">
        <v>5</v>
      </c>
      <c r="AG52" s="1066"/>
      <c r="AH52" s="1066"/>
      <c r="AI52" s="1066"/>
      <c r="AJ52" s="1066"/>
      <c r="AK52" s="1066"/>
      <c r="AL52" s="1066"/>
      <c r="AM52" s="1066"/>
      <c r="AN52" s="708"/>
      <c r="AO52" s="617"/>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4"/>
      <c r="BR52" s="114"/>
      <c r="BS52" s="114"/>
      <c r="BT52" s="114"/>
      <c r="BU52" s="114"/>
      <c r="BV52" s="114"/>
      <c r="BW52" s="114"/>
      <c r="BX52" s="114"/>
      <c r="BY52" s="114"/>
      <c r="BZ52" s="114"/>
      <c r="CA52" s="114"/>
      <c r="CB52" s="114"/>
      <c r="CC52" s="114"/>
      <c r="CD52" s="114"/>
      <c r="CE52" s="114"/>
      <c r="CF52" s="114"/>
    </row>
    <row r="53" spans="1:84" ht="18" customHeight="1">
      <c r="A53" s="1061"/>
      <c r="B53" s="1062"/>
      <c r="C53" s="1062"/>
      <c r="D53" s="1062"/>
      <c r="E53" s="1062"/>
      <c r="F53" s="1062"/>
      <c r="G53" s="1062"/>
      <c r="H53" s="1062"/>
      <c r="I53" s="601"/>
      <c r="J53" s="1063" t="s">
        <v>559</v>
      </c>
      <c r="K53" s="1063"/>
      <c r="L53" s="1063"/>
      <c r="M53" s="1063"/>
      <c r="N53" s="709"/>
      <c r="O53" s="709" t="s">
        <v>560</v>
      </c>
      <c r="P53" s="709"/>
      <c r="Q53" s="709"/>
      <c r="R53" s="709"/>
      <c r="S53" s="709"/>
      <c r="T53" s="709"/>
      <c r="U53" s="709"/>
      <c r="V53" s="709"/>
      <c r="W53" s="709"/>
      <c r="X53" s="709"/>
      <c r="Y53" s="709"/>
      <c r="Z53" s="709"/>
      <c r="AA53" s="709"/>
      <c r="AB53" s="1064" t="s">
        <v>561</v>
      </c>
      <c r="AC53" s="1064"/>
      <c r="AD53" s="1064"/>
      <c r="AE53" s="602"/>
      <c r="AF53" s="1065">
        <v>100</v>
      </c>
      <c r="AG53" s="1066"/>
      <c r="AH53" s="1066"/>
      <c r="AI53" s="1066"/>
      <c r="AJ53" s="1066"/>
      <c r="AK53" s="1066"/>
      <c r="AL53" s="1066"/>
      <c r="AM53" s="1066"/>
      <c r="AN53" s="709"/>
      <c r="AO53" s="622"/>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14"/>
    </row>
    <row r="54" spans="1:84" ht="18" customHeight="1">
      <c r="A54" s="1060" t="s">
        <v>609</v>
      </c>
      <c r="B54" s="898"/>
      <c r="C54" s="898"/>
      <c r="D54" s="898"/>
      <c r="E54" s="898"/>
      <c r="F54" s="898"/>
      <c r="G54" s="898"/>
      <c r="H54" s="898"/>
      <c r="I54" s="707"/>
      <c r="J54" s="1063" t="s">
        <v>549</v>
      </c>
      <c r="K54" s="1063"/>
      <c r="L54" s="1063"/>
      <c r="M54" s="1063"/>
      <c r="N54" s="1063"/>
      <c r="O54" s="1063"/>
      <c r="P54" s="1063"/>
      <c r="Q54" s="1063"/>
      <c r="R54" s="1063"/>
      <c r="S54" s="1063"/>
      <c r="T54" s="1063"/>
      <c r="U54" s="1063"/>
      <c r="V54" s="708"/>
      <c r="W54" s="708" t="s">
        <v>550</v>
      </c>
      <c r="X54" s="708"/>
      <c r="Y54" s="708"/>
      <c r="Z54" s="708"/>
      <c r="AA54" s="708"/>
      <c r="AB54" s="1064" t="s">
        <v>551</v>
      </c>
      <c r="AC54" s="1064"/>
      <c r="AD54" s="1064"/>
      <c r="AE54" s="616"/>
      <c r="AF54" s="1065">
        <v>4</v>
      </c>
      <c r="AG54" s="1066"/>
      <c r="AH54" s="1066"/>
      <c r="AI54" s="1066"/>
      <c r="AJ54" s="1066"/>
      <c r="AK54" s="1066"/>
      <c r="AL54" s="1066"/>
      <c r="AM54" s="1066"/>
      <c r="AN54" s="708"/>
      <c r="AO54" s="617"/>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row>
    <row r="55" spans="1:84" ht="18" customHeight="1">
      <c r="A55" s="1060"/>
      <c r="B55" s="898"/>
      <c r="C55" s="898"/>
      <c r="D55" s="898"/>
      <c r="E55" s="898"/>
      <c r="F55" s="898"/>
      <c r="G55" s="898"/>
      <c r="H55" s="898"/>
      <c r="I55" s="707"/>
      <c r="J55" s="1063" t="s">
        <v>552</v>
      </c>
      <c r="K55" s="1063"/>
      <c r="L55" s="1063"/>
      <c r="M55" s="1063"/>
      <c r="N55" s="1063"/>
      <c r="O55" s="1063"/>
      <c r="P55" s="1063"/>
      <c r="Q55" s="1063"/>
      <c r="R55" s="1063"/>
      <c r="S55" s="1063"/>
      <c r="T55" s="1063"/>
      <c r="U55" s="1063"/>
      <c r="V55" s="708"/>
      <c r="W55" s="708" t="s">
        <v>553</v>
      </c>
      <c r="X55" s="708"/>
      <c r="Y55" s="708"/>
      <c r="Z55" s="708"/>
      <c r="AA55" s="708"/>
      <c r="AB55" s="1064" t="s">
        <v>551</v>
      </c>
      <c r="AC55" s="1064"/>
      <c r="AD55" s="1064"/>
      <c r="AE55" s="616"/>
      <c r="AF55" s="1065">
        <v>4</v>
      </c>
      <c r="AG55" s="1066"/>
      <c r="AH55" s="1066"/>
      <c r="AI55" s="1066"/>
      <c r="AJ55" s="1066"/>
      <c r="AK55" s="1066"/>
      <c r="AL55" s="1066"/>
      <c r="AM55" s="1066"/>
      <c r="AN55" s="708"/>
      <c r="AO55" s="617"/>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c r="BL55" s="114"/>
      <c r="BM55" s="114"/>
      <c r="BN55" s="114"/>
      <c r="BO55" s="114"/>
      <c r="BP55" s="114"/>
      <c r="BQ55" s="114"/>
      <c r="BR55" s="114"/>
      <c r="BS55" s="114"/>
      <c r="BT55" s="114"/>
      <c r="BU55" s="114"/>
      <c r="BV55" s="114"/>
      <c r="BW55" s="114"/>
      <c r="BX55" s="114"/>
      <c r="BY55" s="114"/>
      <c r="BZ55" s="114"/>
      <c r="CA55" s="114"/>
      <c r="CB55" s="114"/>
      <c r="CC55" s="114"/>
      <c r="CD55" s="114"/>
      <c r="CE55" s="114"/>
      <c r="CF55" s="114"/>
    </row>
    <row r="56" spans="1:84" ht="18" customHeight="1">
      <c r="A56" s="1060"/>
      <c r="B56" s="898"/>
      <c r="C56" s="898"/>
      <c r="D56" s="898"/>
      <c r="E56" s="898"/>
      <c r="F56" s="898"/>
      <c r="G56" s="898"/>
      <c r="H56" s="898"/>
      <c r="I56" s="618"/>
      <c r="J56" s="1068" t="s">
        <v>554</v>
      </c>
      <c r="K56" s="1068"/>
      <c r="L56" s="1068"/>
      <c r="M56" s="1068"/>
      <c r="N56" s="1068"/>
      <c r="O56" s="1068"/>
      <c r="P56" s="1068"/>
      <c r="Q56" s="1068"/>
      <c r="R56" s="1068"/>
      <c r="S56" s="1068"/>
      <c r="T56" s="1068"/>
      <c r="U56" s="619"/>
      <c r="V56" s="1067" t="s">
        <v>555</v>
      </c>
      <c r="W56" s="1064"/>
      <c r="X56" s="1064"/>
      <c r="Y56" s="1064"/>
      <c r="Z56" s="1064"/>
      <c r="AA56" s="1064"/>
      <c r="AB56" s="1064" t="s">
        <v>551</v>
      </c>
      <c r="AC56" s="1064"/>
      <c r="AD56" s="1064"/>
      <c r="AE56" s="616"/>
      <c r="AF56" s="1065"/>
      <c r="AG56" s="1066"/>
      <c r="AH56" s="1066"/>
      <c r="AI56" s="1066"/>
      <c r="AJ56" s="1066"/>
      <c r="AK56" s="1066"/>
      <c r="AL56" s="1066"/>
      <c r="AM56" s="1066"/>
      <c r="AN56" s="708"/>
      <c r="AO56" s="617"/>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c r="BL56" s="114"/>
      <c r="BM56" s="114"/>
      <c r="BN56" s="114"/>
      <c r="BO56" s="114"/>
      <c r="BP56" s="114"/>
      <c r="BQ56" s="114"/>
      <c r="BR56" s="114"/>
      <c r="BS56" s="114"/>
      <c r="BT56" s="114"/>
      <c r="BU56" s="114"/>
      <c r="BV56" s="114"/>
      <c r="BW56" s="114"/>
      <c r="BX56" s="114"/>
      <c r="BY56" s="114"/>
      <c r="BZ56" s="114"/>
      <c r="CA56" s="114"/>
      <c r="CB56" s="114"/>
      <c r="CC56" s="114"/>
      <c r="CD56" s="114"/>
      <c r="CE56" s="114"/>
      <c r="CF56" s="114"/>
    </row>
    <row r="57" spans="1:84" ht="18" customHeight="1">
      <c r="A57" s="1060"/>
      <c r="B57" s="898"/>
      <c r="C57" s="898"/>
      <c r="D57" s="898"/>
      <c r="E57" s="898"/>
      <c r="F57" s="898"/>
      <c r="G57" s="898"/>
      <c r="H57" s="898"/>
      <c r="I57" s="601"/>
      <c r="J57" s="1053"/>
      <c r="K57" s="1053"/>
      <c r="L57" s="1053"/>
      <c r="M57" s="1053"/>
      <c r="N57" s="1053"/>
      <c r="O57" s="1053"/>
      <c r="P57" s="1053"/>
      <c r="Q57" s="1053"/>
      <c r="R57" s="1053"/>
      <c r="S57" s="1053"/>
      <c r="T57" s="1053"/>
      <c r="U57" s="602"/>
      <c r="V57" s="1067" t="s">
        <v>556</v>
      </c>
      <c r="W57" s="1064"/>
      <c r="X57" s="1064"/>
      <c r="Y57" s="1064"/>
      <c r="Z57" s="1064"/>
      <c r="AA57" s="1064"/>
      <c r="AB57" s="1064" t="s">
        <v>551</v>
      </c>
      <c r="AC57" s="1064"/>
      <c r="AD57" s="1064"/>
      <c r="AE57" s="616"/>
      <c r="AF57" s="1065"/>
      <c r="AG57" s="1066"/>
      <c r="AH57" s="1066"/>
      <c r="AI57" s="1066"/>
      <c r="AJ57" s="1066"/>
      <c r="AK57" s="1066"/>
      <c r="AL57" s="1066"/>
      <c r="AM57" s="1066"/>
      <c r="AN57" s="708"/>
      <c r="AO57" s="617"/>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4"/>
      <c r="BR57" s="114"/>
      <c r="BS57" s="114"/>
      <c r="BT57" s="114"/>
      <c r="BU57" s="114"/>
      <c r="BV57" s="114"/>
      <c r="BW57" s="114"/>
      <c r="BX57" s="114"/>
      <c r="BY57" s="114"/>
      <c r="BZ57" s="114"/>
      <c r="CA57" s="114"/>
      <c r="CB57" s="114"/>
      <c r="CC57" s="114"/>
      <c r="CD57" s="114"/>
      <c r="CE57" s="114"/>
      <c r="CF57" s="114"/>
    </row>
    <row r="58" spans="1:84" ht="18" customHeight="1">
      <c r="A58" s="1060"/>
      <c r="B58" s="898"/>
      <c r="C58" s="898"/>
      <c r="D58" s="898"/>
      <c r="E58" s="898"/>
      <c r="F58" s="898"/>
      <c r="G58" s="898"/>
      <c r="H58" s="898"/>
      <c r="I58" s="601"/>
      <c r="J58" s="1053"/>
      <c r="K58" s="1053"/>
      <c r="L58" s="1053"/>
      <c r="M58" s="1053"/>
      <c r="N58" s="1053"/>
      <c r="O58" s="1053"/>
      <c r="P58" s="1053"/>
      <c r="Q58" s="1053"/>
      <c r="R58" s="1053"/>
      <c r="S58" s="1053"/>
      <c r="T58" s="1053"/>
      <c r="U58" s="602"/>
      <c r="V58" s="1067" t="s">
        <v>557</v>
      </c>
      <c r="W58" s="1064"/>
      <c r="X58" s="1064"/>
      <c r="Y58" s="1064"/>
      <c r="Z58" s="1064"/>
      <c r="AA58" s="1064"/>
      <c r="AB58" s="1064" t="s">
        <v>551</v>
      </c>
      <c r="AC58" s="1064"/>
      <c r="AD58" s="1064"/>
      <c r="AE58" s="616"/>
      <c r="AF58" s="1065"/>
      <c r="AG58" s="1066"/>
      <c r="AH58" s="1066"/>
      <c r="AI58" s="1066"/>
      <c r="AJ58" s="1066"/>
      <c r="AK58" s="1066"/>
      <c r="AL58" s="1066"/>
      <c r="AM58" s="1066"/>
      <c r="AN58" s="708"/>
      <c r="AO58" s="617"/>
      <c r="AP58" s="114"/>
      <c r="AQ58" s="114"/>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4"/>
      <c r="BQ58" s="114"/>
      <c r="BR58" s="114"/>
      <c r="BS58" s="114"/>
      <c r="BT58" s="114"/>
      <c r="BU58" s="114"/>
      <c r="BV58" s="114"/>
      <c r="BW58" s="114"/>
      <c r="BX58" s="114"/>
      <c r="BY58" s="114"/>
      <c r="BZ58" s="114"/>
      <c r="CA58" s="114"/>
      <c r="CB58" s="114"/>
      <c r="CC58" s="114"/>
      <c r="CD58" s="114"/>
      <c r="CE58" s="114"/>
      <c r="CF58" s="114"/>
    </row>
    <row r="59" spans="1:84" ht="18" customHeight="1">
      <c r="A59" s="1060"/>
      <c r="B59" s="898"/>
      <c r="C59" s="898"/>
      <c r="D59" s="898"/>
      <c r="E59" s="898"/>
      <c r="F59" s="898"/>
      <c r="G59" s="898"/>
      <c r="H59" s="898"/>
      <c r="I59" s="620"/>
      <c r="J59" s="1069"/>
      <c r="K59" s="1069"/>
      <c r="L59" s="1069"/>
      <c r="M59" s="1069"/>
      <c r="N59" s="1069"/>
      <c r="O59" s="1069"/>
      <c r="P59" s="1069"/>
      <c r="Q59" s="1069"/>
      <c r="R59" s="1069"/>
      <c r="S59" s="1069"/>
      <c r="T59" s="1069"/>
      <c r="U59" s="621"/>
      <c r="V59" s="1067" t="s">
        <v>558</v>
      </c>
      <c r="W59" s="1064"/>
      <c r="X59" s="1064"/>
      <c r="Y59" s="1064"/>
      <c r="Z59" s="1064"/>
      <c r="AA59" s="1064"/>
      <c r="AB59" s="1064" t="s">
        <v>551</v>
      </c>
      <c r="AC59" s="1064"/>
      <c r="AD59" s="1064"/>
      <c r="AE59" s="616"/>
      <c r="AF59" s="1065">
        <v>4</v>
      </c>
      <c r="AG59" s="1066"/>
      <c r="AH59" s="1066"/>
      <c r="AI59" s="1066"/>
      <c r="AJ59" s="1066"/>
      <c r="AK59" s="1066"/>
      <c r="AL59" s="1066"/>
      <c r="AM59" s="1066"/>
      <c r="AN59" s="708"/>
      <c r="AO59" s="617"/>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c r="CA59" s="114"/>
      <c r="CB59" s="114"/>
      <c r="CC59" s="114"/>
      <c r="CD59" s="114"/>
      <c r="CE59" s="114"/>
      <c r="CF59" s="114"/>
    </row>
    <row r="60" spans="1:84" ht="18" customHeight="1">
      <c r="A60" s="1070"/>
      <c r="B60" s="1042"/>
      <c r="C60" s="1042"/>
      <c r="D60" s="1042"/>
      <c r="E60" s="1042"/>
      <c r="F60" s="1042"/>
      <c r="G60" s="1042"/>
      <c r="H60" s="1042"/>
      <c r="I60" s="715"/>
      <c r="J60" s="1071" t="s">
        <v>559</v>
      </c>
      <c r="K60" s="1071"/>
      <c r="L60" s="1071"/>
      <c r="M60" s="1071"/>
      <c r="N60" s="706"/>
      <c r="O60" s="706" t="s">
        <v>560</v>
      </c>
      <c r="P60" s="706"/>
      <c r="Q60" s="706"/>
      <c r="R60" s="706"/>
      <c r="S60" s="706"/>
      <c r="T60" s="706"/>
      <c r="U60" s="706"/>
      <c r="V60" s="706"/>
      <c r="W60" s="706"/>
      <c r="X60" s="706"/>
      <c r="Y60" s="706"/>
      <c r="Z60" s="706"/>
      <c r="AA60" s="706"/>
      <c r="AB60" s="1072" t="s">
        <v>561</v>
      </c>
      <c r="AC60" s="1072"/>
      <c r="AD60" s="1072"/>
      <c r="AE60" s="716"/>
      <c r="AF60" s="1073">
        <v>100</v>
      </c>
      <c r="AG60" s="1074"/>
      <c r="AH60" s="1074"/>
      <c r="AI60" s="1074"/>
      <c r="AJ60" s="1074"/>
      <c r="AK60" s="1074"/>
      <c r="AL60" s="1074"/>
      <c r="AM60" s="1074"/>
      <c r="AN60" s="706"/>
      <c r="AO60" s="623"/>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4"/>
      <c r="BR60" s="114"/>
      <c r="BS60" s="114"/>
      <c r="BT60" s="114"/>
      <c r="BU60" s="114"/>
      <c r="BV60" s="114"/>
      <c r="BW60" s="114"/>
      <c r="BX60" s="114"/>
      <c r="BY60" s="114"/>
      <c r="BZ60" s="114"/>
      <c r="CA60" s="114"/>
      <c r="CB60" s="114"/>
      <c r="CC60" s="114"/>
      <c r="CD60" s="114"/>
      <c r="CE60" s="114"/>
      <c r="CF60" s="114"/>
    </row>
    <row r="61" spans="1:84" ht="18" customHeight="1">
      <c r="AF61" s="117" t="s">
        <v>336</v>
      </c>
    </row>
    <row r="62" spans="1:84" ht="22.5" customHeight="1">
      <c r="BZ62" s="554"/>
    </row>
    <row r="63" spans="1:84" ht="18" customHeight="1">
      <c r="A63" s="1075" t="s">
        <v>562</v>
      </c>
      <c r="B63" s="1076"/>
      <c r="C63" s="1076"/>
      <c r="D63" s="1076"/>
      <c r="E63" s="428" t="s">
        <v>563</v>
      </c>
      <c r="F63" s="428"/>
      <c r="G63" s="428"/>
      <c r="H63" s="428"/>
      <c r="I63" s="428"/>
      <c r="J63" s="428"/>
      <c r="K63" s="428"/>
      <c r="L63" s="428"/>
      <c r="M63" s="550"/>
      <c r="N63" s="550"/>
      <c r="O63" s="550"/>
      <c r="P63" s="550"/>
      <c r="Q63" s="550"/>
      <c r="R63" s="550"/>
      <c r="S63" s="550"/>
      <c r="T63" s="550"/>
      <c r="U63" s="550"/>
      <c r="V63" s="550"/>
      <c r="W63" s="550"/>
      <c r="X63" s="550"/>
      <c r="Y63" s="550"/>
      <c r="Z63" s="550"/>
      <c r="AA63" s="550"/>
      <c r="AB63" s="550"/>
      <c r="AC63" s="550"/>
      <c r="AD63" s="550"/>
      <c r="AE63" s="550"/>
      <c r="AF63" s="550"/>
      <c r="AG63" s="550"/>
      <c r="AH63" s="550"/>
      <c r="AI63" s="550"/>
      <c r="AJ63" s="550"/>
      <c r="AK63" s="550"/>
      <c r="AL63" s="550"/>
      <c r="AM63" s="550"/>
      <c r="AN63" s="550"/>
      <c r="AO63" s="550"/>
      <c r="AP63" s="550"/>
      <c r="AQ63" s="550"/>
      <c r="AR63" s="550"/>
      <c r="AS63" s="550"/>
      <c r="AT63" s="550"/>
      <c r="AU63" s="550"/>
      <c r="AV63" s="550"/>
      <c r="AW63" s="550"/>
      <c r="AX63" s="550"/>
      <c r="AY63" s="550"/>
      <c r="AZ63" s="550"/>
      <c r="BA63" s="550"/>
      <c r="BB63" s="550"/>
      <c r="BC63" s="550"/>
      <c r="BD63" s="550"/>
      <c r="BE63" s="550"/>
      <c r="BF63" s="550"/>
      <c r="BG63" s="550"/>
      <c r="BH63" s="550"/>
      <c r="BI63" s="550"/>
      <c r="BJ63" s="550"/>
      <c r="BK63" s="550"/>
      <c r="BL63" s="550"/>
      <c r="BM63" s="550"/>
      <c r="BN63" s="550"/>
      <c r="BO63" s="550"/>
      <c r="BP63" s="550"/>
      <c r="BQ63" s="550"/>
      <c r="BR63" s="550"/>
      <c r="BS63" s="550"/>
      <c r="BT63" s="550"/>
      <c r="BU63" s="550"/>
      <c r="BV63" s="550"/>
      <c r="BW63" s="550"/>
      <c r="BX63" s="550"/>
      <c r="BY63" s="550"/>
      <c r="BZ63" s="550"/>
    </row>
    <row r="64" spans="1:84" ht="18" customHeight="1">
      <c r="A64" s="624"/>
      <c r="B64" s="625"/>
      <c r="C64" s="625"/>
      <c r="D64" s="1077" t="s">
        <v>564</v>
      </c>
      <c r="E64" s="1000"/>
      <c r="F64" s="1000"/>
      <c r="G64" s="1000"/>
      <c r="H64" s="1000"/>
      <c r="I64" s="1000"/>
      <c r="J64" s="625"/>
      <c r="K64" s="625"/>
      <c r="L64" s="625"/>
      <c r="M64" s="626"/>
      <c r="N64" s="625"/>
      <c r="O64" s="625"/>
      <c r="P64" s="625"/>
      <c r="Q64" s="625"/>
      <c r="R64" s="1077" t="s">
        <v>565</v>
      </c>
      <c r="S64" s="1077"/>
      <c r="T64" s="1077"/>
      <c r="U64" s="1077"/>
      <c r="V64" s="1077"/>
      <c r="W64" s="1077"/>
      <c r="X64" s="1077"/>
      <c r="Y64" s="1077"/>
      <c r="Z64" s="1077"/>
      <c r="AA64" s="1077"/>
      <c r="AB64" s="1077"/>
      <c r="AC64" s="1077"/>
      <c r="AD64" s="1077"/>
      <c r="AE64" s="1077"/>
      <c r="AF64" s="625"/>
      <c r="AG64" s="625"/>
      <c r="AH64" s="625"/>
      <c r="AI64" s="625"/>
      <c r="AJ64" s="627"/>
      <c r="AK64" s="626"/>
      <c r="AL64" s="625"/>
      <c r="AM64" s="625"/>
      <c r="AN64" s="1077" t="s">
        <v>566</v>
      </c>
      <c r="AO64" s="1077"/>
      <c r="AP64" s="1077"/>
      <c r="AQ64" s="1077"/>
      <c r="AR64" s="1077"/>
      <c r="AS64" s="1077"/>
      <c r="AT64" s="625"/>
      <c r="AU64" s="625"/>
      <c r="AV64" s="628"/>
      <c r="AW64" s="626"/>
      <c r="AX64" s="1078" t="s">
        <v>567</v>
      </c>
      <c r="AY64" s="1055"/>
      <c r="AZ64" s="1055"/>
      <c r="BA64" s="1055"/>
      <c r="BB64" s="1055"/>
      <c r="BC64" s="1055"/>
      <c r="BD64" s="1055"/>
      <c r="BE64" s="1055"/>
      <c r="BF64" s="1055"/>
      <c r="BG64" s="1055"/>
      <c r="BH64" s="1055"/>
      <c r="BI64" s="1055"/>
      <c r="BJ64" s="1055"/>
      <c r="BK64" s="1055"/>
      <c r="BL64" s="1055"/>
      <c r="BM64" s="1055"/>
      <c r="BN64" s="629"/>
      <c r="BO64" s="550"/>
      <c r="BP64" s="550"/>
      <c r="BQ64" s="984"/>
      <c r="BR64" s="984"/>
      <c r="BS64" s="984"/>
      <c r="BT64" s="984"/>
      <c r="BU64" s="984"/>
      <c r="BV64" s="984"/>
      <c r="BW64" s="984"/>
      <c r="BX64" s="984"/>
      <c r="BY64" s="550"/>
      <c r="BZ64" s="550"/>
    </row>
    <row r="65" spans="1:78" ht="18" customHeight="1">
      <c r="A65" s="600"/>
      <c r="B65" s="550"/>
      <c r="C65" s="550"/>
      <c r="D65" s="1001"/>
      <c r="E65" s="1001"/>
      <c r="F65" s="1001"/>
      <c r="G65" s="1001"/>
      <c r="H65" s="1001"/>
      <c r="I65" s="1001"/>
      <c r="J65" s="550"/>
      <c r="K65" s="550"/>
      <c r="L65" s="550"/>
      <c r="M65" s="614"/>
      <c r="N65" s="1064" t="s">
        <v>568</v>
      </c>
      <c r="O65" s="1064"/>
      <c r="P65" s="1064"/>
      <c r="Q65" s="1064"/>
      <c r="R65" s="1064"/>
      <c r="S65" s="1064"/>
      <c r="T65" s="1064"/>
      <c r="U65" s="1064"/>
      <c r="V65" s="1064"/>
      <c r="W65" s="1064"/>
      <c r="X65" s="616"/>
      <c r="Y65" s="615"/>
      <c r="Z65" s="1064" t="s">
        <v>569</v>
      </c>
      <c r="AA65" s="1064"/>
      <c r="AB65" s="1064"/>
      <c r="AC65" s="1064"/>
      <c r="AD65" s="1064"/>
      <c r="AE65" s="1064"/>
      <c r="AF65" s="1064"/>
      <c r="AG65" s="1064"/>
      <c r="AH65" s="1064"/>
      <c r="AI65" s="1064"/>
      <c r="AJ65" s="616"/>
      <c r="AK65" s="601"/>
      <c r="AL65" s="550"/>
      <c r="AM65" s="550"/>
      <c r="AN65" s="898" t="s">
        <v>570</v>
      </c>
      <c r="AO65" s="898"/>
      <c r="AP65" s="898"/>
      <c r="AQ65" s="898"/>
      <c r="AR65" s="898"/>
      <c r="AS65" s="898"/>
      <c r="AT65" s="550"/>
      <c r="AU65" s="550"/>
      <c r="AV65" s="602"/>
      <c r="AW65" s="601"/>
      <c r="AX65" s="898"/>
      <c r="AY65" s="898"/>
      <c r="AZ65" s="898"/>
      <c r="BA65" s="898"/>
      <c r="BB65" s="898"/>
      <c r="BC65" s="898"/>
      <c r="BD65" s="898"/>
      <c r="BE65" s="898"/>
      <c r="BF65" s="898"/>
      <c r="BG65" s="898"/>
      <c r="BH65" s="898"/>
      <c r="BI65" s="898"/>
      <c r="BJ65" s="898"/>
      <c r="BK65" s="898"/>
      <c r="BL65" s="898"/>
      <c r="BM65" s="898"/>
      <c r="BN65" s="622"/>
      <c r="BO65" s="550"/>
      <c r="BP65" s="550"/>
      <c r="BQ65" s="984"/>
      <c r="BR65" s="984"/>
      <c r="BS65" s="984"/>
      <c r="BT65" s="984"/>
      <c r="BU65" s="984"/>
      <c r="BV65" s="984"/>
      <c r="BW65" s="984"/>
      <c r="BX65" s="984"/>
      <c r="BY65" s="550"/>
      <c r="BZ65" s="550"/>
    </row>
    <row r="66" spans="1:78" ht="18" customHeight="1">
      <c r="A66" s="630"/>
      <c r="B66" s="1063" t="s">
        <v>367</v>
      </c>
      <c r="C66" s="1063"/>
      <c r="D66" s="1063"/>
      <c r="E66" s="1063"/>
      <c r="F66" s="1063"/>
      <c r="G66" s="1063"/>
      <c r="H66" s="1063"/>
      <c r="I66" s="1063"/>
      <c r="J66" s="1063"/>
      <c r="K66" s="1063"/>
      <c r="L66" s="589"/>
      <c r="M66" s="573"/>
      <c r="N66" s="589"/>
      <c r="O66" s="589"/>
      <c r="P66" s="589"/>
      <c r="Q66" s="1082" t="s">
        <v>635</v>
      </c>
      <c r="R66" s="1082"/>
      <c r="S66" s="1082"/>
      <c r="T66" s="1082"/>
      <c r="U66" s="589"/>
      <c r="V66" s="589"/>
      <c r="W66" s="589"/>
      <c r="X66" s="631"/>
      <c r="Y66" s="574"/>
      <c r="Z66" s="589"/>
      <c r="AA66" s="589"/>
      <c r="AB66" s="589"/>
      <c r="AC66" s="1082" t="s">
        <v>635</v>
      </c>
      <c r="AD66" s="1082"/>
      <c r="AE66" s="1082"/>
      <c r="AF66" s="1082"/>
      <c r="AG66" s="589"/>
      <c r="AH66" s="589"/>
      <c r="AI66" s="589"/>
      <c r="AJ66" s="631"/>
      <c r="AK66" s="573"/>
      <c r="AL66" s="589"/>
      <c r="AM66" s="589"/>
      <c r="AN66" s="589"/>
      <c r="AO66" s="1083">
        <f>Q66+AC66</f>
        <v>4.5999999999999996</v>
      </c>
      <c r="AP66" s="1083"/>
      <c r="AQ66" s="1083"/>
      <c r="AR66" s="1083"/>
      <c r="AS66" s="589"/>
      <c r="AT66" s="589"/>
      <c r="AU66" s="589"/>
      <c r="AV66" s="581"/>
      <c r="AW66" s="632"/>
      <c r="AX66" s="1084" t="s">
        <v>571</v>
      </c>
      <c r="AY66" s="1084"/>
      <c r="AZ66" s="1084"/>
      <c r="BA66" s="1084"/>
      <c r="BB66" s="1084"/>
      <c r="BC66" s="1084"/>
      <c r="BD66" s="1084"/>
      <c r="BE66" s="1084"/>
      <c r="BF66" s="1084"/>
      <c r="BG66" s="1084"/>
      <c r="BH66" s="1084"/>
      <c r="BI66" s="1084"/>
      <c r="BJ66" s="1084"/>
      <c r="BK66" s="1084"/>
      <c r="BL66" s="1084"/>
      <c r="BM66" s="1084"/>
      <c r="BN66" s="617"/>
      <c r="BO66" s="550"/>
      <c r="BP66" s="550"/>
      <c r="BQ66" s="550"/>
      <c r="BR66" s="550"/>
      <c r="BS66" s="550"/>
      <c r="BT66" s="550"/>
      <c r="BU66" s="550"/>
      <c r="BV66" s="550"/>
      <c r="BW66" s="550"/>
      <c r="BX66" s="550"/>
      <c r="BY66" s="550"/>
      <c r="BZ66" s="550"/>
    </row>
    <row r="67" spans="1:78" ht="18" customHeight="1">
      <c r="A67" s="630"/>
      <c r="B67" s="1063" t="s">
        <v>468</v>
      </c>
      <c r="C67" s="1063"/>
      <c r="D67" s="1063"/>
      <c r="E67" s="1063"/>
      <c r="F67" s="1063"/>
      <c r="G67" s="1063"/>
      <c r="H67" s="1063"/>
      <c r="I67" s="1063"/>
      <c r="J67" s="1063"/>
      <c r="K67" s="1063"/>
      <c r="L67" s="589"/>
      <c r="M67" s="573"/>
      <c r="N67" s="589"/>
      <c r="O67" s="589"/>
      <c r="P67" s="589"/>
      <c r="Q67" s="1082" t="s">
        <v>635</v>
      </c>
      <c r="R67" s="1082"/>
      <c r="S67" s="1082"/>
      <c r="T67" s="1082"/>
      <c r="U67" s="589"/>
      <c r="V67" s="589"/>
      <c r="W67" s="589"/>
      <c r="X67" s="631"/>
      <c r="Y67" s="574"/>
      <c r="Z67" s="589"/>
      <c r="AA67" s="589"/>
      <c r="AB67" s="589"/>
      <c r="AC67" s="1082" t="s">
        <v>635</v>
      </c>
      <c r="AD67" s="1082"/>
      <c r="AE67" s="1082"/>
      <c r="AF67" s="1082"/>
      <c r="AG67" s="589"/>
      <c r="AH67" s="589"/>
      <c r="AI67" s="589"/>
      <c r="AJ67" s="631"/>
      <c r="AK67" s="573"/>
      <c r="AL67" s="589"/>
      <c r="AM67" s="589"/>
      <c r="AN67" s="589"/>
      <c r="AO67" s="1083">
        <f>Q67+AC67</f>
        <v>4.5999999999999996</v>
      </c>
      <c r="AP67" s="1083"/>
      <c r="AQ67" s="1083"/>
      <c r="AR67" s="1083"/>
      <c r="AS67" s="589"/>
      <c r="AT67" s="589"/>
      <c r="AU67" s="589"/>
      <c r="AV67" s="633"/>
      <c r="AW67" s="632"/>
      <c r="AX67" s="1084" t="s">
        <v>571</v>
      </c>
      <c r="AY67" s="1084"/>
      <c r="AZ67" s="1084"/>
      <c r="BA67" s="1084"/>
      <c r="BB67" s="1084"/>
      <c r="BC67" s="1084"/>
      <c r="BD67" s="1084"/>
      <c r="BE67" s="1084"/>
      <c r="BF67" s="1084"/>
      <c r="BG67" s="1084"/>
      <c r="BH67" s="1084"/>
      <c r="BI67" s="1084"/>
      <c r="BJ67" s="1084"/>
      <c r="BK67" s="1084"/>
      <c r="BL67" s="1084"/>
      <c r="BM67" s="1084"/>
      <c r="BN67" s="617"/>
      <c r="BO67" s="550"/>
      <c r="BP67" s="550"/>
      <c r="BQ67" s="550"/>
      <c r="BR67" s="550"/>
      <c r="BS67" s="550"/>
      <c r="BT67" s="550"/>
      <c r="BU67" s="550"/>
      <c r="BV67" s="550"/>
      <c r="BW67" s="550"/>
      <c r="BX67" s="550"/>
      <c r="BY67" s="550"/>
      <c r="BZ67" s="550"/>
    </row>
    <row r="68" spans="1:78" ht="18" customHeight="1">
      <c r="A68" s="634"/>
      <c r="B68" s="1071" t="s">
        <v>509</v>
      </c>
      <c r="C68" s="1071"/>
      <c r="D68" s="1071"/>
      <c r="E68" s="1071"/>
      <c r="F68" s="1071"/>
      <c r="G68" s="1071"/>
      <c r="H68" s="1071"/>
      <c r="I68" s="1071"/>
      <c r="J68" s="1071"/>
      <c r="K68" s="1071"/>
      <c r="L68" s="593"/>
      <c r="M68" s="584"/>
      <c r="N68" s="593"/>
      <c r="O68" s="593"/>
      <c r="P68" s="593"/>
      <c r="Q68" s="1079" t="s">
        <v>635</v>
      </c>
      <c r="R68" s="1079"/>
      <c r="S68" s="1079"/>
      <c r="T68" s="1079"/>
      <c r="U68" s="593"/>
      <c r="V68" s="593"/>
      <c r="W68" s="593"/>
      <c r="X68" s="635"/>
      <c r="Y68" s="583"/>
      <c r="Z68" s="593"/>
      <c r="AA68" s="593"/>
      <c r="AB68" s="593"/>
      <c r="AC68" s="1079" t="s">
        <v>635</v>
      </c>
      <c r="AD68" s="1079"/>
      <c r="AE68" s="1079"/>
      <c r="AF68" s="1079"/>
      <c r="AG68" s="593"/>
      <c r="AH68" s="593"/>
      <c r="AI68" s="593"/>
      <c r="AJ68" s="635"/>
      <c r="AK68" s="584"/>
      <c r="AL68" s="593"/>
      <c r="AM68" s="593"/>
      <c r="AN68" s="593"/>
      <c r="AO68" s="1080">
        <f>Q68+AC68</f>
        <v>4.5999999999999996</v>
      </c>
      <c r="AP68" s="1080"/>
      <c r="AQ68" s="1080"/>
      <c r="AR68" s="1080"/>
      <c r="AS68" s="593"/>
      <c r="AT68" s="593"/>
      <c r="AU68" s="593"/>
      <c r="AV68" s="636"/>
      <c r="AW68" s="637"/>
      <c r="AX68" s="1081" t="s">
        <v>571</v>
      </c>
      <c r="AY68" s="1081"/>
      <c r="AZ68" s="1081"/>
      <c r="BA68" s="1081"/>
      <c r="BB68" s="1081"/>
      <c r="BC68" s="1081"/>
      <c r="BD68" s="1081"/>
      <c r="BE68" s="1081"/>
      <c r="BF68" s="1081"/>
      <c r="BG68" s="1081"/>
      <c r="BH68" s="1081"/>
      <c r="BI68" s="1081"/>
      <c r="BJ68" s="1081"/>
      <c r="BK68" s="1081"/>
      <c r="BL68" s="1081"/>
      <c r="BM68" s="1081"/>
      <c r="BN68" s="638"/>
      <c r="BO68" s="550"/>
      <c r="BP68" s="550"/>
      <c r="BQ68" s="550"/>
      <c r="BR68" s="550"/>
      <c r="BS68" s="550"/>
      <c r="BT68" s="550"/>
      <c r="BU68" s="550"/>
      <c r="BV68" s="550"/>
      <c r="BW68" s="550"/>
      <c r="BX68" s="550"/>
      <c r="BY68" s="550"/>
      <c r="BZ68" s="550"/>
    </row>
    <row r="69" spans="1:78" ht="18" customHeight="1">
      <c r="A69" s="550"/>
      <c r="B69" s="550"/>
      <c r="C69" s="550"/>
      <c r="D69" s="550"/>
      <c r="E69" s="550"/>
      <c r="F69" s="550"/>
      <c r="G69" s="550"/>
      <c r="H69" s="550"/>
      <c r="I69" s="550"/>
      <c r="J69" s="550"/>
      <c r="K69" s="550"/>
      <c r="L69" s="550"/>
      <c r="M69" s="550"/>
      <c r="N69" s="550"/>
      <c r="O69" s="550"/>
      <c r="P69" s="550"/>
      <c r="Q69" s="550"/>
      <c r="R69" s="550"/>
      <c r="S69" s="550"/>
      <c r="T69" s="550"/>
      <c r="U69" s="550"/>
      <c r="V69" s="550"/>
      <c r="W69" s="550"/>
      <c r="X69" s="550"/>
      <c r="Y69" s="550"/>
      <c r="Z69" s="550"/>
      <c r="AA69" s="550"/>
      <c r="AB69" s="550"/>
      <c r="AC69" s="550"/>
      <c r="AD69" s="550"/>
      <c r="AE69" s="550"/>
      <c r="AF69" s="550"/>
      <c r="AG69" s="550"/>
      <c r="AH69" s="639"/>
      <c r="AI69" s="639"/>
      <c r="AJ69" s="639"/>
      <c r="AK69" s="639"/>
      <c r="AL69" s="639"/>
      <c r="AM69" s="639"/>
      <c r="AN69" s="639"/>
      <c r="AO69" s="639"/>
      <c r="AP69" s="639"/>
      <c r="AQ69" s="639"/>
      <c r="AR69" s="639"/>
      <c r="AS69" s="639"/>
      <c r="AT69" s="639"/>
      <c r="AU69" s="550"/>
      <c r="AV69" s="550"/>
      <c r="AW69" s="612"/>
      <c r="AX69" s="612"/>
      <c r="AY69" s="612"/>
      <c r="AZ69" s="612"/>
      <c r="BA69" s="612"/>
      <c r="BB69" s="550"/>
      <c r="BC69" s="550"/>
      <c r="BD69" s="89"/>
      <c r="BE69" s="640"/>
      <c r="BF69" s="640"/>
      <c r="BG69" s="641"/>
      <c r="BH69" s="641"/>
      <c r="BI69" s="89"/>
      <c r="BJ69" s="89"/>
      <c r="BK69" s="550"/>
      <c r="BL69" s="550"/>
      <c r="BM69" s="550"/>
      <c r="BN69" s="550"/>
      <c r="BO69" s="550"/>
      <c r="BP69" s="550"/>
      <c r="BQ69" s="550"/>
      <c r="BR69" s="550"/>
      <c r="BS69" s="550"/>
      <c r="BT69" s="550"/>
      <c r="BU69" s="550"/>
      <c r="BV69" s="550"/>
      <c r="BW69" s="550"/>
      <c r="BX69" s="550"/>
      <c r="BY69" s="550"/>
      <c r="BZ69" s="550"/>
    </row>
    <row r="70" spans="1:78" ht="18" customHeight="1">
      <c r="A70" s="550"/>
      <c r="B70" s="550"/>
      <c r="C70" s="550"/>
      <c r="D70" s="550"/>
      <c r="E70" s="550"/>
      <c r="F70" s="550"/>
      <c r="G70" s="550"/>
      <c r="H70" s="550"/>
      <c r="I70" s="550"/>
      <c r="J70" s="550"/>
      <c r="K70" s="550"/>
      <c r="L70" s="550"/>
      <c r="M70" s="550"/>
      <c r="N70" s="550"/>
      <c r="O70" s="550"/>
      <c r="P70" s="550"/>
      <c r="Q70" s="550"/>
      <c r="R70" s="550"/>
      <c r="S70" s="550"/>
      <c r="T70" s="550"/>
      <c r="U70" s="550"/>
      <c r="V70" s="550"/>
      <c r="W70" s="550"/>
      <c r="X70" s="550"/>
      <c r="Y70" s="550"/>
      <c r="Z70" s="550"/>
      <c r="AA70" s="550"/>
      <c r="AB70" s="550"/>
      <c r="AC70" s="550"/>
      <c r="AD70" s="550"/>
      <c r="AE70" s="550"/>
      <c r="AF70" s="550"/>
      <c r="AG70" s="550"/>
      <c r="AH70" s="639"/>
      <c r="AI70" s="639"/>
      <c r="AJ70" s="639"/>
      <c r="AK70" s="639"/>
      <c r="AL70" s="639"/>
      <c r="AM70" s="639"/>
      <c r="AN70" s="639"/>
      <c r="AO70" s="639"/>
      <c r="AP70" s="639"/>
      <c r="AQ70" s="639"/>
      <c r="AR70" s="639"/>
      <c r="AS70" s="639"/>
      <c r="AT70" s="639"/>
      <c r="AU70" s="550"/>
      <c r="AV70" s="550"/>
      <c r="AW70" s="612"/>
      <c r="AX70" s="612"/>
      <c r="AY70" s="612"/>
      <c r="AZ70" s="612"/>
      <c r="BA70" s="612"/>
      <c r="BB70" s="550"/>
      <c r="BC70" s="550"/>
      <c r="BD70" s="89"/>
      <c r="BE70" s="640"/>
      <c r="BF70" s="640"/>
      <c r="BG70" s="641"/>
      <c r="BH70" s="641"/>
      <c r="BI70" s="89"/>
      <c r="BJ70" s="89"/>
      <c r="BK70" s="550"/>
      <c r="BL70" s="550"/>
      <c r="BM70" s="550"/>
      <c r="BN70" s="550"/>
      <c r="BO70" s="114"/>
      <c r="BP70" s="114"/>
      <c r="BQ70" s="114"/>
      <c r="BR70" s="114"/>
      <c r="BS70" s="114"/>
      <c r="BT70" s="114"/>
      <c r="BU70" s="114"/>
      <c r="BV70" s="114"/>
      <c r="BW70" s="114"/>
      <c r="BX70" s="114"/>
      <c r="BY70" s="114"/>
      <c r="BZ70" s="114"/>
    </row>
    <row r="71" spans="1:78" ht="18" customHeight="1">
      <c r="A71" s="1075" t="s">
        <v>572</v>
      </c>
      <c r="B71" s="1076"/>
      <c r="C71" s="1076"/>
      <c r="D71" s="1076"/>
      <c r="E71" s="428" t="s">
        <v>573</v>
      </c>
      <c r="F71" s="550"/>
      <c r="G71" s="550"/>
      <c r="H71" s="550"/>
      <c r="I71" s="550"/>
      <c r="J71" s="550"/>
      <c r="K71" s="550"/>
      <c r="L71" s="550"/>
      <c r="M71" s="550"/>
      <c r="N71" s="550"/>
      <c r="O71" s="550"/>
      <c r="P71" s="550"/>
      <c r="Q71" s="550"/>
      <c r="R71" s="550"/>
      <c r="S71" s="550"/>
      <c r="T71" s="550"/>
      <c r="U71" s="550"/>
      <c r="V71" s="550"/>
      <c r="W71" s="550"/>
      <c r="X71" s="550"/>
      <c r="Y71" s="550"/>
      <c r="Z71" s="550"/>
      <c r="AA71" s="550"/>
      <c r="AB71" s="550"/>
      <c r="AC71" s="550"/>
      <c r="AD71" s="550"/>
      <c r="AE71" s="550"/>
      <c r="AF71" s="550"/>
      <c r="AG71" s="550"/>
      <c r="AH71" s="639"/>
      <c r="AI71" s="639"/>
      <c r="AJ71" s="639"/>
      <c r="AK71" s="639"/>
      <c r="AL71" s="639"/>
      <c r="AM71" s="639"/>
      <c r="AN71" s="639"/>
      <c r="AO71" s="639"/>
      <c r="AP71" s="639"/>
      <c r="AQ71" s="639"/>
      <c r="AR71" s="639"/>
      <c r="AS71" s="639"/>
      <c r="AT71" s="639"/>
      <c r="AU71" s="550"/>
      <c r="AV71" s="550"/>
      <c r="AW71" s="612"/>
      <c r="AX71" s="612"/>
      <c r="AY71" s="612"/>
      <c r="AZ71" s="612"/>
      <c r="BA71" s="612"/>
      <c r="BB71" s="550"/>
      <c r="BC71" s="550"/>
      <c r="BD71" s="89"/>
      <c r="BE71" s="640"/>
      <c r="BF71" s="640"/>
      <c r="BG71" s="641"/>
      <c r="BH71" s="641"/>
      <c r="BI71" s="89"/>
      <c r="BJ71" s="89"/>
      <c r="BK71" s="550"/>
      <c r="BL71" s="550"/>
      <c r="BM71" s="550"/>
      <c r="BN71" s="550"/>
      <c r="BO71" s="114"/>
      <c r="BP71" s="114"/>
      <c r="BQ71" s="114"/>
      <c r="BR71" s="114"/>
      <c r="BS71" s="114"/>
      <c r="BT71" s="114"/>
      <c r="BU71" s="114"/>
      <c r="BV71" s="114"/>
      <c r="BW71" s="114"/>
      <c r="BX71" s="114"/>
      <c r="BY71" s="114"/>
      <c r="BZ71" s="114"/>
    </row>
    <row r="72" spans="1:78" ht="18" customHeight="1">
      <c r="A72" s="624"/>
      <c r="B72" s="625"/>
      <c r="C72" s="625"/>
      <c r="D72" s="1077" t="s">
        <v>564</v>
      </c>
      <c r="E72" s="1000"/>
      <c r="F72" s="1000"/>
      <c r="G72" s="1000"/>
      <c r="H72" s="1000"/>
      <c r="I72" s="1000"/>
      <c r="J72" s="625"/>
      <c r="K72" s="625"/>
      <c r="L72" s="625"/>
      <c r="M72" s="626"/>
      <c r="N72" s="1088" t="s">
        <v>574</v>
      </c>
      <c r="O72" s="1088"/>
      <c r="P72" s="1088"/>
      <c r="Q72" s="1088"/>
      <c r="R72" s="1088"/>
      <c r="S72" s="1088"/>
      <c r="T72" s="1088"/>
      <c r="U72" s="1088"/>
      <c r="V72" s="642"/>
      <c r="W72" s="643"/>
      <c r="X72" s="1088" t="s">
        <v>575</v>
      </c>
      <c r="Y72" s="1088"/>
      <c r="Z72" s="1088"/>
      <c r="AA72" s="1088"/>
      <c r="AB72" s="1088"/>
      <c r="AC72" s="1088"/>
      <c r="AD72" s="1088"/>
      <c r="AE72" s="1088"/>
      <c r="AF72" s="642"/>
      <c r="AG72" s="643"/>
      <c r="AH72" s="1088" t="s">
        <v>576</v>
      </c>
      <c r="AI72" s="1088"/>
      <c r="AJ72" s="1088"/>
      <c r="AK72" s="1088"/>
      <c r="AL72" s="1088"/>
      <c r="AM72" s="1088"/>
      <c r="AN72" s="1088"/>
      <c r="AO72" s="1088"/>
      <c r="AP72" s="642"/>
      <c r="AQ72" s="643"/>
      <c r="AR72" s="1088" t="s">
        <v>577</v>
      </c>
      <c r="AS72" s="1088"/>
      <c r="AT72" s="1088"/>
      <c r="AU72" s="1088"/>
      <c r="AV72" s="1088"/>
      <c r="AW72" s="1088"/>
      <c r="AX72" s="1088"/>
      <c r="AY72" s="1088"/>
      <c r="AZ72" s="642"/>
      <c r="BA72" s="643"/>
      <c r="BB72" s="644"/>
      <c r="BC72" s="1088" t="s">
        <v>578</v>
      </c>
      <c r="BD72" s="1089"/>
      <c r="BE72" s="1089"/>
      <c r="BF72" s="1089"/>
      <c r="BG72" s="1089"/>
      <c r="BH72" s="1089"/>
      <c r="BI72" s="1089"/>
      <c r="BJ72" s="1089"/>
      <c r="BK72" s="1089"/>
      <c r="BL72" s="1089"/>
      <c r="BM72" s="625"/>
      <c r="BN72" s="628"/>
      <c r="BO72" s="625"/>
      <c r="BP72" s="625"/>
      <c r="BQ72" s="1077" t="s">
        <v>579</v>
      </c>
      <c r="BR72" s="1077"/>
      <c r="BS72" s="1077"/>
      <c r="BT72" s="1077"/>
      <c r="BU72" s="1077"/>
      <c r="BV72" s="1077"/>
      <c r="BW72" s="1077"/>
      <c r="BX72" s="1077"/>
      <c r="BY72" s="625"/>
      <c r="BZ72" s="629"/>
    </row>
    <row r="73" spans="1:78" ht="18" customHeight="1">
      <c r="A73" s="600"/>
      <c r="B73" s="550"/>
      <c r="C73" s="550"/>
      <c r="D73" s="1001"/>
      <c r="E73" s="1001"/>
      <c r="F73" s="1001"/>
      <c r="G73" s="1001"/>
      <c r="H73" s="1001"/>
      <c r="I73" s="1001"/>
      <c r="J73" s="550"/>
      <c r="K73" s="550"/>
      <c r="L73" s="550"/>
      <c r="M73" s="601"/>
      <c r="N73" s="1085" t="s">
        <v>580</v>
      </c>
      <c r="O73" s="1085"/>
      <c r="P73" s="1085"/>
      <c r="Q73" s="1085"/>
      <c r="R73" s="1085"/>
      <c r="S73" s="1085"/>
      <c r="T73" s="1085"/>
      <c r="U73" s="1085"/>
      <c r="V73" s="645"/>
      <c r="W73" s="646"/>
      <c r="X73" s="1085" t="s">
        <v>580</v>
      </c>
      <c r="Y73" s="1085"/>
      <c r="Z73" s="1085"/>
      <c r="AA73" s="1085"/>
      <c r="AB73" s="1085"/>
      <c r="AC73" s="1085"/>
      <c r="AD73" s="1085"/>
      <c r="AE73" s="1085"/>
      <c r="AF73" s="645"/>
      <c r="AG73" s="646"/>
      <c r="AH73" s="1085" t="s">
        <v>580</v>
      </c>
      <c r="AI73" s="1085"/>
      <c r="AJ73" s="1085"/>
      <c r="AK73" s="1085"/>
      <c r="AL73" s="1085"/>
      <c r="AM73" s="1085"/>
      <c r="AN73" s="1085"/>
      <c r="AO73" s="1085"/>
      <c r="AP73" s="645"/>
      <c r="AQ73" s="646"/>
      <c r="AR73" s="1085" t="s">
        <v>580</v>
      </c>
      <c r="AS73" s="1085"/>
      <c r="AT73" s="1085"/>
      <c r="AU73" s="1085"/>
      <c r="AV73" s="1085"/>
      <c r="AW73" s="1085"/>
      <c r="AX73" s="1085"/>
      <c r="AY73" s="1085"/>
      <c r="AZ73" s="645"/>
      <c r="BA73" s="646"/>
      <c r="BB73" s="647"/>
      <c r="BC73" s="1086" t="s">
        <v>581</v>
      </c>
      <c r="BD73" s="1087"/>
      <c r="BE73" s="1087"/>
      <c r="BF73" s="1087"/>
      <c r="BG73" s="1087"/>
      <c r="BH73" s="1087"/>
      <c r="BI73" s="1087"/>
      <c r="BJ73" s="1087"/>
      <c r="BK73" s="1087"/>
      <c r="BL73" s="1087"/>
      <c r="BM73" s="550"/>
      <c r="BN73" s="602"/>
      <c r="BO73" s="550"/>
      <c r="BP73" s="550"/>
      <c r="BQ73" s="984"/>
      <c r="BR73" s="984"/>
      <c r="BS73" s="984"/>
      <c r="BT73" s="984"/>
      <c r="BU73" s="984"/>
      <c r="BV73" s="984"/>
      <c r="BW73" s="984"/>
      <c r="BX73" s="984"/>
      <c r="BY73" s="550"/>
      <c r="BZ73" s="622"/>
    </row>
    <row r="74" spans="1:78" ht="18" customHeight="1">
      <c r="A74" s="648"/>
      <c r="B74" s="1097" t="s">
        <v>582</v>
      </c>
      <c r="C74" s="1097"/>
      <c r="D74" s="1097"/>
      <c r="E74" s="1097"/>
      <c r="F74" s="1097"/>
      <c r="G74" s="1097"/>
      <c r="H74" s="1097"/>
      <c r="I74" s="1097"/>
      <c r="J74" s="1097"/>
      <c r="K74" s="1097"/>
      <c r="L74" s="136"/>
      <c r="M74" s="126"/>
      <c r="N74" s="136"/>
      <c r="O74" s="1092" t="s">
        <v>583</v>
      </c>
      <c r="P74" s="1092"/>
      <c r="Q74" s="1092"/>
      <c r="R74" s="1092"/>
      <c r="S74" s="1092"/>
      <c r="T74" s="1092"/>
      <c r="U74" s="1092"/>
      <c r="V74" s="649"/>
      <c r="W74" s="126"/>
      <c r="X74" s="136"/>
      <c r="Y74" s="1092" t="s">
        <v>584</v>
      </c>
      <c r="Z74" s="1092"/>
      <c r="AA74" s="1092"/>
      <c r="AB74" s="1092"/>
      <c r="AC74" s="1092"/>
      <c r="AD74" s="1092"/>
      <c r="AE74" s="136"/>
      <c r="AF74" s="649"/>
      <c r="AG74" s="126"/>
      <c r="AH74" s="136"/>
      <c r="AI74" s="136"/>
      <c r="AJ74" s="1099" t="s">
        <v>585</v>
      </c>
      <c r="AK74" s="1099"/>
      <c r="AL74" s="1099"/>
      <c r="AM74" s="1099"/>
      <c r="AN74" s="1099"/>
      <c r="AO74" s="136"/>
      <c r="AP74" s="649"/>
      <c r="AQ74" s="126"/>
      <c r="AR74" s="136"/>
      <c r="AS74" s="136"/>
      <c r="AT74" s="1099" t="s">
        <v>585</v>
      </c>
      <c r="AU74" s="1099"/>
      <c r="AV74" s="1099"/>
      <c r="AW74" s="1099"/>
      <c r="AX74" s="1099"/>
      <c r="AY74" s="136"/>
      <c r="AZ74" s="649"/>
      <c r="BA74" s="650"/>
      <c r="BB74" s="1101" t="s">
        <v>586</v>
      </c>
      <c r="BC74" s="1101"/>
      <c r="BD74" s="1101"/>
      <c r="BE74" s="1101"/>
      <c r="BF74" s="1101"/>
      <c r="BG74" s="1101"/>
      <c r="BH74" s="1101"/>
      <c r="BI74" s="1101"/>
      <c r="BJ74" s="1101"/>
      <c r="BK74" s="1101"/>
      <c r="BL74" s="1101"/>
      <c r="BM74" s="1101"/>
      <c r="BN74" s="619"/>
      <c r="BO74" s="651"/>
      <c r="BP74" s="651"/>
      <c r="BQ74" s="651"/>
      <c r="BR74" s="651"/>
      <c r="BS74" s="651"/>
      <c r="BT74" s="651"/>
      <c r="BU74" s="651"/>
      <c r="BV74" s="651"/>
      <c r="BW74" s="651"/>
      <c r="BX74" s="651"/>
      <c r="BY74" s="651"/>
      <c r="BZ74" s="652"/>
    </row>
    <row r="75" spans="1:78" ht="18" customHeight="1">
      <c r="A75" s="653"/>
      <c r="B75" s="1098"/>
      <c r="C75" s="1098"/>
      <c r="D75" s="1098"/>
      <c r="E75" s="1098"/>
      <c r="F75" s="1098"/>
      <c r="G75" s="1098"/>
      <c r="H75" s="1098"/>
      <c r="I75" s="1098"/>
      <c r="J75" s="1098"/>
      <c r="K75" s="1098"/>
      <c r="L75" s="423"/>
      <c r="M75" s="124"/>
      <c r="N75" s="423"/>
      <c r="O75" s="1026"/>
      <c r="P75" s="1026"/>
      <c r="Q75" s="1026"/>
      <c r="R75" s="1026"/>
      <c r="S75" s="1026"/>
      <c r="T75" s="1026"/>
      <c r="U75" s="1026"/>
      <c r="V75" s="654"/>
      <c r="W75" s="124"/>
      <c r="X75" s="423"/>
      <c r="Y75" s="1026"/>
      <c r="Z75" s="1026"/>
      <c r="AA75" s="1026"/>
      <c r="AB75" s="1026"/>
      <c r="AC75" s="1026"/>
      <c r="AD75" s="1026"/>
      <c r="AE75" s="423"/>
      <c r="AF75" s="654"/>
      <c r="AG75" s="124"/>
      <c r="AH75" s="423"/>
      <c r="AI75" s="423"/>
      <c r="AJ75" s="1100"/>
      <c r="AK75" s="1100"/>
      <c r="AL75" s="1100"/>
      <c r="AM75" s="1100"/>
      <c r="AN75" s="1100"/>
      <c r="AO75" s="423"/>
      <c r="AP75" s="654"/>
      <c r="AQ75" s="124"/>
      <c r="AR75" s="423"/>
      <c r="AS75" s="423"/>
      <c r="AT75" s="1100"/>
      <c r="AU75" s="1100"/>
      <c r="AV75" s="1100"/>
      <c r="AW75" s="1100"/>
      <c r="AX75" s="1100"/>
      <c r="AY75" s="423"/>
      <c r="AZ75" s="654"/>
      <c r="BA75" s="655"/>
      <c r="BB75" s="1102"/>
      <c r="BC75" s="1102"/>
      <c r="BD75" s="1102"/>
      <c r="BE75" s="1102"/>
      <c r="BF75" s="1102"/>
      <c r="BG75" s="1102"/>
      <c r="BH75" s="1102"/>
      <c r="BI75" s="1102"/>
      <c r="BJ75" s="1102"/>
      <c r="BK75" s="1102"/>
      <c r="BL75" s="1102"/>
      <c r="BM75" s="1102"/>
      <c r="BN75" s="621"/>
      <c r="BO75" s="420"/>
      <c r="BP75" s="420"/>
      <c r="BQ75" s="420"/>
      <c r="BR75" s="420"/>
      <c r="BS75" s="420"/>
      <c r="BT75" s="420"/>
      <c r="BU75" s="420"/>
      <c r="BV75" s="420"/>
      <c r="BW75" s="420"/>
      <c r="BX75" s="420"/>
      <c r="BY75" s="420"/>
      <c r="BZ75" s="656"/>
    </row>
    <row r="76" spans="1:78" ht="18" customHeight="1">
      <c r="A76" s="600"/>
      <c r="B76" s="1090" t="s">
        <v>587</v>
      </c>
      <c r="C76" s="1001"/>
      <c r="D76" s="1001"/>
      <c r="E76" s="1001"/>
      <c r="F76" s="1001"/>
      <c r="G76" s="1001"/>
      <c r="H76" s="1001"/>
      <c r="I76" s="1001"/>
      <c r="J76" s="1001"/>
      <c r="K76" s="1001"/>
      <c r="L76" s="122"/>
      <c r="M76" s="118"/>
      <c r="N76" s="122"/>
      <c r="O76" s="1092" t="s">
        <v>583</v>
      </c>
      <c r="P76" s="1092"/>
      <c r="Q76" s="1092"/>
      <c r="R76" s="1092"/>
      <c r="S76" s="1092"/>
      <c r="T76" s="1092"/>
      <c r="U76" s="1092"/>
      <c r="V76" s="657"/>
      <c r="W76" s="118"/>
      <c r="X76" s="122"/>
      <c r="Y76" s="1092" t="s">
        <v>584</v>
      </c>
      <c r="Z76" s="1092"/>
      <c r="AA76" s="1092"/>
      <c r="AB76" s="1092"/>
      <c r="AC76" s="1092"/>
      <c r="AD76" s="1092"/>
      <c r="AE76" s="122"/>
      <c r="AF76" s="657"/>
      <c r="AG76" s="118"/>
      <c r="AH76" s="122"/>
      <c r="AI76" s="122"/>
      <c r="AJ76" s="1093" t="s">
        <v>585</v>
      </c>
      <c r="AK76" s="1093"/>
      <c r="AL76" s="1093"/>
      <c r="AM76" s="1093"/>
      <c r="AN76" s="1093"/>
      <c r="AO76" s="122"/>
      <c r="AP76" s="657"/>
      <c r="AQ76" s="118"/>
      <c r="AR76" s="122"/>
      <c r="AS76" s="122"/>
      <c r="AT76" s="1093" t="s">
        <v>585</v>
      </c>
      <c r="AU76" s="1093"/>
      <c r="AV76" s="1093"/>
      <c r="AW76" s="1093"/>
      <c r="AX76" s="1093"/>
      <c r="AY76" s="122"/>
      <c r="AZ76" s="657"/>
      <c r="BA76" s="658"/>
      <c r="BB76" s="1095" t="s">
        <v>586</v>
      </c>
      <c r="BC76" s="1095"/>
      <c r="BD76" s="1095"/>
      <c r="BE76" s="1095"/>
      <c r="BF76" s="1095"/>
      <c r="BG76" s="1095"/>
      <c r="BH76" s="1095"/>
      <c r="BI76" s="1095"/>
      <c r="BJ76" s="1095"/>
      <c r="BK76" s="1095"/>
      <c r="BL76" s="1095"/>
      <c r="BM76" s="1095"/>
      <c r="BN76" s="602"/>
      <c r="BO76" s="550"/>
      <c r="BP76" s="550"/>
      <c r="BQ76" s="550"/>
      <c r="BR76" s="550"/>
      <c r="BS76" s="550"/>
      <c r="BT76" s="550"/>
      <c r="BU76" s="550"/>
      <c r="BV76" s="550"/>
      <c r="BW76" s="550"/>
      <c r="BX76" s="550"/>
      <c r="BY76" s="550"/>
      <c r="BZ76" s="622"/>
    </row>
    <row r="77" spans="1:78" ht="18" customHeight="1">
      <c r="A77" s="606"/>
      <c r="B77" s="1091"/>
      <c r="C77" s="1091"/>
      <c r="D77" s="1091"/>
      <c r="E77" s="1091"/>
      <c r="F77" s="1091"/>
      <c r="G77" s="1091"/>
      <c r="H77" s="1091"/>
      <c r="I77" s="1091"/>
      <c r="J77" s="1091"/>
      <c r="K77" s="1091"/>
      <c r="L77" s="659"/>
      <c r="M77" s="145"/>
      <c r="N77" s="659"/>
      <c r="O77" s="1024"/>
      <c r="P77" s="1024"/>
      <c r="Q77" s="1024"/>
      <c r="R77" s="1024"/>
      <c r="S77" s="1024"/>
      <c r="T77" s="1024"/>
      <c r="U77" s="1024"/>
      <c r="V77" s="660"/>
      <c r="W77" s="145"/>
      <c r="X77" s="659"/>
      <c r="Y77" s="1024"/>
      <c r="Z77" s="1024"/>
      <c r="AA77" s="1024"/>
      <c r="AB77" s="1024"/>
      <c r="AC77" s="1024"/>
      <c r="AD77" s="1024"/>
      <c r="AE77" s="659"/>
      <c r="AF77" s="660"/>
      <c r="AG77" s="145"/>
      <c r="AH77" s="659"/>
      <c r="AI77" s="659"/>
      <c r="AJ77" s="1094"/>
      <c r="AK77" s="1094"/>
      <c r="AL77" s="1094"/>
      <c r="AM77" s="1094"/>
      <c r="AN77" s="1094"/>
      <c r="AO77" s="659"/>
      <c r="AP77" s="660"/>
      <c r="AQ77" s="145"/>
      <c r="AR77" s="659"/>
      <c r="AS77" s="659"/>
      <c r="AT77" s="1094"/>
      <c r="AU77" s="1094"/>
      <c r="AV77" s="1094"/>
      <c r="AW77" s="1094"/>
      <c r="AX77" s="1094"/>
      <c r="AY77" s="659"/>
      <c r="AZ77" s="660"/>
      <c r="BA77" s="661"/>
      <c r="BB77" s="1096"/>
      <c r="BC77" s="1096"/>
      <c r="BD77" s="1096"/>
      <c r="BE77" s="1096"/>
      <c r="BF77" s="1096"/>
      <c r="BG77" s="1096"/>
      <c r="BH77" s="1096"/>
      <c r="BI77" s="1096"/>
      <c r="BJ77" s="1096"/>
      <c r="BK77" s="1096"/>
      <c r="BL77" s="1096"/>
      <c r="BM77" s="1096"/>
      <c r="BN77" s="607"/>
      <c r="BO77" s="428"/>
      <c r="BP77" s="428"/>
      <c r="BQ77" s="428"/>
      <c r="BR77" s="428"/>
      <c r="BS77" s="428"/>
      <c r="BT77" s="428"/>
      <c r="BU77" s="428"/>
      <c r="BV77" s="428"/>
      <c r="BW77" s="428"/>
      <c r="BX77" s="428"/>
      <c r="BY77" s="428"/>
      <c r="BZ77" s="623"/>
    </row>
    <row r="78" spans="1:78" ht="18" customHeight="1">
      <c r="A78" s="550"/>
      <c r="B78" s="550"/>
      <c r="C78" s="550"/>
      <c r="D78" s="550"/>
      <c r="E78" s="550"/>
      <c r="F78" s="550"/>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639"/>
      <c r="AI78" s="639"/>
      <c r="AJ78" s="639"/>
      <c r="AK78" s="639"/>
      <c r="AL78" s="639"/>
      <c r="AM78" s="639"/>
      <c r="AN78" s="639"/>
      <c r="AO78" s="639"/>
      <c r="AP78" s="639"/>
      <c r="AQ78" s="639"/>
      <c r="AR78" s="639"/>
      <c r="AS78" s="639"/>
      <c r="AT78" s="639"/>
      <c r="AU78" s="550"/>
      <c r="AV78" s="550"/>
      <c r="AW78" s="612"/>
      <c r="AX78" s="612"/>
      <c r="AY78" s="612"/>
      <c r="AZ78" s="612"/>
      <c r="BA78" s="612"/>
      <c r="BB78" s="550"/>
      <c r="BC78" s="550"/>
      <c r="BD78" s="89"/>
      <c r="BE78" s="640"/>
      <c r="BF78" s="640"/>
      <c r="BG78" s="641"/>
      <c r="BH78" s="641"/>
      <c r="BI78" s="89"/>
      <c r="BJ78" s="89"/>
      <c r="BK78" s="550"/>
      <c r="BL78" s="550"/>
      <c r="BM78" s="550"/>
      <c r="BN78" s="550"/>
      <c r="BO78" s="114"/>
      <c r="BP78" s="114"/>
      <c r="BQ78" s="114"/>
      <c r="BR78" s="114"/>
      <c r="BS78" s="114"/>
      <c r="BT78" s="114"/>
      <c r="BU78" s="114"/>
      <c r="BV78" s="114"/>
      <c r="BW78" s="114"/>
      <c r="BX78" s="114"/>
      <c r="BY78" s="114"/>
      <c r="BZ78" s="114"/>
    </row>
    <row r="79" spans="1:78" ht="18" customHeight="1">
      <c r="A79" s="550"/>
      <c r="B79" s="550"/>
      <c r="C79" s="550"/>
      <c r="D79" s="550"/>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639"/>
      <c r="AI79" s="639"/>
      <c r="AJ79" s="639"/>
      <c r="AK79" s="639"/>
      <c r="AL79" s="639"/>
      <c r="AM79" s="639"/>
      <c r="AN79" s="639"/>
      <c r="AO79" s="639"/>
      <c r="AP79" s="639"/>
      <c r="AQ79" s="639"/>
      <c r="AR79" s="639"/>
      <c r="AS79" s="639"/>
      <c r="AT79" s="639"/>
      <c r="AU79" s="550"/>
      <c r="AV79" s="550"/>
      <c r="AW79" s="612"/>
      <c r="AX79" s="612"/>
      <c r="AY79" s="612"/>
      <c r="AZ79" s="612"/>
      <c r="BA79" s="612"/>
      <c r="BB79" s="550"/>
      <c r="BC79" s="550"/>
      <c r="BD79" s="89"/>
      <c r="BE79" s="640"/>
      <c r="BF79" s="640"/>
      <c r="BG79" s="641"/>
      <c r="BH79" s="641"/>
      <c r="BI79" s="89"/>
      <c r="BJ79" s="89"/>
      <c r="BK79" s="550"/>
      <c r="BL79" s="550"/>
      <c r="BM79" s="550"/>
      <c r="BN79" s="550"/>
      <c r="BO79" s="114"/>
      <c r="BP79" s="114"/>
      <c r="BQ79" s="114"/>
      <c r="BR79" s="114"/>
      <c r="BS79" s="114"/>
      <c r="BT79" s="114"/>
      <c r="BU79" s="114"/>
      <c r="BV79" s="114"/>
      <c r="BW79" s="114"/>
      <c r="BX79" s="114"/>
      <c r="BY79" s="114"/>
      <c r="BZ79" s="114"/>
    </row>
    <row r="80" spans="1:78" ht="18" customHeight="1">
      <c r="A80" s="1075" t="s">
        <v>588</v>
      </c>
      <c r="B80" s="1075"/>
      <c r="C80" s="1075"/>
      <c r="D80" s="1075"/>
      <c r="E80" s="428" t="s">
        <v>589</v>
      </c>
      <c r="F80" s="428"/>
      <c r="G80" s="428"/>
      <c r="H80" s="428"/>
      <c r="I80" s="428"/>
      <c r="J80" s="428"/>
      <c r="K80" s="428"/>
      <c r="L80" s="428"/>
      <c r="M80" s="550"/>
      <c r="N80" s="550"/>
      <c r="O80" s="550"/>
      <c r="P80" s="550"/>
      <c r="Q80" s="550"/>
      <c r="R80" s="550"/>
      <c r="S80" s="550"/>
      <c r="T80" s="550"/>
      <c r="U80" s="550"/>
      <c r="V80" s="550"/>
      <c r="W80" s="550"/>
      <c r="X80" s="550"/>
      <c r="Y80" s="550"/>
      <c r="Z80" s="550"/>
      <c r="AA80" s="550"/>
      <c r="AB80" s="550"/>
      <c r="AC80" s="550"/>
      <c r="AD80" s="550"/>
      <c r="AE80" s="550"/>
      <c r="AF80" s="550"/>
      <c r="AG80" s="550"/>
      <c r="AH80" s="550"/>
      <c r="AI80" s="550"/>
      <c r="AJ80" s="550"/>
      <c r="AK80" s="550"/>
      <c r="AL80" s="550"/>
      <c r="AM80" s="550"/>
      <c r="AN80" s="550"/>
      <c r="AO80" s="550"/>
      <c r="AP80" s="550"/>
      <c r="AQ80" s="550"/>
      <c r="AR80" s="550"/>
      <c r="AS80" s="550"/>
      <c r="AT80" s="550"/>
      <c r="AU80" s="550"/>
      <c r="AV80" s="550"/>
      <c r="AW80" s="612"/>
      <c r="AX80" s="612"/>
      <c r="AY80" s="612"/>
      <c r="AZ80" s="612"/>
      <c r="BA80" s="612"/>
      <c r="BB80" s="550"/>
      <c r="BC80" s="550"/>
      <c r="BD80" s="89"/>
      <c r="BE80" s="640"/>
      <c r="BF80" s="640"/>
      <c r="BG80" s="641"/>
      <c r="BH80" s="641"/>
      <c r="BI80" s="89"/>
      <c r="BJ80" s="89"/>
      <c r="BK80" s="550"/>
      <c r="BL80" s="550"/>
      <c r="BM80" s="550"/>
      <c r="BN80" s="550"/>
      <c r="BO80" s="114"/>
      <c r="BP80" s="114"/>
      <c r="BQ80" s="114"/>
      <c r="BR80" s="114"/>
      <c r="BS80" s="114"/>
      <c r="BT80" s="114"/>
      <c r="BU80" s="114"/>
      <c r="BV80" s="114"/>
      <c r="BW80" s="114"/>
      <c r="BX80" s="114"/>
      <c r="BY80" s="114"/>
      <c r="BZ80" s="114"/>
    </row>
    <row r="81" spans="1:78" ht="18" customHeight="1">
      <c r="A81" s="624"/>
      <c r="B81" s="625"/>
      <c r="C81" s="625"/>
      <c r="D81" s="625"/>
      <c r="E81" s="1077" t="s">
        <v>590</v>
      </c>
      <c r="F81" s="1000"/>
      <c r="G81" s="1000"/>
      <c r="H81" s="1000"/>
      <c r="I81" s="1000"/>
      <c r="J81" s="1000"/>
      <c r="K81" s="625"/>
      <c r="L81" s="625"/>
      <c r="M81" s="625"/>
      <c r="N81" s="628"/>
      <c r="O81" s="626"/>
      <c r="P81" s="1055" t="s">
        <v>591</v>
      </c>
      <c r="Q81" s="1055"/>
      <c r="R81" s="1055"/>
      <c r="S81" s="1055"/>
      <c r="T81" s="1055"/>
      <c r="U81" s="1055"/>
      <c r="V81" s="1055"/>
      <c r="W81" s="1055"/>
      <c r="X81" s="1055"/>
      <c r="Y81" s="1055"/>
      <c r="Z81" s="1055"/>
      <c r="AA81" s="1055"/>
      <c r="AB81" s="1055"/>
      <c r="AC81" s="1055"/>
      <c r="AD81" s="628"/>
      <c r="AE81" s="626"/>
      <c r="AF81" s="625"/>
      <c r="AG81" s="625"/>
      <c r="AH81" s="1077" t="s">
        <v>592</v>
      </c>
      <c r="AI81" s="1000"/>
      <c r="AJ81" s="1000"/>
      <c r="AK81" s="1000"/>
      <c r="AL81" s="1000"/>
      <c r="AM81" s="1000"/>
      <c r="AN81" s="1000"/>
      <c r="AO81" s="1000"/>
      <c r="AP81" s="1000"/>
      <c r="AQ81" s="1000"/>
      <c r="AR81" s="625"/>
      <c r="AS81" s="625"/>
      <c r="AT81" s="629"/>
      <c r="AU81" s="550"/>
      <c r="AV81" s="550"/>
      <c r="AW81" s="612"/>
      <c r="AX81" s="612"/>
      <c r="AY81" s="612"/>
      <c r="AZ81" s="612"/>
      <c r="BA81" s="612"/>
      <c r="BB81" s="550"/>
      <c r="BC81" s="550"/>
      <c r="BD81" s="89"/>
      <c r="BE81" s="640"/>
      <c r="BF81" s="640"/>
      <c r="BG81" s="641"/>
      <c r="BH81" s="641"/>
      <c r="BI81" s="89"/>
      <c r="BJ81" s="89"/>
      <c r="BK81" s="550"/>
      <c r="BL81" s="550"/>
      <c r="BM81" s="550"/>
      <c r="BN81" s="550"/>
      <c r="BO81" s="114"/>
      <c r="BP81" s="114"/>
      <c r="BQ81" s="114"/>
      <c r="BR81" s="114"/>
      <c r="BS81" s="114"/>
      <c r="BT81" s="114"/>
      <c r="BU81" s="114"/>
      <c r="BV81" s="114"/>
      <c r="BW81" s="114"/>
      <c r="BX81" s="114"/>
      <c r="BY81" s="114"/>
      <c r="BZ81" s="114"/>
    </row>
    <row r="82" spans="1:78" ht="18" customHeight="1">
      <c r="A82" s="630"/>
      <c r="B82" s="615"/>
      <c r="C82" s="1063" t="s">
        <v>593</v>
      </c>
      <c r="D82" s="1004"/>
      <c r="E82" s="1004"/>
      <c r="F82" s="1004"/>
      <c r="G82" s="1004"/>
      <c r="H82" s="1004"/>
      <c r="I82" s="1004"/>
      <c r="J82" s="1004"/>
      <c r="K82" s="1004"/>
      <c r="L82" s="1004"/>
      <c r="M82" s="615"/>
      <c r="N82" s="616"/>
      <c r="O82" s="1067" t="s">
        <v>594</v>
      </c>
      <c r="P82" s="1064"/>
      <c r="Q82" s="1064"/>
      <c r="R82" s="1064"/>
      <c r="S82" s="1064"/>
      <c r="T82" s="1064"/>
      <c r="U82" s="1064"/>
      <c r="V82" s="1064"/>
      <c r="W82" s="1064"/>
      <c r="X82" s="1064"/>
      <c r="Y82" s="1064"/>
      <c r="Z82" s="1064"/>
      <c r="AA82" s="1064"/>
      <c r="AB82" s="1064"/>
      <c r="AC82" s="1064"/>
      <c r="AD82" s="1103"/>
      <c r="AE82" s="1067"/>
      <c r="AF82" s="1064"/>
      <c r="AG82" s="1064"/>
      <c r="AH82" s="1064"/>
      <c r="AI82" s="1064"/>
      <c r="AJ82" s="1064"/>
      <c r="AK82" s="1064"/>
      <c r="AL82" s="1064"/>
      <c r="AM82" s="1064"/>
      <c r="AN82" s="1064"/>
      <c r="AO82" s="1064"/>
      <c r="AP82" s="1064"/>
      <c r="AQ82" s="1064"/>
      <c r="AR82" s="1064"/>
      <c r="AS82" s="1064"/>
      <c r="AT82" s="1104"/>
      <c r="AU82" s="550"/>
      <c r="AV82" s="550"/>
      <c r="AW82" s="612"/>
      <c r="AX82" s="612"/>
      <c r="AY82" s="612"/>
      <c r="AZ82" s="612"/>
      <c r="BA82" s="612"/>
      <c r="BB82" s="550"/>
      <c r="BC82" s="550"/>
      <c r="BD82" s="89"/>
      <c r="BE82" s="640"/>
      <c r="BF82" s="640"/>
      <c r="BG82" s="641"/>
      <c r="BH82" s="641"/>
      <c r="BI82" s="89"/>
      <c r="BJ82" s="89"/>
      <c r="BK82" s="550"/>
      <c r="BL82" s="550"/>
      <c r="BM82" s="550"/>
      <c r="BN82" s="550"/>
      <c r="BO82" s="114"/>
      <c r="BP82" s="114"/>
      <c r="BQ82" s="114"/>
      <c r="BR82" s="114"/>
      <c r="BS82" s="114"/>
      <c r="BT82" s="114"/>
      <c r="BU82" s="114"/>
      <c r="BV82" s="114"/>
      <c r="BW82" s="114"/>
      <c r="BX82" s="114"/>
      <c r="BY82" s="114"/>
      <c r="BZ82" s="114"/>
    </row>
    <row r="83" spans="1:78" ht="18" customHeight="1">
      <c r="A83" s="630"/>
      <c r="B83" s="615"/>
      <c r="C83" s="1063" t="s">
        <v>595</v>
      </c>
      <c r="D83" s="1004"/>
      <c r="E83" s="1004"/>
      <c r="F83" s="1004"/>
      <c r="G83" s="1004"/>
      <c r="H83" s="1004"/>
      <c r="I83" s="1004"/>
      <c r="J83" s="1004"/>
      <c r="K83" s="1004"/>
      <c r="L83" s="1004"/>
      <c r="M83" s="615"/>
      <c r="N83" s="616"/>
      <c r="O83" s="1067" t="s">
        <v>594</v>
      </c>
      <c r="P83" s="1064"/>
      <c r="Q83" s="1064"/>
      <c r="R83" s="1064"/>
      <c r="S83" s="1064"/>
      <c r="T83" s="1064"/>
      <c r="U83" s="1064"/>
      <c r="V83" s="1064"/>
      <c r="W83" s="1064"/>
      <c r="X83" s="1064"/>
      <c r="Y83" s="1064"/>
      <c r="Z83" s="1064"/>
      <c r="AA83" s="1064"/>
      <c r="AB83" s="1064"/>
      <c r="AC83" s="1064"/>
      <c r="AD83" s="1103"/>
      <c r="AE83" s="1067"/>
      <c r="AF83" s="1064"/>
      <c r="AG83" s="1064"/>
      <c r="AH83" s="1064"/>
      <c r="AI83" s="1064"/>
      <c r="AJ83" s="1064"/>
      <c r="AK83" s="1064"/>
      <c r="AL83" s="1064"/>
      <c r="AM83" s="1064"/>
      <c r="AN83" s="1064"/>
      <c r="AO83" s="1064"/>
      <c r="AP83" s="1064"/>
      <c r="AQ83" s="1064"/>
      <c r="AR83" s="1064"/>
      <c r="AS83" s="1064"/>
      <c r="AT83" s="1104"/>
      <c r="AU83" s="550"/>
      <c r="AV83" s="550"/>
      <c r="AW83" s="612"/>
      <c r="AX83" s="612"/>
      <c r="AY83" s="612"/>
      <c r="AZ83" s="612"/>
      <c r="BA83" s="612"/>
      <c r="BB83" s="550"/>
      <c r="BC83" s="550"/>
      <c r="BD83" s="89"/>
      <c r="BE83" s="640"/>
      <c r="BF83" s="640"/>
      <c r="BG83" s="641"/>
      <c r="BH83" s="641"/>
      <c r="BI83" s="89"/>
      <c r="BJ83" s="89"/>
      <c r="BK83" s="550"/>
      <c r="BL83" s="550"/>
      <c r="BM83" s="550"/>
      <c r="BN83" s="550"/>
      <c r="BO83" s="114"/>
      <c r="BP83" s="114"/>
      <c r="BQ83" s="114"/>
      <c r="BR83" s="114"/>
      <c r="BS83" s="114"/>
      <c r="BT83" s="114"/>
      <c r="BU83" s="114"/>
      <c r="BV83" s="114"/>
      <c r="BW83" s="114"/>
      <c r="BX83" s="114"/>
      <c r="BY83" s="114"/>
      <c r="BZ83" s="114"/>
    </row>
    <row r="84" spans="1:78" ht="18" customHeight="1">
      <c r="A84" s="634"/>
      <c r="B84" s="662"/>
      <c r="C84" s="1071" t="s">
        <v>596</v>
      </c>
      <c r="D84" s="1010"/>
      <c r="E84" s="1010"/>
      <c r="F84" s="1010"/>
      <c r="G84" s="1010"/>
      <c r="H84" s="1010"/>
      <c r="I84" s="1010"/>
      <c r="J84" s="1010"/>
      <c r="K84" s="1010"/>
      <c r="L84" s="1010"/>
      <c r="M84" s="662"/>
      <c r="N84" s="663"/>
      <c r="O84" s="1105" t="s">
        <v>594</v>
      </c>
      <c r="P84" s="1072"/>
      <c r="Q84" s="1072"/>
      <c r="R84" s="1072"/>
      <c r="S84" s="1072"/>
      <c r="T84" s="1072"/>
      <c r="U84" s="1072"/>
      <c r="V84" s="1072"/>
      <c r="W84" s="1072"/>
      <c r="X84" s="1072"/>
      <c r="Y84" s="1072"/>
      <c r="Z84" s="1072"/>
      <c r="AA84" s="1072"/>
      <c r="AB84" s="1072"/>
      <c r="AC84" s="1072"/>
      <c r="AD84" s="1106"/>
      <c r="AE84" s="1105"/>
      <c r="AF84" s="1072"/>
      <c r="AG84" s="1072"/>
      <c r="AH84" s="1072"/>
      <c r="AI84" s="1072"/>
      <c r="AJ84" s="1072"/>
      <c r="AK84" s="1072"/>
      <c r="AL84" s="1072"/>
      <c r="AM84" s="1072"/>
      <c r="AN84" s="1072"/>
      <c r="AO84" s="1072"/>
      <c r="AP84" s="1072"/>
      <c r="AQ84" s="1072"/>
      <c r="AR84" s="1072"/>
      <c r="AS84" s="1072"/>
      <c r="AT84" s="1107"/>
      <c r="AU84" s="550"/>
      <c r="AV84" s="550"/>
      <c r="AW84" s="550"/>
      <c r="AX84" s="550"/>
      <c r="AY84" s="550"/>
      <c r="AZ84" s="550"/>
      <c r="BA84" s="550"/>
      <c r="BB84" s="550"/>
      <c r="BC84" s="550"/>
      <c r="BD84" s="550"/>
      <c r="BE84" s="550"/>
      <c r="BF84" s="550"/>
      <c r="BG84" s="550"/>
      <c r="BH84" s="550"/>
      <c r="BI84" s="550"/>
      <c r="BJ84" s="550"/>
      <c r="BK84" s="550"/>
      <c r="BL84" s="550"/>
      <c r="BM84" s="550"/>
      <c r="BN84" s="550"/>
      <c r="BO84" s="114"/>
      <c r="BP84" s="114"/>
      <c r="BQ84" s="114"/>
      <c r="BR84" s="114"/>
      <c r="BS84" s="114"/>
      <c r="BT84" s="114"/>
      <c r="BU84" s="114"/>
      <c r="BV84" s="114"/>
      <c r="BW84" s="114"/>
      <c r="BX84" s="114"/>
      <c r="BY84" s="114"/>
      <c r="BZ84" s="114"/>
    </row>
  </sheetData>
  <mergeCells count="210">
    <mergeCell ref="C83:L83"/>
    <mergeCell ref="O83:AD83"/>
    <mergeCell ref="AE83:AT83"/>
    <mergeCell ref="C84:L84"/>
    <mergeCell ref="O84:AD84"/>
    <mergeCell ref="AE84:AT84"/>
    <mergeCell ref="A80:D80"/>
    <mergeCell ref="E81:J81"/>
    <mergeCell ref="P81:AC81"/>
    <mergeCell ref="AH81:AQ81"/>
    <mergeCell ref="C82:L82"/>
    <mergeCell ref="O82:AD82"/>
    <mergeCell ref="AE82:AT82"/>
    <mergeCell ref="B76:K77"/>
    <mergeCell ref="O76:U77"/>
    <mergeCell ref="Y76:AD77"/>
    <mergeCell ref="AJ76:AN77"/>
    <mergeCell ref="AT76:AX77"/>
    <mergeCell ref="BB76:BM77"/>
    <mergeCell ref="B74:K75"/>
    <mergeCell ref="O74:U75"/>
    <mergeCell ref="Y74:AD75"/>
    <mergeCell ref="AJ74:AN75"/>
    <mergeCell ref="AT74:AX75"/>
    <mergeCell ref="BB74:BM75"/>
    <mergeCell ref="BQ72:BX73"/>
    <mergeCell ref="N73:U73"/>
    <mergeCell ref="X73:AE73"/>
    <mergeCell ref="AH73:AO73"/>
    <mergeCell ref="AR73:AY73"/>
    <mergeCell ref="BC73:BL73"/>
    <mergeCell ref="D72:I73"/>
    <mergeCell ref="N72:U72"/>
    <mergeCell ref="X72:AE72"/>
    <mergeCell ref="AH72:AO72"/>
    <mergeCell ref="AR72:AY72"/>
    <mergeCell ref="BC72:BL72"/>
    <mergeCell ref="B68:K68"/>
    <mergeCell ref="Q68:T68"/>
    <mergeCell ref="AC68:AF68"/>
    <mergeCell ref="AO68:AR68"/>
    <mergeCell ref="AX68:BM68"/>
    <mergeCell ref="A71:D71"/>
    <mergeCell ref="B66:K66"/>
    <mergeCell ref="Q66:T66"/>
    <mergeCell ref="AC66:AF66"/>
    <mergeCell ref="AO66:AR66"/>
    <mergeCell ref="AX66:BM66"/>
    <mergeCell ref="B67:K67"/>
    <mergeCell ref="Q67:T67"/>
    <mergeCell ref="AC67:AF67"/>
    <mergeCell ref="AO67:AR67"/>
    <mergeCell ref="AX67:BM67"/>
    <mergeCell ref="AF58:AM58"/>
    <mergeCell ref="A63:D63"/>
    <mergeCell ref="D64:I65"/>
    <mergeCell ref="R64:AE64"/>
    <mergeCell ref="AN64:AS64"/>
    <mergeCell ref="AX64:BM65"/>
    <mergeCell ref="BQ64:BX65"/>
    <mergeCell ref="N65:W65"/>
    <mergeCell ref="Z65:AI65"/>
    <mergeCell ref="AN65:AS65"/>
    <mergeCell ref="AB51:AD51"/>
    <mergeCell ref="AF51:AM51"/>
    <mergeCell ref="A54:H60"/>
    <mergeCell ref="J54:U54"/>
    <mergeCell ref="AB54:AD54"/>
    <mergeCell ref="AF54:AM54"/>
    <mergeCell ref="J55:U55"/>
    <mergeCell ref="AB55:AD55"/>
    <mergeCell ref="AF55:AM55"/>
    <mergeCell ref="J56:T59"/>
    <mergeCell ref="V56:AA56"/>
    <mergeCell ref="AB56:AD56"/>
    <mergeCell ref="V59:AA59"/>
    <mergeCell ref="AB59:AD59"/>
    <mergeCell ref="AF59:AM59"/>
    <mergeCell ref="J60:M60"/>
    <mergeCell ref="AB60:AD60"/>
    <mergeCell ref="AF60:AM60"/>
    <mergeCell ref="AF56:AM56"/>
    <mergeCell ref="V57:AA57"/>
    <mergeCell ref="AB57:AD57"/>
    <mergeCell ref="AF57:AM57"/>
    <mergeCell ref="V58:AA58"/>
    <mergeCell ref="AB58:AD58"/>
    <mergeCell ref="A45:D45"/>
    <mergeCell ref="A46:AE46"/>
    <mergeCell ref="AF46:AO46"/>
    <mergeCell ref="A47:H53"/>
    <mergeCell ref="J47:U47"/>
    <mergeCell ref="AB47:AD47"/>
    <mergeCell ref="AF47:AM47"/>
    <mergeCell ref="J48:U48"/>
    <mergeCell ref="AB48:AD48"/>
    <mergeCell ref="AF48:AM48"/>
    <mergeCell ref="V52:AA52"/>
    <mergeCell ref="AB52:AD52"/>
    <mergeCell ref="AF52:AM52"/>
    <mergeCell ref="J53:M53"/>
    <mergeCell ref="AB53:AD53"/>
    <mergeCell ref="AF53:AM53"/>
    <mergeCell ref="J49:T52"/>
    <mergeCell ref="V49:AA49"/>
    <mergeCell ref="AB49:AD49"/>
    <mergeCell ref="AF49:AM49"/>
    <mergeCell ref="V50:AA50"/>
    <mergeCell ref="AB50:AD50"/>
    <mergeCell ref="AF50:AM50"/>
    <mergeCell ref="V51:AA51"/>
    <mergeCell ref="Z28:AE28"/>
    <mergeCell ref="AJ28:AP28"/>
    <mergeCell ref="BW33:CD33"/>
    <mergeCell ref="B34:K42"/>
    <mergeCell ref="N35:W42"/>
    <mergeCell ref="Z35:AI42"/>
    <mergeCell ref="AL35:AU42"/>
    <mergeCell ref="AX35:BG42"/>
    <mergeCell ref="BJ35:BS42"/>
    <mergeCell ref="BV35:CE42"/>
    <mergeCell ref="C33:J33"/>
    <mergeCell ref="O33:V33"/>
    <mergeCell ref="AA33:AH33"/>
    <mergeCell ref="AM33:AT33"/>
    <mergeCell ref="AY33:BF33"/>
    <mergeCell ref="BK33:BR33"/>
    <mergeCell ref="AJ20:AP20"/>
    <mergeCell ref="S21:V21"/>
    <mergeCell ref="Z21:AE21"/>
    <mergeCell ref="AJ21:AP21"/>
    <mergeCell ref="B24:P30"/>
    <mergeCell ref="S24:V24"/>
    <mergeCell ref="Z24:AE24"/>
    <mergeCell ref="AJ24:AP24"/>
    <mergeCell ref="S25:V25"/>
    <mergeCell ref="Z25:AE25"/>
    <mergeCell ref="AJ25:AP25"/>
    <mergeCell ref="S26:V26"/>
    <mergeCell ref="Z26:AE26"/>
    <mergeCell ref="AJ26:AP26"/>
    <mergeCell ref="S29:V29"/>
    <mergeCell ref="Z29:AE29"/>
    <mergeCell ref="AJ29:AP29"/>
    <mergeCell ref="S30:V30"/>
    <mergeCell ref="Z30:AE30"/>
    <mergeCell ref="AJ30:AP30"/>
    <mergeCell ref="S27:V27"/>
    <mergeCell ref="Z27:AE27"/>
    <mergeCell ref="AJ27:AP27"/>
    <mergeCell ref="S28:V28"/>
    <mergeCell ref="A14:D14"/>
    <mergeCell ref="A15:Q16"/>
    <mergeCell ref="R15:AR15"/>
    <mergeCell ref="S16:V16"/>
    <mergeCell ref="Y16:AF16"/>
    <mergeCell ref="AI16:AQ16"/>
    <mergeCell ref="B17:P23"/>
    <mergeCell ref="S17:V17"/>
    <mergeCell ref="Z17:AE17"/>
    <mergeCell ref="AJ17:AP17"/>
    <mergeCell ref="S18:V18"/>
    <mergeCell ref="Z18:AE18"/>
    <mergeCell ref="AJ18:AP18"/>
    <mergeCell ref="S19:V19"/>
    <mergeCell ref="Z19:AE19"/>
    <mergeCell ref="AJ19:AP19"/>
    <mergeCell ref="S22:V22"/>
    <mergeCell ref="Z22:AE22"/>
    <mergeCell ref="AJ22:AP22"/>
    <mergeCell ref="S23:V23"/>
    <mergeCell ref="Z23:AE23"/>
    <mergeCell ref="AJ23:AP23"/>
    <mergeCell ref="S20:V20"/>
    <mergeCell ref="Z20:AE20"/>
    <mergeCell ref="R8:Z8"/>
    <mergeCell ref="AA8:AD8"/>
    <mergeCell ref="AG8:AP8"/>
    <mergeCell ref="B9:O11"/>
    <mergeCell ref="R9:Z9"/>
    <mergeCell ref="AA9:AD9"/>
    <mergeCell ref="AG9:AP9"/>
    <mergeCell ref="R10:Z10"/>
    <mergeCell ref="AA10:AD10"/>
    <mergeCell ref="AG10:AP10"/>
    <mergeCell ref="B6:O8"/>
    <mergeCell ref="R11:Z11"/>
    <mergeCell ref="AA11:AD11"/>
    <mergeCell ref="AG11:AP11"/>
    <mergeCell ref="BJ7:BQ7"/>
    <mergeCell ref="BU7:CE7"/>
    <mergeCell ref="BI4:BQ5"/>
    <mergeCell ref="BV4:CD4"/>
    <mergeCell ref="BV5:CD5"/>
    <mergeCell ref="R6:Z6"/>
    <mergeCell ref="AA6:AD6"/>
    <mergeCell ref="AG6:AP6"/>
    <mergeCell ref="AY6:BD6"/>
    <mergeCell ref="BJ6:BQ6"/>
    <mergeCell ref="BU6:CE6"/>
    <mergeCell ref="A2:B2"/>
    <mergeCell ref="A3:D3"/>
    <mergeCell ref="AW3:AZ3"/>
    <mergeCell ref="A4:AD5"/>
    <mergeCell ref="AH4:AO5"/>
    <mergeCell ref="AW4:BF5"/>
    <mergeCell ref="R7:Z7"/>
    <mergeCell ref="AA7:AD7"/>
    <mergeCell ref="AG7:AP7"/>
    <mergeCell ref="AY7:BD7"/>
  </mergeCells>
  <phoneticPr fontId="1"/>
  <printOptions horizontalCentered="1"/>
  <pageMargins left="0.59055118110236227" right="0.19685039370078741" top="0.59055118110236227" bottom="0.59055118110236227" header="0.51181102362204722" footer="0.51181102362204722"/>
  <pageSetup paperSize="9" scale="92" firstPageNumber="9"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5"/>
  <sheetViews>
    <sheetView showGridLines="0" view="pageBreakPreview" zoomScaleNormal="100" zoomScaleSheetLayoutView="100" workbookViewId="0"/>
  </sheetViews>
  <sheetFormatPr defaultColWidth="8.88671875" defaultRowHeight="15" customHeight="1"/>
  <cols>
    <col min="1" max="1" width="6" style="74" customWidth="1"/>
    <col min="2" max="2" width="3.5546875" style="83" customWidth="1"/>
    <col min="3" max="3" width="1.109375" style="74" customWidth="1"/>
    <col min="4" max="4" width="5.5546875" style="74" customWidth="1"/>
    <col min="5" max="6" width="8.33203125" style="74" customWidth="1"/>
    <col min="7" max="7" width="10" style="74" customWidth="1"/>
    <col min="8" max="8" width="15.5546875" style="84" customWidth="1"/>
    <col min="9" max="9" width="10" style="84" customWidth="1"/>
    <col min="10" max="10" width="15.5546875" style="84" customWidth="1"/>
    <col min="11" max="11" width="10" style="84" customWidth="1"/>
    <col min="12" max="12" width="15.5546875" style="84" customWidth="1"/>
    <col min="13" max="13" width="8.6640625" style="84" customWidth="1"/>
    <col min="14" max="14" width="13" style="74" hidden="1" customWidth="1"/>
    <col min="15" max="15" width="28" style="74" hidden="1" customWidth="1"/>
    <col min="16" max="16384" width="8.88671875" style="74"/>
  </cols>
  <sheetData>
    <row r="1" spans="1:15" ht="22.5" customHeight="1"/>
    <row r="2" spans="1:15" ht="15.95" customHeight="1">
      <c r="A2" s="898" t="s">
        <v>632</v>
      </c>
      <c r="B2" s="898"/>
      <c r="C2" s="898"/>
      <c r="D2" s="898"/>
      <c r="E2" s="898"/>
      <c r="F2" s="898"/>
      <c r="G2" s="898"/>
      <c r="H2" s="898"/>
      <c r="I2" s="898"/>
      <c r="J2" s="898"/>
      <c r="K2" s="898"/>
      <c r="L2" s="898"/>
      <c r="M2" s="898"/>
    </row>
    <row r="3" spans="1:15" ht="15.95" customHeight="1">
      <c r="A3" s="997" t="s">
        <v>631</v>
      </c>
      <c r="B3" s="997"/>
      <c r="C3" s="997"/>
      <c r="D3" s="997"/>
      <c r="E3" s="997"/>
      <c r="F3" s="997"/>
      <c r="G3" s="997"/>
      <c r="H3" s="997"/>
      <c r="I3" s="997"/>
      <c r="J3" s="997"/>
      <c r="K3" s="997"/>
      <c r="L3" s="997"/>
      <c r="M3" s="997"/>
    </row>
    <row r="4" spans="1:15" ht="15.95" customHeight="1">
      <c r="I4" s="85"/>
      <c r="K4" s="85"/>
      <c r="L4" s="86"/>
    </row>
    <row r="5" spans="1:15" ht="15.95" customHeight="1">
      <c r="B5" s="87"/>
      <c r="I5" s="85"/>
      <c r="K5" s="85"/>
      <c r="L5" s="86" t="s">
        <v>145</v>
      </c>
    </row>
    <row r="6" spans="1:15" ht="15.95" customHeight="1">
      <c r="B6" s="88" t="s">
        <v>146</v>
      </c>
      <c r="C6" s="89"/>
      <c r="D6" s="74" t="s">
        <v>147</v>
      </c>
      <c r="G6" s="90"/>
      <c r="I6" s="90"/>
      <c r="K6" s="85"/>
    </row>
    <row r="7" spans="1:15" ht="15.95" customHeight="1">
      <c r="D7" s="91" t="s">
        <v>148</v>
      </c>
      <c r="E7" s="984" t="s">
        <v>106</v>
      </c>
      <c r="F7" s="984"/>
      <c r="G7" s="92"/>
      <c r="H7" s="93">
        <v>336364000</v>
      </c>
      <c r="I7" s="93"/>
      <c r="J7" s="93"/>
      <c r="K7" s="93"/>
      <c r="L7" s="93"/>
      <c r="N7" s="84"/>
      <c r="O7" s="84"/>
    </row>
    <row r="8" spans="1:15" ht="15.95" customHeight="1">
      <c r="D8" s="91" t="s">
        <v>149</v>
      </c>
      <c r="E8" s="984" t="s">
        <v>150</v>
      </c>
      <c r="F8" s="984"/>
      <c r="G8" s="94"/>
      <c r="H8" s="95">
        <v>234000</v>
      </c>
      <c r="I8" s="96"/>
      <c r="J8" s="93">
        <f>SUM(H7:H8)</f>
        <v>336598000</v>
      </c>
      <c r="K8" s="93"/>
      <c r="L8" s="93"/>
      <c r="N8" s="84"/>
      <c r="O8" s="84"/>
    </row>
    <row r="9" spans="1:15" ht="15.95" customHeight="1">
      <c r="B9" s="88" t="s">
        <v>43</v>
      </c>
      <c r="C9" s="75"/>
      <c r="D9" s="74" t="s">
        <v>151</v>
      </c>
      <c r="H9" s="93"/>
      <c r="I9" s="93"/>
      <c r="J9" s="93"/>
      <c r="K9" s="93"/>
      <c r="L9" s="93"/>
      <c r="N9" s="84"/>
      <c r="O9" s="84"/>
    </row>
    <row r="10" spans="1:15" ht="15.95" customHeight="1">
      <c r="D10" s="91" t="s">
        <v>40</v>
      </c>
      <c r="E10" s="984" t="s">
        <v>104</v>
      </c>
      <c r="F10" s="984"/>
      <c r="G10" s="94"/>
      <c r="H10" s="93">
        <v>190968000</v>
      </c>
      <c r="I10" s="97"/>
      <c r="J10" s="97"/>
      <c r="K10" s="97"/>
      <c r="L10" s="97"/>
      <c r="N10" s="84"/>
      <c r="O10" s="84"/>
    </row>
    <row r="11" spans="1:15" ht="15.95" customHeight="1">
      <c r="D11" s="91" t="s">
        <v>58</v>
      </c>
      <c r="E11" s="984" t="s">
        <v>105</v>
      </c>
      <c r="F11" s="984"/>
      <c r="G11" s="94"/>
      <c r="H11" s="93">
        <v>39799000</v>
      </c>
      <c r="I11" s="93"/>
      <c r="J11" s="93"/>
      <c r="K11" s="93"/>
      <c r="L11" s="93"/>
      <c r="N11" s="84"/>
      <c r="O11" s="84"/>
    </row>
    <row r="12" spans="1:15" ht="15.95" customHeight="1">
      <c r="D12" s="91" t="s">
        <v>152</v>
      </c>
      <c r="E12" s="984" t="s">
        <v>153</v>
      </c>
      <c r="F12" s="984"/>
      <c r="G12" s="94"/>
      <c r="H12" s="93">
        <v>7551000</v>
      </c>
      <c r="I12" s="93"/>
      <c r="J12" s="93"/>
      <c r="K12" s="93"/>
      <c r="L12" s="93"/>
      <c r="N12" s="84"/>
      <c r="O12" s="84"/>
    </row>
    <row r="13" spans="1:15" ht="15.95" customHeight="1">
      <c r="D13" s="91" t="s">
        <v>154</v>
      </c>
      <c r="E13" s="984" t="s">
        <v>155</v>
      </c>
      <c r="F13" s="984"/>
      <c r="G13" s="94"/>
      <c r="H13" s="93">
        <v>58714000</v>
      </c>
      <c r="I13" s="93"/>
      <c r="J13" s="93"/>
      <c r="K13" s="93"/>
      <c r="L13" s="93"/>
      <c r="N13" s="84"/>
      <c r="O13" s="84"/>
    </row>
    <row r="14" spans="1:15" ht="15.95" customHeight="1">
      <c r="D14" s="91" t="s">
        <v>156</v>
      </c>
      <c r="E14" s="984" t="s">
        <v>108</v>
      </c>
      <c r="F14" s="984"/>
      <c r="G14" s="94"/>
      <c r="H14" s="95">
        <v>200184000</v>
      </c>
      <c r="I14" s="94"/>
      <c r="J14" s="95">
        <f>SUM(H10:H14)</f>
        <v>497216000</v>
      </c>
      <c r="K14" s="93"/>
      <c r="L14" s="93"/>
      <c r="N14" s="84"/>
      <c r="O14" s="84"/>
    </row>
    <row r="15" spans="1:15" ht="15.95" customHeight="1">
      <c r="C15" s="74" t="str">
        <f>IF(N15&gt;0,"営　業　利　益","営　業　損　失")</f>
        <v>営　業　損　失</v>
      </c>
      <c r="H15" s="93"/>
      <c r="I15" s="93"/>
      <c r="J15" s="93"/>
      <c r="K15" s="98"/>
      <c r="L15" s="99">
        <f>N15</f>
        <v>-160618000</v>
      </c>
      <c r="N15" s="100">
        <f>J8-J14</f>
        <v>-160618000</v>
      </c>
      <c r="O15" s="84" t="s">
        <v>157</v>
      </c>
    </row>
    <row r="16" spans="1:15" ht="15.95" customHeight="1">
      <c r="B16" s="88" t="s">
        <v>158</v>
      </c>
      <c r="D16" s="74" t="s">
        <v>159</v>
      </c>
      <c r="H16" s="93"/>
      <c r="I16" s="93"/>
      <c r="J16" s="93"/>
      <c r="K16" s="93"/>
      <c r="L16" s="93"/>
      <c r="N16" s="84"/>
      <c r="O16" s="84"/>
    </row>
    <row r="17" spans="2:15" ht="15.95" customHeight="1">
      <c r="B17" s="101"/>
      <c r="D17" s="91" t="s">
        <v>148</v>
      </c>
      <c r="E17" s="984" t="s">
        <v>160</v>
      </c>
      <c r="F17" s="984"/>
      <c r="G17" s="102"/>
      <c r="H17" s="93">
        <v>1000</v>
      </c>
      <c r="I17" s="93"/>
      <c r="J17" s="93"/>
      <c r="K17" s="93"/>
      <c r="L17" s="93"/>
      <c r="N17" s="84"/>
      <c r="O17" s="84"/>
    </row>
    <row r="18" spans="2:15" ht="15.95" customHeight="1">
      <c r="D18" s="91" t="s">
        <v>78</v>
      </c>
      <c r="E18" s="984" t="s">
        <v>33</v>
      </c>
      <c r="F18" s="984"/>
      <c r="G18" s="102"/>
      <c r="H18" s="93">
        <v>80983000</v>
      </c>
      <c r="I18" s="93"/>
      <c r="J18" s="441"/>
      <c r="K18" s="93"/>
      <c r="L18" s="93"/>
      <c r="N18" s="84"/>
      <c r="O18" s="84"/>
    </row>
    <row r="19" spans="2:15" ht="15.95" customHeight="1">
      <c r="D19" s="91" t="s">
        <v>152</v>
      </c>
      <c r="E19" s="984" t="s">
        <v>161</v>
      </c>
      <c r="F19" s="984"/>
      <c r="G19" s="102"/>
      <c r="H19" s="93">
        <v>99954000</v>
      </c>
      <c r="I19" s="93"/>
      <c r="J19" s="74"/>
      <c r="K19" s="93"/>
      <c r="L19" s="93"/>
      <c r="N19" s="84"/>
      <c r="O19" s="84"/>
    </row>
    <row r="20" spans="2:15" ht="15.95" customHeight="1">
      <c r="D20" s="91" t="s">
        <v>154</v>
      </c>
      <c r="E20" s="984" t="s">
        <v>237</v>
      </c>
      <c r="F20" s="984"/>
      <c r="G20" s="102"/>
      <c r="H20" s="471">
        <v>9306000</v>
      </c>
      <c r="I20" s="93"/>
      <c r="J20" s="106">
        <f>SUM(H17:H20)</f>
        <v>190244000</v>
      </c>
      <c r="K20" s="93"/>
      <c r="L20" s="93"/>
      <c r="N20" s="84"/>
      <c r="O20" s="84"/>
    </row>
    <row r="21" spans="2:15" ht="15.95" customHeight="1">
      <c r="B21" s="88" t="s">
        <v>162</v>
      </c>
      <c r="D21" s="74" t="s">
        <v>163</v>
      </c>
      <c r="H21" s="93"/>
      <c r="I21" s="93"/>
      <c r="J21" s="93"/>
      <c r="K21" s="93"/>
      <c r="L21" s="93"/>
      <c r="N21" s="84"/>
      <c r="O21" s="84"/>
    </row>
    <row r="22" spans="2:15" ht="15.95" customHeight="1">
      <c r="B22" s="101"/>
      <c r="D22" s="91" t="s">
        <v>148</v>
      </c>
      <c r="E22" s="984" t="s">
        <v>386</v>
      </c>
      <c r="F22" s="984"/>
      <c r="H22" s="74"/>
      <c r="I22" s="93"/>
      <c r="J22" s="93"/>
      <c r="K22" s="93"/>
      <c r="L22" s="93"/>
      <c r="N22" s="84"/>
      <c r="O22" s="84"/>
    </row>
    <row r="23" spans="2:15" ht="15.95" customHeight="1">
      <c r="B23" s="101"/>
      <c r="D23" s="91"/>
      <c r="E23" s="984" t="s">
        <v>387</v>
      </c>
      <c r="F23" s="984"/>
      <c r="H23" s="93">
        <v>12463000</v>
      </c>
      <c r="I23" s="93"/>
      <c r="J23" s="93"/>
      <c r="K23" s="93"/>
      <c r="L23" s="441"/>
      <c r="N23" s="84"/>
      <c r="O23" s="84"/>
    </row>
    <row r="24" spans="2:15" ht="15.95" customHeight="1">
      <c r="D24" s="91" t="s">
        <v>149</v>
      </c>
      <c r="E24" s="984" t="s">
        <v>165</v>
      </c>
      <c r="F24" s="984"/>
      <c r="G24" s="103"/>
      <c r="H24" s="95">
        <v>848000</v>
      </c>
      <c r="I24" s="93"/>
      <c r="J24" s="95">
        <f>SUM(H23:H24)</f>
        <v>13311000</v>
      </c>
      <c r="K24" s="93"/>
      <c r="L24" s="472">
        <f>J20-J24</f>
        <v>176933000</v>
      </c>
      <c r="N24" s="100">
        <f>J20-J24</f>
        <v>176933000</v>
      </c>
      <c r="O24" s="84"/>
    </row>
    <row r="25" spans="2:15" ht="15.95" customHeight="1">
      <c r="C25" s="74" t="str">
        <f>IF(N25&gt;0,"経　常　利　益","経　常　損　失")</f>
        <v>経　常　利　益</v>
      </c>
      <c r="H25" s="93"/>
      <c r="I25" s="93"/>
      <c r="J25" s="93"/>
      <c r="K25" s="445"/>
      <c r="L25" s="473">
        <f>N25</f>
        <v>16315000</v>
      </c>
      <c r="N25" s="104">
        <f>N15+N24</f>
        <v>16315000</v>
      </c>
      <c r="O25" s="74" t="s">
        <v>166</v>
      </c>
    </row>
    <row r="26" spans="2:15" ht="15.95" hidden="1" customHeight="1">
      <c r="B26" s="88" t="s">
        <v>50</v>
      </c>
      <c r="D26" s="74" t="s">
        <v>167</v>
      </c>
      <c r="H26" s="93"/>
      <c r="I26" s="93"/>
      <c r="J26" s="93"/>
      <c r="K26" s="93"/>
      <c r="L26" s="93"/>
      <c r="N26" s="84"/>
      <c r="O26" s="84"/>
    </row>
    <row r="27" spans="2:15" ht="15.95" hidden="1" customHeight="1">
      <c r="B27" s="101"/>
      <c r="D27" s="91" t="s">
        <v>39</v>
      </c>
      <c r="E27" s="984" t="s">
        <v>168</v>
      </c>
      <c r="F27" s="984"/>
      <c r="H27" s="95">
        <v>0</v>
      </c>
      <c r="I27" s="93"/>
      <c r="J27" s="95">
        <f>H27</f>
        <v>0</v>
      </c>
      <c r="K27" s="93"/>
      <c r="L27" s="93">
        <f>J25-J27</f>
        <v>0</v>
      </c>
      <c r="N27" s="84"/>
      <c r="O27" s="84"/>
    </row>
    <row r="28" spans="2:15" s="82" customFormat="1" ht="15.95" customHeight="1">
      <c r="B28" s="105"/>
      <c r="C28" s="74" t="str">
        <f>IF(L28&gt;0,"当年度純利益","当年度純損失")</f>
        <v>当年度純利益</v>
      </c>
      <c r="H28" s="106"/>
      <c r="I28" s="106"/>
      <c r="J28" s="106"/>
      <c r="K28" s="446"/>
      <c r="L28" s="788">
        <f>L25+L27</f>
        <v>16315000</v>
      </c>
      <c r="M28" s="107"/>
      <c r="N28" s="82" t="s">
        <v>169</v>
      </c>
    </row>
    <row r="29" spans="2:15" s="82" customFormat="1" ht="15.95" customHeight="1">
      <c r="B29" s="105"/>
      <c r="C29" s="82" t="s">
        <v>170</v>
      </c>
      <c r="H29" s="106"/>
      <c r="I29" s="106"/>
      <c r="J29" s="106"/>
      <c r="K29" s="446"/>
      <c r="L29" s="106">
        <v>309302347</v>
      </c>
      <c r="M29" s="107"/>
      <c r="N29" s="1108" t="s">
        <v>171</v>
      </c>
      <c r="O29" s="1108"/>
    </row>
    <row r="30" spans="2:15" s="82" customFormat="1" ht="15.95" customHeight="1" thickBot="1">
      <c r="B30" s="105"/>
      <c r="C30" s="82" t="s">
        <v>172</v>
      </c>
      <c r="H30" s="106"/>
      <c r="I30" s="106"/>
      <c r="J30" s="106"/>
      <c r="K30" s="446"/>
      <c r="L30" s="474">
        <f>SUM(L28:L29)</f>
        <v>325617347</v>
      </c>
      <c r="M30" s="107"/>
    </row>
    <row r="31" spans="2:15" s="82" customFormat="1" ht="16.5" customHeight="1" thickTop="1">
      <c r="B31" s="105"/>
      <c r="H31" s="107"/>
      <c r="I31" s="107"/>
      <c r="J31" s="107"/>
      <c r="K31" s="107"/>
      <c r="L31" s="107"/>
      <c r="M31" s="107"/>
    </row>
    <row r="32" spans="2:15" s="82" customFormat="1" ht="16.5" customHeight="1">
      <c r="B32" s="105"/>
      <c r="H32" s="107"/>
      <c r="I32" s="107"/>
      <c r="J32" s="107"/>
      <c r="K32" s="107"/>
      <c r="L32" s="107"/>
      <c r="M32" s="107"/>
    </row>
    <row r="55" spans="2:2" ht="15" customHeight="1">
      <c r="B55" s="108" t="s">
        <v>173</v>
      </c>
    </row>
  </sheetData>
  <mergeCells count="18">
    <mergeCell ref="E19:F19"/>
    <mergeCell ref="A2:M2"/>
    <mergeCell ref="A3:M3"/>
    <mergeCell ref="E7:F7"/>
    <mergeCell ref="E8:F8"/>
    <mergeCell ref="E10:F10"/>
    <mergeCell ref="E11:F11"/>
    <mergeCell ref="E12:F12"/>
    <mergeCell ref="E13:F13"/>
    <mergeCell ref="E14:F14"/>
    <mergeCell ref="E17:F17"/>
    <mergeCell ref="E18:F18"/>
    <mergeCell ref="E20:F20"/>
    <mergeCell ref="E22:F22"/>
    <mergeCell ref="E24:F24"/>
    <mergeCell ref="E27:F27"/>
    <mergeCell ref="N29:O29"/>
    <mergeCell ref="E23:F23"/>
  </mergeCells>
  <phoneticPr fontId="1"/>
  <printOptions horizontalCentered="1"/>
  <pageMargins left="0.55118110236220474" right="0.55118110236220474" top="0.59055118110236227" bottom="0.59055118110236227" header="0.51181102362204722" footer="0.51181102362204722"/>
  <pageSetup paperSize="9" scale="93" firstPageNumber="3"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colBreaks count="1" manualBreakCount="1">
    <brk id="13" max="42"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83"/>
  <sheetViews>
    <sheetView showGridLines="0" showOutlineSymbols="0" view="pageBreakPreview" zoomScaleNormal="85" zoomScaleSheetLayoutView="100" workbookViewId="0"/>
  </sheetViews>
  <sheetFormatPr defaultColWidth="10.6640625" defaultRowHeight="15" customHeight="1"/>
  <cols>
    <col min="1" max="1" width="3.33203125" style="1" customWidth="1"/>
    <col min="2" max="3" width="2.44140625" style="1" customWidth="1"/>
    <col min="4" max="4" width="1.6640625" style="1" customWidth="1"/>
    <col min="5" max="5" width="11.109375" style="1" customWidth="1"/>
    <col min="6" max="7" width="2.21875" style="1" customWidth="1"/>
    <col min="8" max="8" width="3.6640625" style="1" customWidth="1"/>
    <col min="9" max="9" width="4.33203125" style="1" customWidth="1"/>
    <col min="10" max="10" width="17" style="1" customWidth="1"/>
    <col min="11" max="11" width="5.5546875" style="1" customWidth="1"/>
    <col min="12" max="12" width="14.5546875" style="1" customWidth="1"/>
    <col min="13" max="13" width="5.5546875" style="1" customWidth="1"/>
    <col min="14" max="14" width="13.33203125" style="1" customWidth="1"/>
    <col min="15" max="15" width="5.5546875" style="1" customWidth="1"/>
    <col min="16" max="16" width="13.33203125" style="1" customWidth="1"/>
    <col min="17" max="17" width="4.44140625" style="1" customWidth="1"/>
    <col min="18" max="18" width="10.21875" style="1" hidden="1" customWidth="1"/>
    <col min="19" max="19" width="9.109375" style="463" hidden="1" customWidth="1"/>
    <col min="20" max="20" width="0" style="463" hidden="1" customWidth="1"/>
    <col min="21" max="21" width="10.33203125" style="463" hidden="1" customWidth="1"/>
    <col min="22" max="22" width="10.6640625" style="463"/>
    <col min="23" max="16384" width="10.6640625" style="1"/>
  </cols>
  <sheetData>
    <row r="1" spans="1:17" ht="22.5" customHeight="1"/>
    <row r="2" spans="1:17" ht="15.95" customHeight="1">
      <c r="A2" s="862" t="s">
        <v>636</v>
      </c>
      <c r="B2" s="862"/>
      <c r="C2" s="862"/>
      <c r="D2" s="862"/>
      <c r="E2" s="862"/>
      <c r="F2" s="862"/>
      <c r="G2" s="862"/>
      <c r="H2" s="862"/>
      <c r="I2" s="862"/>
      <c r="J2" s="862"/>
      <c r="K2" s="862"/>
      <c r="L2" s="862"/>
      <c r="M2" s="862"/>
      <c r="N2" s="862"/>
      <c r="O2" s="862"/>
      <c r="P2" s="862"/>
      <c r="Q2" s="862"/>
    </row>
    <row r="3" spans="1:17" ht="15.95" customHeight="1">
      <c r="A3" s="1116" t="s">
        <v>637</v>
      </c>
      <c r="B3" s="1116"/>
      <c r="C3" s="1116"/>
      <c r="D3" s="1116"/>
      <c r="E3" s="1116"/>
      <c r="F3" s="1116"/>
      <c r="G3" s="1116"/>
      <c r="H3" s="1116"/>
      <c r="I3" s="1116"/>
      <c r="J3" s="1116"/>
      <c r="K3" s="1116"/>
      <c r="L3" s="1116"/>
      <c r="M3" s="1116"/>
      <c r="N3" s="1116"/>
      <c r="O3" s="1116"/>
      <c r="P3" s="1116"/>
      <c r="Q3" s="1116"/>
    </row>
    <row r="4" spans="1:17" ht="15.95" customHeight="1">
      <c r="A4" s="461"/>
      <c r="B4" s="461"/>
      <c r="C4" s="461"/>
      <c r="D4" s="461"/>
      <c r="E4" s="461"/>
      <c r="F4" s="461"/>
      <c r="G4" s="461"/>
      <c r="H4" s="461"/>
      <c r="I4" s="461"/>
      <c r="J4" s="461"/>
      <c r="K4" s="461"/>
      <c r="L4" s="461"/>
      <c r="M4" s="461"/>
      <c r="N4" s="461"/>
      <c r="O4" s="461"/>
      <c r="P4" s="461"/>
      <c r="Q4" s="461"/>
    </row>
    <row r="5" spans="1:17" ht="15.95" customHeight="1">
      <c r="A5" s="15"/>
      <c r="B5" s="15"/>
      <c r="C5" s="15"/>
      <c r="D5" s="15"/>
      <c r="E5" s="15"/>
      <c r="F5" s="15"/>
      <c r="G5" s="15"/>
      <c r="H5" s="15"/>
      <c r="I5" s="15"/>
      <c r="J5" s="49"/>
      <c r="K5" s="15"/>
      <c r="L5" s="15"/>
      <c r="M5" s="15"/>
      <c r="N5" s="15"/>
      <c r="O5" s="15"/>
      <c r="P5" s="191" t="s">
        <v>34</v>
      </c>
      <c r="Q5" s="191"/>
    </row>
    <row r="6" spans="1:17" ht="15.95" customHeight="1">
      <c r="A6" s="862" t="s">
        <v>35</v>
      </c>
      <c r="B6" s="862"/>
      <c r="C6" s="862"/>
      <c r="D6" s="862"/>
      <c r="E6" s="862"/>
      <c r="F6" s="862"/>
      <c r="G6" s="862"/>
      <c r="H6" s="862"/>
      <c r="I6" s="862"/>
      <c r="J6" s="862"/>
      <c r="K6" s="862"/>
      <c r="L6" s="862"/>
      <c r="M6" s="862"/>
      <c r="N6" s="862"/>
      <c r="O6" s="862"/>
      <c r="P6" s="862"/>
      <c r="Q6" s="862"/>
    </row>
    <row r="7" spans="1:17" ht="15.95" customHeight="1">
      <c r="A7" s="189" t="s">
        <v>37</v>
      </c>
      <c r="B7" s="15" t="s">
        <v>38</v>
      </c>
      <c r="D7" s="15"/>
      <c r="E7" s="15"/>
      <c r="F7" s="15"/>
      <c r="G7" s="15"/>
      <c r="H7" s="15"/>
      <c r="I7" s="16"/>
      <c r="J7" s="16"/>
      <c r="K7" s="16"/>
      <c r="L7" s="16"/>
      <c r="M7" s="16"/>
      <c r="N7" s="16"/>
      <c r="O7" s="16"/>
      <c r="P7" s="16"/>
      <c r="Q7" s="16"/>
    </row>
    <row r="8" spans="1:17" ht="15.95" customHeight="1">
      <c r="A8" s="15"/>
      <c r="B8" s="1109" t="s">
        <v>40</v>
      </c>
      <c r="C8" s="1109"/>
      <c r="D8" s="850" t="s">
        <v>41</v>
      </c>
      <c r="E8" s="850"/>
      <c r="F8" s="15"/>
      <c r="G8" s="15"/>
      <c r="H8" s="15"/>
      <c r="I8" s="16"/>
      <c r="J8" s="16"/>
      <c r="K8" s="16"/>
      <c r="L8" s="16"/>
      <c r="M8" s="16"/>
      <c r="N8" s="16"/>
      <c r="O8" s="16"/>
      <c r="P8" s="16"/>
      <c r="Q8" s="16"/>
    </row>
    <row r="9" spans="1:17" ht="15.95" customHeight="1">
      <c r="A9" s="15"/>
      <c r="B9" s="15"/>
      <c r="C9" s="1109" t="s">
        <v>37</v>
      </c>
      <c r="D9" s="1109"/>
      <c r="E9" s="850" t="s">
        <v>42</v>
      </c>
      <c r="F9" s="850"/>
      <c r="G9" s="850"/>
      <c r="H9" s="850"/>
      <c r="I9" s="16"/>
      <c r="J9" s="16"/>
      <c r="K9" s="16"/>
      <c r="L9" s="16">
        <v>35445368</v>
      </c>
      <c r="M9" s="16"/>
      <c r="N9" s="16"/>
      <c r="O9" s="16"/>
      <c r="P9" s="16"/>
      <c r="Q9" s="16"/>
    </row>
    <row r="10" spans="1:17" ht="15.95" customHeight="1">
      <c r="A10" s="15"/>
      <c r="B10" s="15"/>
      <c r="C10" s="1109" t="s">
        <v>43</v>
      </c>
      <c r="D10" s="1109"/>
      <c r="E10" s="850" t="s">
        <v>44</v>
      </c>
      <c r="F10" s="850"/>
      <c r="G10" s="850"/>
      <c r="H10" s="850"/>
      <c r="I10" s="16"/>
      <c r="J10" s="16">
        <v>300569011</v>
      </c>
      <c r="K10" s="16"/>
      <c r="L10" s="16"/>
      <c r="M10" s="16"/>
      <c r="N10" s="16"/>
      <c r="O10" s="16"/>
      <c r="P10" s="16"/>
      <c r="Q10" s="16"/>
    </row>
    <row r="11" spans="1:17" ht="15.95" customHeight="1">
      <c r="A11" s="15"/>
      <c r="B11" s="15"/>
      <c r="C11" s="1115"/>
      <c r="D11" s="1115"/>
      <c r="E11" s="850" t="s">
        <v>45</v>
      </c>
      <c r="F11" s="850"/>
      <c r="G11" s="850"/>
      <c r="H11" s="850"/>
      <c r="I11" s="16"/>
      <c r="J11" s="169">
        <v>-56891430</v>
      </c>
      <c r="K11" s="16"/>
      <c r="L11" s="16">
        <f>J10+J11</f>
        <v>243677581</v>
      </c>
      <c r="M11" s="16"/>
      <c r="N11" s="16"/>
      <c r="O11" s="16"/>
      <c r="P11" s="16"/>
      <c r="Q11" s="16"/>
    </row>
    <row r="12" spans="1:17" ht="15.95" customHeight="1">
      <c r="A12" s="15"/>
      <c r="B12" s="15"/>
      <c r="C12" s="1109" t="s">
        <v>46</v>
      </c>
      <c r="D12" s="1109"/>
      <c r="E12" s="850" t="s">
        <v>47</v>
      </c>
      <c r="F12" s="850"/>
      <c r="G12" s="850"/>
      <c r="H12" s="850"/>
      <c r="I12" s="16"/>
      <c r="J12" s="16">
        <v>4768568630</v>
      </c>
      <c r="K12" s="16"/>
      <c r="L12" s="16"/>
      <c r="M12" s="16"/>
      <c r="N12" s="16"/>
      <c r="O12" s="16"/>
      <c r="P12" s="16"/>
      <c r="Q12" s="16"/>
    </row>
    <row r="13" spans="1:17" ht="15.95" customHeight="1">
      <c r="A13" s="15"/>
      <c r="B13" s="15"/>
      <c r="C13" s="1115"/>
      <c r="D13" s="1115"/>
      <c r="E13" s="850" t="s">
        <v>45</v>
      </c>
      <c r="F13" s="850"/>
      <c r="G13" s="850"/>
      <c r="H13" s="850"/>
      <c r="I13" s="16"/>
      <c r="J13" s="169">
        <v>-1572611047</v>
      </c>
      <c r="K13" s="16"/>
      <c r="L13" s="16">
        <f>J12+J13</f>
        <v>3195957583</v>
      </c>
      <c r="M13" s="16"/>
      <c r="N13" s="16"/>
      <c r="O13" s="16"/>
      <c r="P13" s="16"/>
      <c r="Q13" s="16"/>
    </row>
    <row r="14" spans="1:17" ht="15.95" customHeight="1">
      <c r="A14" s="15"/>
      <c r="B14" s="15"/>
      <c r="C14" s="1109" t="s">
        <v>48</v>
      </c>
      <c r="D14" s="1109"/>
      <c r="E14" s="850" t="s">
        <v>49</v>
      </c>
      <c r="F14" s="850"/>
      <c r="G14" s="850"/>
      <c r="H14" s="850"/>
      <c r="I14" s="16"/>
      <c r="J14" s="16">
        <v>2037094053</v>
      </c>
      <c r="K14" s="16"/>
      <c r="L14" s="16"/>
      <c r="M14" s="16"/>
      <c r="N14" s="16"/>
      <c r="O14" s="16"/>
      <c r="P14" s="16"/>
      <c r="Q14" s="16"/>
    </row>
    <row r="15" spans="1:17" ht="15.95" customHeight="1">
      <c r="A15" s="15"/>
      <c r="B15" s="15"/>
      <c r="C15" s="1115"/>
      <c r="D15" s="1115"/>
      <c r="E15" s="850" t="s">
        <v>45</v>
      </c>
      <c r="F15" s="850"/>
      <c r="G15" s="850"/>
      <c r="H15" s="850"/>
      <c r="I15" s="16"/>
      <c r="J15" s="169">
        <v>-1194904955</v>
      </c>
      <c r="K15" s="16"/>
      <c r="L15" s="16">
        <f>J14+J15</f>
        <v>842189098</v>
      </c>
      <c r="M15" s="16"/>
      <c r="N15" s="16"/>
      <c r="O15" s="16"/>
      <c r="P15" s="16"/>
      <c r="Q15" s="16"/>
    </row>
    <row r="16" spans="1:17" ht="15.95" customHeight="1">
      <c r="A16" s="15"/>
      <c r="B16" s="15"/>
      <c r="C16" s="1109" t="s">
        <v>51</v>
      </c>
      <c r="D16" s="1109"/>
      <c r="E16" s="850" t="s">
        <v>52</v>
      </c>
      <c r="F16" s="850"/>
      <c r="G16" s="850"/>
      <c r="H16" s="850"/>
      <c r="I16" s="16"/>
      <c r="J16" s="16">
        <v>23348689</v>
      </c>
      <c r="K16" s="16"/>
      <c r="L16" s="16"/>
      <c r="M16" s="16"/>
      <c r="N16" s="16"/>
      <c r="O16" s="16"/>
      <c r="P16" s="16"/>
      <c r="Q16" s="16"/>
    </row>
    <row r="17" spans="1:20" ht="15.95" customHeight="1">
      <c r="A17" s="15"/>
      <c r="B17" s="15"/>
      <c r="C17" s="1115"/>
      <c r="D17" s="1115"/>
      <c r="E17" s="850" t="s">
        <v>45</v>
      </c>
      <c r="F17" s="850"/>
      <c r="G17" s="850"/>
      <c r="H17" s="850"/>
      <c r="I17" s="16"/>
      <c r="J17" s="169">
        <v>-11793845</v>
      </c>
      <c r="K17" s="16"/>
      <c r="L17" s="16">
        <f>J16+J17</f>
        <v>11554844</v>
      </c>
      <c r="M17" s="16"/>
      <c r="N17" s="16"/>
      <c r="O17" s="16"/>
      <c r="P17" s="16"/>
      <c r="Q17" s="16"/>
    </row>
    <row r="18" spans="1:20" ht="15.95" customHeight="1">
      <c r="A18" s="15"/>
      <c r="B18" s="15"/>
      <c r="C18" s="1109" t="s">
        <v>53</v>
      </c>
      <c r="D18" s="1109"/>
      <c r="E18" s="850" t="s">
        <v>54</v>
      </c>
      <c r="F18" s="850"/>
      <c r="G18" s="850"/>
      <c r="H18" s="850"/>
      <c r="I18" s="16"/>
      <c r="J18" s="16">
        <v>33932739</v>
      </c>
      <c r="K18" s="16"/>
      <c r="L18" s="16"/>
      <c r="M18" s="16"/>
      <c r="N18" s="16"/>
      <c r="O18" s="16"/>
      <c r="P18" s="16"/>
      <c r="Q18" s="16"/>
    </row>
    <row r="19" spans="1:20" ht="15.95" customHeight="1">
      <c r="A19" s="15"/>
      <c r="B19" s="15"/>
      <c r="C19" s="1115"/>
      <c r="D19" s="1115"/>
      <c r="E19" s="850" t="s">
        <v>45</v>
      </c>
      <c r="F19" s="850"/>
      <c r="G19" s="850"/>
      <c r="H19" s="850"/>
      <c r="I19" s="16"/>
      <c r="J19" s="169">
        <v>-31800728</v>
      </c>
      <c r="K19" s="16"/>
      <c r="L19" s="442">
        <f>J18+J19</f>
        <v>2132011</v>
      </c>
      <c r="M19" s="16"/>
      <c r="N19" s="16"/>
      <c r="O19" s="16"/>
      <c r="P19" s="16"/>
      <c r="Q19" s="16"/>
    </row>
    <row r="20" spans="1:20" ht="15.95" customHeight="1">
      <c r="A20" s="15"/>
      <c r="B20" s="15"/>
      <c r="C20" s="1115"/>
      <c r="D20" s="1115"/>
      <c r="E20" s="850" t="s">
        <v>55</v>
      </c>
      <c r="F20" s="850"/>
      <c r="G20" s="850"/>
      <c r="H20" s="850"/>
      <c r="I20" s="16"/>
      <c r="J20" s="16"/>
      <c r="K20" s="16"/>
      <c r="L20" s="443"/>
      <c r="M20" s="16"/>
      <c r="N20" s="16">
        <f>SUM(L9:L19)</f>
        <v>4330956485</v>
      </c>
      <c r="O20" s="16"/>
      <c r="P20" s="16"/>
      <c r="Q20" s="16"/>
    </row>
    <row r="21" spans="1:20" ht="15.95" customHeight="1">
      <c r="A21" s="15"/>
      <c r="B21" s="1109" t="s">
        <v>78</v>
      </c>
      <c r="C21" s="1109"/>
      <c r="D21" s="850" t="s">
        <v>396</v>
      </c>
      <c r="E21" s="850"/>
      <c r="F21" s="15"/>
      <c r="G21" s="15"/>
      <c r="H21" s="15"/>
      <c r="I21" s="16"/>
      <c r="J21" s="16"/>
      <c r="K21" s="16"/>
      <c r="L21" s="16"/>
      <c r="M21" s="16"/>
      <c r="N21" s="16"/>
      <c r="O21" s="16"/>
      <c r="P21" s="16"/>
      <c r="Q21" s="16"/>
    </row>
    <row r="22" spans="1:20" ht="15.95" customHeight="1">
      <c r="A22" s="15"/>
      <c r="B22" s="15"/>
      <c r="C22" s="1109" t="s">
        <v>36</v>
      </c>
      <c r="D22" s="1109"/>
      <c r="E22" s="850" t="s">
        <v>397</v>
      </c>
      <c r="F22" s="850"/>
      <c r="G22" s="850"/>
      <c r="H22" s="850"/>
      <c r="I22" s="16"/>
      <c r="J22" s="16"/>
      <c r="K22" s="16"/>
      <c r="L22" s="442">
        <v>1002308</v>
      </c>
      <c r="M22" s="16"/>
      <c r="O22" s="16"/>
      <c r="P22" s="16"/>
      <c r="Q22" s="16"/>
    </row>
    <row r="23" spans="1:20" ht="15.95" customHeight="1">
      <c r="A23" s="15"/>
      <c r="B23" s="15"/>
      <c r="C23" s="477"/>
      <c r="D23" s="477"/>
      <c r="E23" s="850" t="s">
        <v>400</v>
      </c>
      <c r="F23" s="850"/>
      <c r="G23" s="850"/>
      <c r="H23" s="850"/>
      <c r="I23" s="16"/>
      <c r="J23" s="16"/>
      <c r="K23" s="16"/>
      <c r="L23" s="16"/>
      <c r="M23" s="16"/>
      <c r="N23" s="442">
        <f>L22</f>
        <v>1002308</v>
      </c>
      <c r="O23" s="16"/>
      <c r="P23" s="16"/>
      <c r="Q23" s="16"/>
    </row>
    <row r="24" spans="1:20" ht="15.95" customHeight="1">
      <c r="A24" s="15"/>
      <c r="B24" s="15"/>
      <c r="C24" s="456"/>
      <c r="D24" s="456"/>
      <c r="E24" s="850" t="s">
        <v>398</v>
      </c>
      <c r="F24" s="850"/>
      <c r="G24" s="850"/>
      <c r="H24" s="850"/>
      <c r="I24" s="16"/>
      <c r="J24" s="16"/>
      <c r="K24" s="16"/>
      <c r="L24" s="16"/>
      <c r="M24" s="16"/>
      <c r="N24" s="16"/>
      <c r="O24" s="16"/>
      <c r="P24" s="16">
        <f>N20+N23</f>
        <v>4331958793</v>
      </c>
      <c r="Q24" s="16"/>
    </row>
    <row r="25" spans="1:20" ht="15.95" customHeight="1">
      <c r="A25" s="15"/>
      <c r="B25" s="15"/>
      <c r="C25" s="460"/>
      <c r="D25" s="460"/>
      <c r="E25" s="459"/>
      <c r="F25" s="459"/>
      <c r="G25" s="459"/>
      <c r="H25" s="459"/>
      <c r="I25" s="16"/>
      <c r="J25" s="16"/>
      <c r="K25" s="16"/>
      <c r="L25" s="16"/>
      <c r="M25" s="16"/>
      <c r="N25" s="16"/>
      <c r="O25" s="16"/>
      <c r="P25" s="16"/>
      <c r="Q25" s="16"/>
    </row>
    <row r="26" spans="1:20" ht="15.95" customHeight="1">
      <c r="A26" s="189" t="s">
        <v>43</v>
      </c>
      <c r="B26" s="15" t="s">
        <v>56</v>
      </c>
      <c r="D26" s="15"/>
      <c r="E26" s="15"/>
      <c r="F26" s="15"/>
      <c r="G26" s="15"/>
      <c r="H26" s="15"/>
      <c r="I26" s="16"/>
      <c r="J26" s="16"/>
      <c r="K26" s="16"/>
      <c r="L26" s="16"/>
      <c r="M26" s="16"/>
      <c r="N26" s="16"/>
      <c r="O26" s="16"/>
      <c r="P26" s="16"/>
      <c r="Q26" s="16"/>
    </row>
    <row r="27" spans="1:20" ht="15.95" customHeight="1">
      <c r="A27" s="15"/>
      <c r="B27" s="1109" t="s">
        <v>40</v>
      </c>
      <c r="C27" s="1109"/>
      <c r="D27" s="850" t="s">
        <v>57</v>
      </c>
      <c r="E27" s="850"/>
      <c r="F27" s="15"/>
      <c r="G27" s="15"/>
      <c r="H27" s="15"/>
      <c r="I27" s="16"/>
      <c r="J27" s="16"/>
      <c r="K27" s="16"/>
      <c r="L27" s="16"/>
      <c r="M27" s="16"/>
      <c r="N27" s="16">
        <v>117383288</v>
      </c>
      <c r="O27" s="16"/>
      <c r="P27" s="16"/>
      <c r="Q27" s="16"/>
      <c r="S27" s="465" t="s">
        <v>394</v>
      </c>
      <c r="T27" s="465" t="s">
        <v>395</v>
      </c>
    </row>
    <row r="28" spans="1:20" ht="15.95" customHeight="1">
      <c r="A28" s="15"/>
      <c r="B28" s="1109" t="s">
        <v>58</v>
      </c>
      <c r="C28" s="1109"/>
      <c r="D28" s="850" t="s">
        <v>126</v>
      </c>
      <c r="E28" s="850"/>
      <c r="F28" s="15"/>
      <c r="G28" s="15"/>
      <c r="H28" s="15"/>
      <c r="I28" s="16"/>
      <c r="J28" s="16"/>
      <c r="K28" s="16"/>
      <c r="L28" s="4">
        <v>99996674</v>
      </c>
      <c r="M28" s="16"/>
      <c r="O28" s="16"/>
      <c r="P28" s="16"/>
      <c r="Q28" s="16"/>
      <c r="S28" s="464">
        <v>51342365</v>
      </c>
      <c r="T28" s="466">
        <v>138120</v>
      </c>
    </row>
    <row r="29" spans="1:20" ht="15.95" customHeight="1">
      <c r="A29" s="15"/>
      <c r="B29" s="1109"/>
      <c r="C29" s="1109"/>
      <c r="D29" s="850" t="s">
        <v>125</v>
      </c>
      <c r="E29" s="850"/>
      <c r="K29" s="444" t="s">
        <v>388</v>
      </c>
      <c r="L29" s="169">
        <v>303703</v>
      </c>
      <c r="N29" s="442">
        <f>L28-L29</f>
        <v>99692971</v>
      </c>
      <c r="Q29" s="16"/>
    </row>
    <row r="30" spans="1:20" ht="15.95" customHeight="1">
      <c r="A30" s="15"/>
      <c r="B30" s="15"/>
      <c r="C30" s="15"/>
      <c r="E30" s="850" t="s">
        <v>59</v>
      </c>
      <c r="F30" s="850"/>
      <c r="G30" s="1112"/>
      <c r="H30" s="1112"/>
      <c r="I30" s="16"/>
      <c r="J30" s="16"/>
      <c r="K30" s="16"/>
      <c r="L30" s="16"/>
      <c r="M30" s="16"/>
      <c r="N30" s="16"/>
      <c r="O30" s="448"/>
      <c r="P30" s="475">
        <f>N27+N29</f>
        <v>217076259</v>
      </c>
      <c r="Q30" s="16"/>
    </row>
    <row r="31" spans="1:20" ht="15.95" customHeight="1" thickBot="1">
      <c r="A31" s="15"/>
      <c r="B31" s="15"/>
      <c r="C31" s="15"/>
      <c r="D31" s="15"/>
      <c r="E31" s="850" t="s">
        <v>60</v>
      </c>
      <c r="F31" s="850"/>
      <c r="G31" s="850"/>
      <c r="H31" s="1112"/>
      <c r="I31" s="16"/>
      <c r="J31" s="16"/>
      <c r="K31" s="16"/>
      <c r="L31" s="16"/>
      <c r="M31" s="16"/>
      <c r="N31" s="16"/>
      <c r="O31" s="448"/>
      <c r="P31" s="476">
        <f>P24+P30</f>
        <v>4549035052</v>
      </c>
      <c r="Q31" s="16"/>
    </row>
    <row r="32" spans="1:20" ht="15.95" customHeight="1" thickTop="1">
      <c r="A32" s="15"/>
      <c r="B32" s="15"/>
      <c r="C32" s="15"/>
      <c r="D32" s="15"/>
      <c r="E32" s="15"/>
      <c r="F32" s="15"/>
      <c r="G32" s="15"/>
      <c r="H32" s="15"/>
      <c r="I32" s="16"/>
      <c r="J32" s="15"/>
      <c r="K32" s="15"/>
      <c r="L32" s="15"/>
      <c r="M32" s="16"/>
      <c r="N32" s="16"/>
      <c r="O32" s="16"/>
      <c r="P32" s="16"/>
      <c r="Q32" s="16"/>
    </row>
    <row r="33" spans="1:21" ht="22.5" customHeight="1"/>
    <row r="34" spans="1:21" ht="15.95" customHeight="1">
      <c r="A34" s="1113" t="s">
        <v>61</v>
      </c>
      <c r="B34" s="1113"/>
      <c r="C34" s="1113"/>
      <c r="D34" s="1113"/>
      <c r="E34" s="1113"/>
      <c r="F34" s="1113"/>
      <c r="G34" s="1113"/>
      <c r="H34" s="1113"/>
      <c r="I34" s="1113"/>
      <c r="J34" s="1113"/>
      <c r="K34" s="1113"/>
      <c r="L34" s="1113"/>
      <c r="M34" s="1113"/>
      <c r="N34" s="1113"/>
      <c r="O34" s="1113"/>
      <c r="P34" s="1113"/>
      <c r="Q34" s="1113"/>
    </row>
    <row r="35" spans="1:21" ht="15.95" customHeight="1">
      <c r="A35" s="189" t="s">
        <v>46</v>
      </c>
      <c r="B35" s="15" t="s">
        <v>127</v>
      </c>
      <c r="C35" s="15"/>
      <c r="D35" s="15"/>
      <c r="E35" s="15"/>
      <c r="F35" s="15"/>
      <c r="G35" s="15"/>
      <c r="H35" s="15"/>
      <c r="I35" s="16"/>
      <c r="J35" s="16"/>
      <c r="K35" s="16"/>
      <c r="L35" s="16"/>
      <c r="M35" s="16"/>
      <c r="N35" s="16"/>
      <c r="O35" s="16"/>
      <c r="P35" s="16"/>
      <c r="Q35" s="16"/>
    </row>
    <row r="36" spans="1:21" ht="15.95" customHeight="1">
      <c r="A36" s="15"/>
      <c r="B36" s="1109" t="s">
        <v>39</v>
      </c>
      <c r="C36" s="1109"/>
      <c r="D36" s="1110" t="s">
        <v>96</v>
      </c>
      <c r="E36" s="1110"/>
      <c r="F36" s="15"/>
      <c r="G36" s="15"/>
      <c r="H36" s="15"/>
      <c r="I36" s="16"/>
      <c r="J36" s="16"/>
      <c r="K36" s="16"/>
      <c r="L36" s="16"/>
      <c r="M36" s="16"/>
      <c r="N36" s="15"/>
      <c r="O36" s="16"/>
      <c r="P36" s="16"/>
      <c r="Q36" s="16"/>
    </row>
    <row r="37" spans="1:21" ht="15.95" customHeight="1">
      <c r="A37" s="15"/>
      <c r="B37" s="15"/>
      <c r="C37" s="1109" t="s">
        <v>36</v>
      </c>
      <c r="D37" s="1109"/>
      <c r="E37" s="1110" t="s">
        <v>128</v>
      </c>
      <c r="F37" s="1112"/>
      <c r="G37" s="1112"/>
      <c r="H37" s="1112"/>
      <c r="I37" s="54"/>
      <c r="J37" s="16"/>
      <c r="K37" s="16"/>
      <c r="L37" s="16"/>
      <c r="M37" s="16"/>
      <c r="N37" s="447"/>
      <c r="O37" s="16"/>
      <c r="P37" s="16"/>
      <c r="Q37" s="16"/>
    </row>
    <row r="38" spans="1:21" ht="15.95" customHeight="1">
      <c r="A38" s="15"/>
      <c r="B38" s="15"/>
      <c r="C38" s="189"/>
      <c r="D38" s="189"/>
      <c r="E38" s="1111" t="s">
        <v>129</v>
      </c>
      <c r="F38" s="1112"/>
      <c r="G38" s="1112"/>
      <c r="H38" s="1112"/>
      <c r="I38" s="64"/>
      <c r="J38" s="16"/>
      <c r="K38" s="16"/>
      <c r="L38" s="16">
        <v>1520210418</v>
      </c>
      <c r="M38" s="16"/>
      <c r="N38" s="192"/>
      <c r="O38" s="16"/>
      <c r="Q38" s="16"/>
    </row>
    <row r="39" spans="1:21" ht="15.95" customHeight="1">
      <c r="A39" s="15"/>
      <c r="B39" s="15"/>
      <c r="C39" s="1109" t="s">
        <v>43</v>
      </c>
      <c r="D39" s="1109"/>
      <c r="E39" s="749" t="s">
        <v>393</v>
      </c>
      <c r="F39" s="64"/>
      <c r="G39" s="64"/>
      <c r="H39" s="64"/>
      <c r="I39" s="64"/>
      <c r="J39" s="16"/>
      <c r="K39" s="16"/>
      <c r="L39" s="442">
        <v>29843384</v>
      </c>
      <c r="M39" s="16"/>
      <c r="N39" s="478">
        <f>L38+L39</f>
        <v>1550053802</v>
      </c>
      <c r="O39" s="16"/>
      <c r="P39" s="447"/>
      <c r="Q39" s="16"/>
    </row>
    <row r="40" spans="1:21" ht="15.95" customHeight="1">
      <c r="A40" s="15"/>
      <c r="B40" s="15"/>
      <c r="C40" s="15"/>
      <c r="D40" s="15"/>
      <c r="E40" s="850" t="s">
        <v>130</v>
      </c>
      <c r="F40" s="850"/>
      <c r="G40" s="1112"/>
      <c r="H40" s="1112"/>
      <c r="I40" s="16"/>
      <c r="J40" s="16"/>
      <c r="K40" s="16"/>
      <c r="L40" s="16"/>
      <c r="M40" s="16"/>
      <c r="O40" s="16"/>
      <c r="P40" s="192">
        <f>N39</f>
        <v>1550053802</v>
      </c>
      <c r="Q40" s="16"/>
    </row>
    <row r="41" spans="1:21" ht="15.95" customHeight="1">
      <c r="A41" s="15"/>
      <c r="B41" s="15"/>
      <c r="C41" s="15"/>
      <c r="D41" s="15"/>
      <c r="E41" s="15"/>
      <c r="F41" s="15"/>
      <c r="G41" s="15"/>
      <c r="H41" s="15"/>
      <c r="I41" s="16"/>
      <c r="J41" s="16"/>
      <c r="K41" s="16"/>
      <c r="L41" s="16"/>
      <c r="M41" s="16"/>
      <c r="O41" s="16"/>
      <c r="P41" s="16"/>
      <c r="Q41" s="16"/>
    </row>
    <row r="42" spans="1:21" ht="15.95" customHeight="1">
      <c r="A42" s="189" t="s">
        <v>48</v>
      </c>
      <c r="B42" s="15" t="s">
        <v>62</v>
      </c>
      <c r="C42" s="15"/>
      <c r="D42" s="15"/>
      <c r="E42" s="15"/>
      <c r="F42" s="15"/>
      <c r="G42" s="15"/>
      <c r="H42" s="15"/>
      <c r="I42" s="16"/>
      <c r="J42" s="16"/>
      <c r="K42" s="16"/>
      <c r="L42" s="16"/>
      <c r="M42" s="16"/>
      <c r="O42" s="16"/>
      <c r="P42" s="16"/>
      <c r="Q42" s="16"/>
    </row>
    <row r="43" spans="1:21" ht="15.95" customHeight="1">
      <c r="A43" s="189"/>
      <c r="B43" s="1109" t="s">
        <v>39</v>
      </c>
      <c r="C43" s="1109"/>
      <c r="D43" s="1110" t="s">
        <v>96</v>
      </c>
      <c r="E43" s="1110"/>
      <c r="F43" s="15"/>
      <c r="G43" s="15"/>
      <c r="H43" s="15"/>
      <c r="I43" s="16"/>
      <c r="J43" s="16"/>
      <c r="K43" s="16"/>
      <c r="L43" s="15"/>
      <c r="M43" s="16"/>
      <c r="O43" s="16"/>
      <c r="P43" s="16"/>
      <c r="Q43" s="16"/>
    </row>
    <row r="44" spans="1:21" ht="15.95" customHeight="1">
      <c r="A44" s="189"/>
      <c r="B44" s="15"/>
      <c r="C44" s="1109" t="s">
        <v>36</v>
      </c>
      <c r="D44" s="1109"/>
      <c r="E44" s="1110" t="s">
        <v>128</v>
      </c>
      <c r="F44" s="1112"/>
      <c r="G44" s="1112"/>
      <c r="H44" s="1112"/>
      <c r="I44" s="54"/>
      <c r="J44" s="16"/>
      <c r="K44" s="16"/>
      <c r="L44" s="16"/>
      <c r="M44" s="16"/>
      <c r="O44" s="16"/>
      <c r="P44" s="16"/>
      <c r="Q44" s="16"/>
      <c r="S44" s="1"/>
      <c r="T44" s="1"/>
      <c r="U44" s="1"/>
    </row>
    <row r="45" spans="1:21" ht="15.95" customHeight="1">
      <c r="A45" s="189"/>
      <c r="B45" s="15"/>
      <c r="C45" s="189"/>
      <c r="D45" s="189"/>
      <c r="E45" s="1111" t="s">
        <v>129</v>
      </c>
      <c r="F45" s="1112"/>
      <c r="G45" s="1112"/>
      <c r="H45" s="1112"/>
      <c r="I45" s="64"/>
      <c r="J45" s="16"/>
      <c r="K45" s="16"/>
      <c r="L45" s="16">
        <v>298755056</v>
      </c>
      <c r="M45" s="16"/>
      <c r="N45" s="16"/>
      <c r="O45" s="16"/>
      <c r="P45" s="16"/>
      <c r="Q45" s="16"/>
      <c r="S45" s="467" t="s">
        <v>64</v>
      </c>
      <c r="T45" s="467" t="s">
        <v>131</v>
      </c>
      <c r="U45" s="468" t="s">
        <v>65</v>
      </c>
    </row>
    <row r="46" spans="1:21" ht="15.95" customHeight="1">
      <c r="A46" s="15"/>
      <c r="B46" s="15"/>
      <c r="C46" s="1109" t="s">
        <v>43</v>
      </c>
      <c r="D46" s="1109"/>
      <c r="E46" s="1111" t="s">
        <v>393</v>
      </c>
      <c r="F46" s="1112"/>
      <c r="G46" s="1112"/>
      <c r="H46" s="1112"/>
      <c r="I46" s="64"/>
      <c r="J46" s="16"/>
      <c r="K46" s="16"/>
      <c r="L46" s="442">
        <v>2946944</v>
      </c>
      <c r="M46" s="16"/>
      <c r="N46" s="192">
        <f>L45+L46</f>
        <v>301702000</v>
      </c>
      <c r="O46" s="16"/>
      <c r="P46" s="447"/>
      <c r="Q46" s="16"/>
    </row>
    <row r="47" spans="1:21" ht="15.95" customHeight="1">
      <c r="A47" s="15"/>
      <c r="B47" s="1109" t="s">
        <v>78</v>
      </c>
      <c r="C47" s="1109"/>
      <c r="D47" s="1110" t="s">
        <v>63</v>
      </c>
      <c r="E47" s="1110"/>
      <c r="F47" s="15"/>
      <c r="G47" s="15"/>
      <c r="H47" s="15"/>
      <c r="I47" s="16"/>
      <c r="J47" s="16"/>
      <c r="K47" s="16"/>
      <c r="L47" s="16"/>
      <c r="M47" s="16"/>
      <c r="N47" s="4">
        <v>133835060</v>
      </c>
      <c r="O47" s="16"/>
      <c r="P47" s="16"/>
      <c r="Q47" s="16"/>
      <c r="S47" s="464">
        <v>13082138</v>
      </c>
      <c r="T47" s="464">
        <v>43598860</v>
      </c>
      <c r="U47" s="466">
        <v>23602000</v>
      </c>
    </row>
    <row r="48" spans="1:21" ht="15.95" customHeight="1">
      <c r="A48" s="15"/>
      <c r="B48" s="1109" t="s">
        <v>118</v>
      </c>
      <c r="C48" s="1109"/>
      <c r="D48" s="1110" t="s">
        <v>132</v>
      </c>
      <c r="E48" s="1110"/>
      <c r="F48" s="15"/>
      <c r="G48" s="15"/>
      <c r="H48" s="15"/>
      <c r="I48" s="16"/>
      <c r="J48" s="16"/>
      <c r="K48" s="16"/>
      <c r="L48" s="15"/>
      <c r="M48" s="16"/>
      <c r="O48" s="16"/>
      <c r="P48" s="16"/>
      <c r="Q48" s="16"/>
    </row>
    <row r="49" spans="1:62" ht="15.95" customHeight="1">
      <c r="A49" s="15"/>
      <c r="B49" s="15"/>
      <c r="C49" s="1109" t="s">
        <v>36</v>
      </c>
      <c r="D49" s="1109"/>
      <c r="E49" s="850" t="s">
        <v>133</v>
      </c>
      <c r="F49" s="850"/>
      <c r="G49" s="1112"/>
      <c r="H49" s="1112"/>
      <c r="I49" s="16"/>
      <c r="J49" s="16"/>
      <c r="K49" s="16"/>
      <c r="L49" s="170">
        <v>2976000</v>
      </c>
      <c r="M49" s="16"/>
      <c r="N49" s="462">
        <f>+L49</f>
        <v>2976000</v>
      </c>
      <c r="O49" s="16"/>
      <c r="P49" s="449"/>
      <c r="Q49" s="16"/>
    </row>
    <row r="50" spans="1:62" ht="15.95" customHeight="1">
      <c r="A50" s="15"/>
      <c r="B50" s="15"/>
      <c r="C50" s="15"/>
      <c r="D50" s="15"/>
      <c r="E50" s="850" t="s">
        <v>66</v>
      </c>
      <c r="F50" s="850"/>
      <c r="G50" s="1112"/>
      <c r="H50" s="1112"/>
      <c r="I50" s="16"/>
      <c r="J50" s="16"/>
      <c r="K50" s="16"/>
      <c r="L50" s="16"/>
      <c r="M50" s="16"/>
      <c r="O50" s="16"/>
      <c r="P50" s="192">
        <f>N46+N47+N49</f>
        <v>438513060</v>
      </c>
      <c r="Q50" s="16"/>
    </row>
    <row r="51" spans="1:62" ht="15.95" customHeight="1">
      <c r="A51" s="15"/>
      <c r="B51" s="15"/>
      <c r="C51" s="15"/>
      <c r="D51" s="15"/>
      <c r="E51" s="180"/>
      <c r="F51" s="180"/>
      <c r="G51" s="15"/>
      <c r="H51" s="15"/>
      <c r="I51" s="16"/>
      <c r="J51" s="16"/>
      <c r="K51" s="16"/>
      <c r="L51" s="16"/>
      <c r="M51" s="16"/>
      <c r="O51" s="16"/>
      <c r="P51" s="16"/>
      <c r="Q51" s="16"/>
    </row>
    <row r="52" spans="1:62" ht="15.95" customHeight="1">
      <c r="A52" s="189" t="s">
        <v>50</v>
      </c>
      <c r="B52" s="15" t="s">
        <v>134</v>
      </c>
      <c r="C52" s="15"/>
      <c r="D52" s="15"/>
      <c r="E52" s="15"/>
      <c r="F52" s="15"/>
      <c r="G52" s="15"/>
      <c r="H52" s="15"/>
      <c r="I52" s="16"/>
      <c r="J52" s="16"/>
      <c r="K52" s="16"/>
      <c r="M52" s="16"/>
      <c r="O52" s="16"/>
      <c r="P52" s="16"/>
      <c r="Q52" s="16"/>
    </row>
    <row r="53" spans="1:62" ht="15.95" customHeight="1">
      <c r="A53" s="189"/>
      <c r="B53" s="1109" t="s">
        <v>39</v>
      </c>
      <c r="C53" s="1109"/>
      <c r="D53" s="1110" t="s">
        <v>135</v>
      </c>
      <c r="E53" s="1110"/>
      <c r="F53" s="15"/>
      <c r="G53" s="15"/>
      <c r="H53" s="15"/>
      <c r="I53" s="16"/>
      <c r="J53" s="16"/>
      <c r="K53" s="16"/>
      <c r="M53" s="16"/>
      <c r="N53" s="16">
        <v>2991380412</v>
      </c>
      <c r="O53" s="16"/>
      <c r="P53" s="16"/>
      <c r="Q53" s="16"/>
    </row>
    <row r="54" spans="1:62" ht="15.95" customHeight="1">
      <c r="A54" s="189"/>
      <c r="B54" s="1114"/>
      <c r="C54" s="1114"/>
      <c r="D54" s="1110" t="s">
        <v>136</v>
      </c>
      <c r="E54" s="1110"/>
      <c r="F54" s="1112"/>
      <c r="G54" s="1112"/>
      <c r="H54" s="1112"/>
      <c r="I54" s="54"/>
      <c r="J54" s="16"/>
      <c r="K54" s="16"/>
      <c r="M54" s="16"/>
      <c r="N54" s="169">
        <v>-931138207</v>
      </c>
      <c r="O54" s="16"/>
      <c r="P54" s="16"/>
      <c r="Q54" s="16"/>
    </row>
    <row r="55" spans="1:62" ht="15.95" customHeight="1">
      <c r="A55" s="189"/>
      <c r="B55" s="15"/>
      <c r="C55" s="189"/>
      <c r="D55" s="189"/>
      <c r="E55" s="850" t="s">
        <v>137</v>
      </c>
      <c r="F55" s="850"/>
      <c r="G55" s="1112"/>
      <c r="H55" s="1112"/>
      <c r="I55" s="16"/>
      <c r="J55" s="16"/>
      <c r="K55" s="16"/>
      <c r="L55" s="16"/>
      <c r="M55" s="16"/>
      <c r="N55" s="16"/>
      <c r="O55" s="16"/>
      <c r="P55" s="170">
        <f>+N53+N54</f>
        <v>2060242205</v>
      </c>
      <c r="Q55" s="16"/>
    </row>
    <row r="56" spans="1:62" ht="15.95" customHeight="1" thickBot="1">
      <c r="A56" s="15"/>
      <c r="B56" s="15"/>
      <c r="C56" s="15"/>
      <c r="D56" s="15"/>
      <c r="E56" s="850" t="s">
        <v>138</v>
      </c>
      <c r="F56" s="850"/>
      <c r="G56" s="850"/>
      <c r="H56" s="1112"/>
      <c r="I56" s="16"/>
      <c r="J56" s="16"/>
      <c r="K56" s="16"/>
      <c r="L56" s="16"/>
      <c r="M56" s="16"/>
      <c r="N56" s="16"/>
      <c r="O56" s="448"/>
      <c r="P56" s="476">
        <f>+P40+P50+P55</f>
        <v>4048809067</v>
      </c>
      <c r="Q56" s="16"/>
    </row>
    <row r="57" spans="1:62" ht="15.95" customHeight="1" thickTop="1">
      <c r="A57" s="15"/>
      <c r="B57" s="15"/>
      <c r="C57" s="15"/>
      <c r="D57" s="15"/>
      <c r="E57" s="180"/>
      <c r="F57" s="180"/>
      <c r="G57" s="15"/>
      <c r="H57" s="15"/>
      <c r="I57" s="16"/>
      <c r="J57" s="16"/>
      <c r="K57" s="16"/>
      <c r="L57" s="16"/>
      <c r="M57" s="16"/>
      <c r="N57" s="16"/>
      <c r="O57" s="16"/>
      <c r="P57" s="16"/>
      <c r="Q57" s="16"/>
    </row>
    <row r="58" spans="1:62" ht="15.95" customHeight="1">
      <c r="A58" s="15"/>
      <c r="B58" s="15"/>
      <c r="C58" s="15"/>
      <c r="D58" s="15"/>
      <c r="E58" s="459"/>
      <c r="F58" s="459"/>
      <c r="G58" s="15"/>
      <c r="H58" s="15"/>
      <c r="I58" s="16"/>
      <c r="J58" s="16"/>
      <c r="K58" s="16"/>
      <c r="L58" s="16"/>
      <c r="M58" s="16"/>
      <c r="N58" s="16"/>
      <c r="O58" s="16"/>
      <c r="P58" s="16"/>
      <c r="Q58" s="16"/>
    </row>
    <row r="59" spans="1:62" ht="15.95" customHeight="1">
      <c r="A59" s="15"/>
      <c r="B59" s="15"/>
      <c r="C59" s="15"/>
      <c r="D59" s="15"/>
      <c r="E59" s="459"/>
      <c r="F59" s="459"/>
      <c r="G59" s="15"/>
      <c r="H59" s="15"/>
      <c r="I59" s="16"/>
      <c r="J59" s="16"/>
      <c r="K59" s="16"/>
      <c r="L59" s="16"/>
      <c r="M59" s="16"/>
      <c r="N59" s="16"/>
      <c r="O59" s="16"/>
      <c r="P59" s="16"/>
      <c r="Q59" s="16"/>
    </row>
    <row r="60" spans="1:62" ht="15.95" customHeight="1">
      <c r="A60" s="15"/>
      <c r="B60" s="15"/>
      <c r="C60" s="15"/>
      <c r="D60" s="15"/>
      <c r="E60" s="459"/>
      <c r="F60" s="459"/>
      <c r="G60" s="15"/>
      <c r="H60" s="15"/>
      <c r="I60" s="16"/>
      <c r="J60" s="16"/>
      <c r="K60" s="16"/>
      <c r="L60" s="16"/>
      <c r="M60" s="16"/>
      <c r="N60" s="16"/>
      <c r="O60" s="16"/>
      <c r="P60" s="16"/>
      <c r="Q60" s="16"/>
    </row>
    <row r="61" spans="1:62" ht="15.95" customHeight="1">
      <c r="A61" s="15"/>
      <c r="B61" s="15"/>
      <c r="C61" s="15"/>
      <c r="D61" s="15"/>
      <c r="E61" s="459"/>
      <c r="F61" s="459"/>
      <c r="G61" s="15"/>
      <c r="H61" s="15"/>
      <c r="I61" s="16"/>
      <c r="J61" s="16"/>
      <c r="K61" s="16"/>
      <c r="L61" s="16"/>
      <c r="M61" s="16"/>
      <c r="N61" s="16"/>
      <c r="O61" s="16"/>
      <c r="P61" s="16"/>
      <c r="Q61" s="16"/>
    </row>
    <row r="62" spans="1:62" ht="15.95" customHeight="1">
      <c r="A62" s="15"/>
      <c r="B62" s="15"/>
      <c r="C62" s="15"/>
      <c r="D62" s="15"/>
      <c r="E62" s="459"/>
      <c r="F62" s="459"/>
      <c r="G62" s="15"/>
      <c r="H62" s="15"/>
      <c r="I62" s="16"/>
      <c r="J62" s="16"/>
      <c r="K62" s="16"/>
      <c r="L62" s="16"/>
      <c r="M62" s="16"/>
      <c r="N62" s="16"/>
      <c r="O62" s="16"/>
      <c r="P62" s="16"/>
      <c r="Q62" s="16"/>
    </row>
    <row r="63" spans="1:62" ht="15.95" customHeight="1">
      <c r="A63" s="15"/>
      <c r="B63" s="15"/>
      <c r="C63" s="15"/>
      <c r="D63" s="15"/>
      <c r="E63" s="459"/>
      <c r="F63" s="459"/>
      <c r="G63" s="15"/>
      <c r="H63" s="15"/>
      <c r="I63" s="16"/>
      <c r="J63" s="16"/>
      <c r="K63" s="16"/>
      <c r="L63" s="16"/>
      <c r="M63" s="16"/>
      <c r="N63" s="16"/>
      <c r="O63" s="16"/>
      <c r="P63" s="16"/>
      <c r="Q63" s="16"/>
      <c r="BJ63" s="1">
        <f>BI63-BH63</f>
        <v>0</v>
      </c>
    </row>
    <row r="64" spans="1:62" ht="15.95" customHeight="1">
      <c r="A64" s="15"/>
      <c r="B64" s="15"/>
      <c r="C64" s="15"/>
      <c r="D64" s="15"/>
      <c r="E64" s="459"/>
      <c r="F64" s="459"/>
      <c r="G64" s="15"/>
      <c r="H64" s="15"/>
      <c r="I64" s="16"/>
      <c r="J64" s="16"/>
      <c r="K64" s="16"/>
      <c r="L64" s="16"/>
      <c r="M64" s="16"/>
      <c r="N64" s="16"/>
      <c r="O64" s="16"/>
      <c r="P64" s="16"/>
      <c r="Q64" s="16"/>
    </row>
    <row r="65" spans="1:17" ht="22.5" customHeight="1">
      <c r="A65" s="15"/>
      <c r="B65" s="15"/>
      <c r="C65" s="15"/>
      <c r="D65" s="15"/>
      <c r="E65" s="15"/>
      <c r="F65" s="15"/>
      <c r="G65" s="15"/>
      <c r="H65" s="15"/>
      <c r="I65" s="16"/>
      <c r="J65" s="16"/>
      <c r="K65" s="16"/>
      <c r="L65" s="16"/>
      <c r="M65" s="16"/>
      <c r="N65" s="16"/>
      <c r="O65" s="16"/>
      <c r="P65" s="16"/>
      <c r="Q65" s="16"/>
    </row>
    <row r="66" spans="1:17" ht="15.95" customHeight="1">
      <c r="A66" s="1113" t="s">
        <v>67</v>
      </c>
      <c r="B66" s="1113"/>
      <c r="C66" s="1113"/>
      <c r="D66" s="1113"/>
      <c r="E66" s="1113"/>
      <c r="F66" s="1113"/>
      <c r="G66" s="1113"/>
      <c r="H66" s="1113"/>
      <c r="I66" s="1113"/>
      <c r="J66" s="1113"/>
      <c r="K66" s="1113"/>
      <c r="L66" s="1113"/>
      <c r="M66" s="1113"/>
      <c r="N66" s="1113"/>
      <c r="O66" s="1113"/>
      <c r="P66" s="1113"/>
      <c r="Q66" s="1113"/>
    </row>
    <row r="67" spans="1:17" ht="15.95" customHeight="1">
      <c r="A67" s="189" t="s">
        <v>53</v>
      </c>
      <c r="B67" s="15" t="s">
        <v>68</v>
      </c>
      <c r="C67" s="15"/>
      <c r="D67" s="15"/>
      <c r="E67" s="15"/>
      <c r="F67" s="15"/>
      <c r="G67" s="15"/>
      <c r="H67" s="15"/>
      <c r="I67" s="16"/>
      <c r="J67" s="190"/>
      <c r="K67" s="190"/>
      <c r="L67" s="16"/>
      <c r="M67" s="16"/>
      <c r="N67" s="16"/>
      <c r="O67" s="16"/>
      <c r="P67" s="16"/>
      <c r="Q67" s="16"/>
    </row>
    <row r="68" spans="1:17" ht="15.95" customHeight="1">
      <c r="A68" s="15"/>
      <c r="B68" s="15"/>
      <c r="C68" s="15"/>
      <c r="D68" s="15"/>
      <c r="E68" s="15"/>
      <c r="F68" s="15"/>
      <c r="G68" s="15"/>
      <c r="H68" s="15"/>
      <c r="I68" s="16"/>
      <c r="J68" s="190"/>
      <c r="K68" s="190"/>
      <c r="L68" s="16"/>
      <c r="M68" s="16"/>
      <c r="N68" s="16"/>
      <c r="O68" s="16"/>
      <c r="P68" s="16">
        <v>166876697</v>
      </c>
      <c r="Q68" s="16"/>
    </row>
    <row r="69" spans="1:17" ht="15.95" customHeight="1">
      <c r="A69" s="189" t="s">
        <v>139</v>
      </c>
      <c r="B69" s="15" t="s">
        <v>69</v>
      </c>
      <c r="C69" s="15"/>
      <c r="D69" s="15"/>
      <c r="E69" s="15"/>
      <c r="F69" s="15"/>
      <c r="G69" s="15"/>
      <c r="H69" s="15"/>
      <c r="I69" s="16"/>
      <c r="J69" s="16"/>
      <c r="K69" s="16"/>
      <c r="L69" s="16"/>
      <c r="M69" s="16"/>
      <c r="N69" s="16"/>
      <c r="O69" s="16"/>
      <c r="P69" s="16"/>
      <c r="Q69" s="16"/>
    </row>
    <row r="70" spans="1:17" ht="15.95" customHeight="1">
      <c r="A70" s="15"/>
      <c r="B70" s="1109" t="s">
        <v>39</v>
      </c>
      <c r="C70" s="1109"/>
      <c r="D70" s="850" t="s">
        <v>70</v>
      </c>
      <c r="E70" s="850"/>
      <c r="F70" s="15"/>
      <c r="G70" s="15"/>
      <c r="H70" s="15"/>
      <c r="I70" s="16"/>
      <c r="J70" s="16"/>
      <c r="K70" s="16"/>
      <c r="L70" s="16"/>
      <c r="M70" s="16"/>
      <c r="N70" s="16"/>
      <c r="O70" s="16"/>
      <c r="P70" s="16"/>
      <c r="Q70" s="16"/>
    </row>
    <row r="71" spans="1:17" ht="15.95" customHeight="1">
      <c r="A71" s="15"/>
      <c r="B71" s="15"/>
      <c r="C71" s="1109" t="s">
        <v>36</v>
      </c>
      <c r="D71" s="1109"/>
      <c r="E71" s="850" t="s">
        <v>71</v>
      </c>
      <c r="F71" s="850"/>
      <c r="G71" s="1112"/>
      <c r="H71" s="1112"/>
      <c r="I71" s="16"/>
      <c r="J71" s="16"/>
      <c r="K71" s="16"/>
      <c r="L71" s="16">
        <v>4700151</v>
      </c>
      <c r="M71" s="16"/>
      <c r="N71" s="16"/>
      <c r="O71" s="16"/>
      <c r="P71" s="16"/>
      <c r="Q71" s="16"/>
    </row>
    <row r="72" spans="1:17" ht="15.95" customHeight="1">
      <c r="A72" s="15"/>
      <c r="B72" s="15"/>
      <c r="C72" s="1109" t="s">
        <v>72</v>
      </c>
      <c r="D72" s="1109"/>
      <c r="E72" s="850" t="s">
        <v>33</v>
      </c>
      <c r="F72" s="850"/>
      <c r="G72" s="1112"/>
      <c r="H72" s="1112"/>
      <c r="I72" s="16"/>
      <c r="J72" s="16"/>
      <c r="K72" s="16"/>
      <c r="L72" s="16">
        <v>1073507</v>
      </c>
      <c r="M72" s="16"/>
      <c r="N72" s="16"/>
      <c r="O72" s="16"/>
      <c r="P72" s="16"/>
      <c r="Q72" s="16"/>
    </row>
    <row r="73" spans="1:17" ht="15.95" customHeight="1">
      <c r="A73" s="15"/>
      <c r="B73" s="15"/>
      <c r="C73" s="1109" t="s">
        <v>73</v>
      </c>
      <c r="D73" s="1109"/>
      <c r="E73" s="850" t="s">
        <v>74</v>
      </c>
      <c r="F73" s="850"/>
      <c r="G73" s="1112"/>
      <c r="H73" s="1112"/>
      <c r="I73" s="16"/>
      <c r="J73" s="16"/>
      <c r="K73" s="16"/>
      <c r="L73" s="16">
        <v>412742</v>
      </c>
      <c r="M73" s="16"/>
      <c r="N73" s="16"/>
      <c r="O73" s="16"/>
      <c r="P73" s="16"/>
      <c r="Q73" s="16"/>
    </row>
    <row r="74" spans="1:17" ht="15.95" customHeight="1">
      <c r="A74" s="15"/>
      <c r="B74" s="15"/>
      <c r="C74" s="1109" t="s">
        <v>75</v>
      </c>
      <c r="D74" s="1109"/>
      <c r="E74" s="850" t="s">
        <v>76</v>
      </c>
      <c r="F74" s="850"/>
      <c r="G74" s="1112"/>
      <c r="H74" s="1112"/>
      <c r="I74" s="16"/>
      <c r="J74" s="16"/>
      <c r="K74" s="16"/>
      <c r="L74" s="16">
        <v>25283</v>
      </c>
      <c r="M74" s="16"/>
      <c r="N74" s="16"/>
      <c r="O74" s="16"/>
      <c r="P74" s="16"/>
      <c r="Q74" s="16"/>
    </row>
    <row r="75" spans="1:17" ht="15.95" customHeight="1">
      <c r="A75" s="15"/>
      <c r="B75" s="15"/>
      <c r="C75" s="1109" t="s">
        <v>140</v>
      </c>
      <c r="D75" s="1109"/>
      <c r="E75" s="850" t="s">
        <v>141</v>
      </c>
      <c r="F75" s="850"/>
      <c r="G75" s="1112"/>
      <c r="H75" s="1112"/>
      <c r="I75" s="16"/>
      <c r="J75" s="16"/>
      <c r="K75" s="16"/>
      <c r="L75" s="470">
        <v>1520258</v>
      </c>
      <c r="M75" s="16"/>
      <c r="N75" s="16"/>
      <c r="O75" s="16"/>
      <c r="P75" s="16"/>
      <c r="Q75" s="16"/>
    </row>
    <row r="76" spans="1:17" ht="15.95" customHeight="1">
      <c r="A76" s="15"/>
      <c r="B76" s="15"/>
      <c r="C76" s="15"/>
      <c r="D76" s="191"/>
      <c r="E76" s="850" t="s">
        <v>77</v>
      </c>
      <c r="F76" s="850"/>
      <c r="G76" s="850"/>
      <c r="H76" s="1112"/>
      <c r="I76" s="16"/>
      <c r="J76" s="16"/>
      <c r="K76" s="16"/>
      <c r="L76" s="16"/>
      <c r="M76" s="16"/>
      <c r="N76" s="16">
        <f>SUM(L71:L75)</f>
        <v>7731941</v>
      </c>
      <c r="O76" s="16"/>
      <c r="P76" s="16"/>
      <c r="Q76" s="16"/>
    </row>
    <row r="77" spans="1:17" ht="15.95" customHeight="1">
      <c r="A77" s="15"/>
      <c r="B77" s="1109" t="s">
        <v>78</v>
      </c>
      <c r="C77" s="1109"/>
      <c r="D77" s="850" t="s">
        <v>79</v>
      </c>
      <c r="E77" s="850"/>
      <c r="F77" s="15"/>
      <c r="G77" s="15"/>
      <c r="H77" s="15"/>
      <c r="I77" s="16"/>
      <c r="J77" s="16"/>
      <c r="K77" s="16"/>
      <c r="L77" s="16"/>
      <c r="M77" s="16"/>
      <c r="N77" s="16"/>
      <c r="O77" s="16"/>
      <c r="P77" s="16"/>
      <c r="Q77" s="16"/>
    </row>
    <row r="78" spans="1:17" ht="15.95" customHeight="1">
      <c r="A78" s="15"/>
      <c r="B78" s="15"/>
      <c r="C78" s="1109" t="s">
        <v>36</v>
      </c>
      <c r="D78" s="1109"/>
      <c r="E78" s="850" t="s">
        <v>80</v>
      </c>
      <c r="F78" s="850"/>
      <c r="G78" s="850"/>
      <c r="H78" s="850"/>
      <c r="I78" s="16"/>
      <c r="J78" s="16"/>
      <c r="K78" s="16"/>
      <c r="L78" s="170">
        <v>325617347</v>
      </c>
      <c r="M78" s="16"/>
      <c r="N78" s="16"/>
      <c r="O78" s="16"/>
      <c r="P78" s="16"/>
      <c r="Q78" s="16"/>
    </row>
    <row r="79" spans="1:17" ht="15.95" customHeight="1">
      <c r="A79" s="15"/>
      <c r="B79" s="15"/>
      <c r="C79" s="15"/>
      <c r="D79" s="15"/>
      <c r="E79" s="850" t="s">
        <v>81</v>
      </c>
      <c r="F79" s="850"/>
      <c r="G79" s="1112"/>
      <c r="H79" s="1112"/>
      <c r="I79" s="16"/>
      <c r="J79" s="16"/>
      <c r="K79" s="16"/>
      <c r="L79" s="16"/>
      <c r="M79" s="16"/>
      <c r="N79" s="170">
        <f>L78</f>
        <v>325617347</v>
      </c>
      <c r="O79" s="16"/>
      <c r="P79" s="16"/>
      <c r="Q79" s="16"/>
    </row>
    <row r="80" spans="1:17" ht="15.95" customHeight="1">
      <c r="A80" s="15"/>
      <c r="B80" s="15"/>
      <c r="C80" s="15"/>
      <c r="D80" s="15"/>
      <c r="E80" s="850" t="s">
        <v>82</v>
      </c>
      <c r="F80" s="850"/>
      <c r="G80" s="1112"/>
      <c r="H80" s="1112"/>
      <c r="I80" s="16"/>
      <c r="J80" s="16"/>
      <c r="K80" s="16"/>
      <c r="L80" s="16"/>
      <c r="M80" s="16"/>
      <c r="N80" s="16"/>
      <c r="O80" s="16"/>
      <c r="P80" s="170">
        <f>N79+N76</f>
        <v>333349288</v>
      </c>
      <c r="Q80" s="16"/>
    </row>
    <row r="81" spans="1:18" ht="15.95" customHeight="1">
      <c r="A81" s="15"/>
      <c r="B81" s="15"/>
      <c r="C81" s="15"/>
      <c r="D81" s="15"/>
      <c r="E81" s="850" t="s">
        <v>83</v>
      </c>
      <c r="F81" s="850"/>
      <c r="G81" s="1112"/>
      <c r="H81" s="1112"/>
      <c r="I81" s="16"/>
      <c r="J81" s="16"/>
      <c r="K81" s="16"/>
      <c r="L81" s="16"/>
      <c r="M81" s="16"/>
      <c r="N81" s="16"/>
      <c r="O81" s="16"/>
      <c r="P81" s="170">
        <f>P68+P80</f>
        <v>500225985</v>
      </c>
      <c r="Q81" s="16"/>
    </row>
    <row r="82" spans="1:18" ht="15.95" customHeight="1" thickBot="1">
      <c r="A82" s="15"/>
      <c r="B82" s="15"/>
      <c r="C82" s="15"/>
      <c r="D82" s="15"/>
      <c r="E82" s="850" t="s">
        <v>142</v>
      </c>
      <c r="F82" s="850"/>
      <c r="G82" s="850"/>
      <c r="H82" s="1112"/>
      <c r="I82" s="16"/>
      <c r="J82" s="16"/>
      <c r="K82" s="16"/>
      <c r="L82" s="16"/>
      <c r="M82" s="16"/>
      <c r="N82" s="16"/>
      <c r="O82" s="448"/>
      <c r="P82" s="476">
        <f>P56+P81</f>
        <v>4549035052</v>
      </c>
      <c r="Q82" s="16"/>
      <c r="R82" s="4">
        <f>P82-P31</f>
        <v>0</v>
      </c>
    </row>
    <row r="83" spans="1:18" ht="15.95" customHeight="1" thickTop="1">
      <c r="A83" s="15"/>
      <c r="B83" s="15"/>
      <c r="C83" s="15"/>
      <c r="D83" s="15"/>
      <c r="E83" s="15"/>
      <c r="F83" s="15"/>
      <c r="G83" s="15"/>
      <c r="H83" s="15"/>
      <c r="I83" s="16"/>
      <c r="J83" s="16"/>
      <c r="K83" s="16"/>
      <c r="L83" s="16"/>
      <c r="M83" s="16"/>
      <c r="N83" s="16"/>
      <c r="O83" s="16"/>
      <c r="P83" s="16"/>
      <c r="Q83" s="16"/>
    </row>
  </sheetData>
  <mergeCells count="93">
    <mergeCell ref="C37:D37"/>
    <mergeCell ref="E31:H31"/>
    <mergeCell ref="E30:H30"/>
    <mergeCell ref="A34:Q34"/>
    <mergeCell ref="B36:C36"/>
    <mergeCell ref="D36:E36"/>
    <mergeCell ref="E50:H50"/>
    <mergeCell ref="E49:H49"/>
    <mergeCell ref="E40:H40"/>
    <mergeCell ref="E38:H38"/>
    <mergeCell ref="E37:H37"/>
    <mergeCell ref="E79:H79"/>
    <mergeCell ref="E80:H80"/>
    <mergeCell ref="E81:H81"/>
    <mergeCell ref="E82:H82"/>
    <mergeCell ref="E76:H76"/>
    <mergeCell ref="E78:H78"/>
    <mergeCell ref="C11:D11"/>
    <mergeCell ref="E11:H11"/>
    <mergeCell ref="C12:D12"/>
    <mergeCell ref="E12:H12"/>
    <mergeCell ref="C13:D13"/>
    <mergeCell ref="E13:H13"/>
    <mergeCell ref="C9:D9"/>
    <mergeCell ref="C10:D10"/>
    <mergeCell ref="A2:Q2"/>
    <mergeCell ref="A3:Q3"/>
    <mergeCell ref="A6:Q6"/>
    <mergeCell ref="B8:C8"/>
    <mergeCell ref="D8:E8"/>
    <mergeCell ref="E9:H9"/>
    <mergeCell ref="E10:H10"/>
    <mergeCell ref="C20:D20"/>
    <mergeCell ref="E20:H20"/>
    <mergeCell ref="C14:D14"/>
    <mergeCell ref="E14:H14"/>
    <mergeCell ref="C15:D15"/>
    <mergeCell ref="E15:H15"/>
    <mergeCell ref="C16:D16"/>
    <mergeCell ref="E16:H16"/>
    <mergeCell ref="C17:D17"/>
    <mergeCell ref="E17:H17"/>
    <mergeCell ref="C18:D18"/>
    <mergeCell ref="E18:H18"/>
    <mergeCell ref="C19:D19"/>
    <mergeCell ref="E19:H19"/>
    <mergeCell ref="B47:C47"/>
    <mergeCell ref="C71:D71"/>
    <mergeCell ref="A66:Q66"/>
    <mergeCell ref="C49:D49"/>
    <mergeCell ref="B70:C70"/>
    <mergeCell ref="D70:E70"/>
    <mergeCell ref="B54:C54"/>
    <mergeCell ref="B53:C53"/>
    <mergeCell ref="D53:E53"/>
    <mergeCell ref="B48:C48"/>
    <mergeCell ref="D48:E48"/>
    <mergeCell ref="D47:E47"/>
    <mergeCell ref="E71:H71"/>
    <mergeCell ref="E56:H56"/>
    <mergeCell ref="E55:H55"/>
    <mergeCell ref="D54:H54"/>
    <mergeCell ref="B27:C27"/>
    <mergeCell ref="D27:E27"/>
    <mergeCell ref="B28:C28"/>
    <mergeCell ref="D28:E28"/>
    <mergeCell ref="B29:C29"/>
    <mergeCell ref="D29:E29"/>
    <mergeCell ref="C72:D72"/>
    <mergeCell ref="C74:D74"/>
    <mergeCell ref="B77:C77"/>
    <mergeCell ref="D77:E77"/>
    <mergeCell ref="C78:D78"/>
    <mergeCell ref="C75:D75"/>
    <mergeCell ref="C73:D73"/>
    <mergeCell ref="E75:H75"/>
    <mergeCell ref="E74:H74"/>
    <mergeCell ref="E73:H73"/>
    <mergeCell ref="E72:H72"/>
    <mergeCell ref="B43:C43"/>
    <mergeCell ref="D43:E43"/>
    <mergeCell ref="C44:D44"/>
    <mergeCell ref="C39:D39"/>
    <mergeCell ref="C46:D46"/>
    <mergeCell ref="E46:H46"/>
    <mergeCell ref="E45:H45"/>
    <mergeCell ref="E44:H44"/>
    <mergeCell ref="B21:C21"/>
    <mergeCell ref="D21:E21"/>
    <mergeCell ref="C22:D22"/>
    <mergeCell ref="E22:H22"/>
    <mergeCell ref="E24:H24"/>
    <mergeCell ref="E23:H23"/>
  </mergeCells>
  <phoneticPr fontId="1"/>
  <printOptions horizontalCentered="1"/>
  <pageMargins left="0.59055118110236227" right="0.19685039370078741" top="0.59055118110236227" bottom="0.59055118110236227" header="0.51181102362204722" footer="0.51181102362204722"/>
  <pageSetup paperSize="9"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02035-A403-4DD1-BA94-4EE349680DCC}">
  <dimension ref="A1:EC92"/>
  <sheetViews>
    <sheetView showGridLines="0" view="pageBreakPreview" zoomScaleNormal="100" zoomScaleSheetLayoutView="100" workbookViewId="0"/>
  </sheetViews>
  <sheetFormatPr defaultColWidth="8.88671875" defaultRowHeight="13.5"/>
  <cols>
    <col min="1" max="79" width="1.44140625" style="79" customWidth="1"/>
    <col min="80" max="80" width="1.44140625" style="558" customWidth="1"/>
    <col min="81" max="108" width="1.44140625" style="558" hidden="1" customWidth="1"/>
    <col min="109" max="113" width="1.44140625" style="557" hidden="1" customWidth="1"/>
    <col min="114" max="124" width="1.44140625" style="557" customWidth="1"/>
    <col min="125" max="133" width="1.44140625" style="76" customWidth="1"/>
    <col min="134" max="134" width="1.44140625" style="79" customWidth="1"/>
    <col min="135" max="16384" width="8.88671875" style="79"/>
  </cols>
  <sheetData>
    <row r="1" spans="1:83">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554"/>
      <c r="CA1" s="117"/>
      <c r="CB1" s="711"/>
      <c r="CC1" s="711"/>
      <c r="CD1" s="711"/>
      <c r="CE1" s="711"/>
    </row>
    <row r="2" spans="1:83">
      <c r="A2" s="488"/>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c r="AX2" s="488"/>
      <c r="AY2" s="488"/>
      <c r="AZ2" s="488"/>
      <c r="BA2" s="488"/>
      <c r="BB2" s="488"/>
      <c r="BC2" s="488"/>
      <c r="BD2" s="488"/>
      <c r="BE2" s="488"/>
      <c r="BF2" s="488"/>
      <c r="BG2" s="488"/>
      <c r="BH2" s="488"/>
      <c r="BI2" s="488"/>
      <c r="BJ2" s="488"/>
      <c r="BK2" s="488"/>
      <c r="BL2" s="488"/>
      <c r="BM2" s="488"/>
      <c r="BN2" s="488"/>
      <c r="BO2" s="488"/>
      <c r="BP2" s="488"/>
      <c r="BQ2" s="488"/>
      <c r="BR2" s="488"/>
      <c r="BS2" s="488"/>
      <c r="BT2" s="488"/>
      <c r="BU2" s="488"/>
      <c r="BV2" s="488"/>
      <c r="BW2" s="488"/>
      <c r="BX2" s="488"/>
      <c r="BY2" s="488"/>
      <c r="BZ2" s="488"/>
      <c r="CA2" s="488"/>
      <c r="CB2" s="712"/>
      <c r="CC2" s="712"/>
      <c r="CD2" s="712"/>
      <c r="CE2" s="712"/>
    </row>
    <row r="3" spans="1:83" ht="16.5" customHeight="1">
      <c r="A3" s="997" t="s">
        <v>638</v>
      </c>
      <c r="B3" s="997"/>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997"/>
      <c r="AC3" s="997"/>
      <c r="AD3" s="997"/>
      <c r="AE3" s="997"/>
      <c r="AF3" s="997"/>
      <c r="AG3" s="997"/>
      <c r="AH3" s="997"/>
      <c r="AI3" s="997"/>
      <c r="AJ3" s="997"/>
      <c r="AK3" s="997"/>
      <c r="AL3" s="997"/>
      <c r="AM3" s="997"/>
      <c r="AN3" s="997"/>
      <c r="AO3" s="997"/>
      <c r="AP3" s="997"/>
      <c r="AQ3" s="997"/>
      <c r="AR3" s="997"/>
      <c r="AS3" s="997"/>
      <c r="AT3" s="997"/>
      <c r="AU3" s="997"/>
      <c r="AV3" s="997"/>
      <c r="AW3" s="997"/>
      <c r="AX3" s="997"/>
      <c r="AY3" s="997"/>
      <c r="AZ3" s="997"/>
      <c r="BA3" s="997"/>
      <c r="BB3" s="997"/>
      <c r="BC3" s="997"/>
      <c r="BD3" s="997"/>
      <c r="BE3" s="997"/>
      <c r="BF3" s="997"/>
      <c r="BG3" s="997"/>
      <c r="BH3" s="997"/>
      <c r="BI3" s="997"/>
      <c r="BJ3" s="997"/>
      <c r="BK3" s="997"/>
      <c r="BL3" s="997"/>
      <c r="BM3" s="997"/>
      <c r="BN3" s="997"/>
      <c r="BO3" s="997"/>
      <c r="BP3" s="997"/>
      <c r="BQ3" s="997"/>
      <c r="BR3" s="997"/>
      <c r="BS3" s="997"/>
      <c r="BT3" s="997"/>
      <c r="BU3" s="997"/>
      <c r="BV3" s="997"/>
      <c r="BW3" s="997"/>
      <c r="BX3" s="997"/>
      <c r="BY3" s="997"/>
      <c r="BZ3" s="997"/>
      <c r="CA3" s="185"/>
      <c r="CB3" s="562"/>
      <c r="CC3" s="562"/>
      <c r="CD3" s="562"/>
      <c r="CE3" s="562"/>
    </row>
    <row r="4" spans="1:83" ht="16.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49"/>
      <c r="AP4" s="549"/>
      <c r="AQ4" s="549"/>
      <c r="AR4" s="549"/>
      <c r="AS4" s="549"/>
      <c r="AT4" s="549"/>
      <c r="AU4" s="549"/>
      <c r="AV4" s="549"/>
      <c r="AW4" s="549"/>
      <c r="AX4" s="549"/>
      <c r="AY4" s="549"/>
      <c r="AZ4" s="549"/>
      <c r="BA4" s="549"/>
      <c r="BB4" s="549"/>
      <c r="BC4" s="549"/>
      <c r="BD4" s="549"/>
      <c r="BE4" s="549"/>
      <c r="BF4" s="549"/>
      <c r="BG4" s="549"/>
      <c r="BH4" s="549"/>
      <c r="BI4" s="549"/>
      <c r="BJ4" s="549"/>
      <c r="BK4" s="549"/>
      <c r="BL4" s="549"/>
      <c r="BM4" s="549"/>
      <c r="BN4" s="549"/>
      <c r="BO4" s="549"/>
      <c r="BP4" s="549"/>
      <c r="BQ4" s="549"/>
      <c r="BR4" s="549"/>
      <c r="BS4" s="549"/>
      <c r="BT4" s="549"/>
      <c r="BU4" s="549"/>
      <c r="BV4" s="549"/>
      <c r="BW4" s="549"/>
      <c r="BX4" s="549"/>
      <c r="BY4" s="549"/>
      <c r="BZ4" s="549"/>
      <c r="CA4" s="549"/>
      <c r="CB4" s="695"/>
      <c r="CC4" s="695"/>
      <c r="CD4" s="695"/>
      <c r="CE4" s="695"/>
    </row>
    <row r="5" spans="1:83" ht="16.5" customHeight="1">
      <c r="A5" s="76"/>
      <c r="B5" s="185"/>
      <c r="C5" s="185"/>
      <c r="D5" s="185"/>
      <c r="E5" s="185"/>
      <c r="F5" s="185"/>
      <c r="G5" s="185"/>
      <c r="H5" s="185"/>
      <c r="I5" s="1124" t="s">
        <v>36</v>
      </c>
      <c r="J5" s="997"/>
      <c r="K5" s="185" t="s">
        <v>467</v>
      </c>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77"/>
      <c r="BF5" s="77"/>
      <c r="BG5" s="77"/>
      <c r="BH5" s="77"/>
      <c r="BI5" s="480"/>
      <c r="BJ5" s="480"/>
      <c r="BK5" s="480"/>
      <c r="BL5" s="480"/>
      <c r="BM5" s="480"/>
      <c r="BN5" s="480"/>
      <c r="BO5" s="480"/>
      <c r="BP5" s="480"/>
      <c r="BQ5" s="480"/>
      <c r="BR5" s="185"/>
      <c r="BS5" s="185"/>
      <c r="BT5" s="77"/>
      <c r="BU5" s="77"/>
      <c r="BV5" s="77"/>
      <c r="BW5" s="77"/>
      <c r="BX5" s="77"/>
      <c r="BY5" s="77"/>
      <c r="BZ5" s="77"/>
      <c r="CA5" s="77"/>
      <c r="CB5" s="562"/>
      <c r="CC5" s="562"/>
      <c r="CD5" s="562"/>
      <c r="CE5" s="562"/>
    </row>
    <row r="6" spans="1:83" ht="16.5" hidden="1" customHeight="1">
      <c r="A6" s="76"/>
      <c r="B6" s="185"/>
      <c r="C6" s="185"/>
      <c r="D6" s="185"/>
      <c r="E6" s="185"/>
      <c r="F6" s="185"/>
      <c r="G6" s="185"/>
      <c r="H6" s="185"/>
      <c r="I6" s="548"/>
      <c r="J6" s="549"/>
      <c r="K6" s="185"/>
      <c r="L6" s="185" t="s">
        <v>488</v>
      </c>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77"/>
      <c r="BF6" s="77"/>
      <c r="BG6" s="77"/>
      <c r="BH6" s="77"/>
      <c r="BI6" s="480"/>
      <c r="BJ6" s="480"/>
      <c r="BK6" s="480"/>
      <c r="BL6" s="480"/>
      <c r="BM6" s="480"/>
      <c r="BN6" s="480"/>
      <c r="BO6" s="480"/>
      <c r="BP6" s="480"/>
      <c r="BQ6" s="480"/>
      <c r="BR6" s="185"/>
      <c r="BS6" s="185"/>
      <c r="BT6" s="77"/>
      <c r="BU6" s="77"/>
      <c r="BV6" s="77"/>
      <c r="BW6" s="77"/>
      <c r="BX6" s="77"/>
      <c r="BY6" s="77"/>
      <c r="BZ6" s="77"/>
      <c r="CA6" s="77"/>
      <c r="CB6" s="562"/>
      <c r="CC6" s="562"/>
      <c r="CD6" s="562"/>
      <c r="CE6" s="562"/>
    </row>
    <row r="7" spans="1:83" ht="16.5" hidden="1" customHeight="1">
      <c r="A7" s="76"/>
      <c r="B7" s="185"/>
      <c r="C7" s="185"/>
      <c r="D7" s="185"/>
      <c r="E7" s="185"/>
      <c r="F7" s="185"/>
      <c r="G7" s="185"/>
      <c r="H7" s="185"/>
      <c r="I7" s="548"/>
      <c r="J7" s="549"/>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77"/>
      <c r="BF7" s="77"/>
      <c r="BG7" s="77"/>
      <c r="BH7" s="77"/>
      <c r="BI7" s="480"/>
      <c r="BJ7" s="480"/>
      <c r="BK7" s="480"/>
      <c r="BL7" s="480"/>
      <c r="BM7" s="480"/>
      <c r="BN7" s="480"/>
      <c r="BO7" s="480"/>
      <c r="BP7" s="480"/>
      <c r="BQ7" s="480"/>
      <c r="BR7" s="185"/>
      <c r="BS7" s="185"/>
      <c r="BT7" s="77"/>
      <c r="BU7" s="77"/>
      <c r="BV7" s="77"/>
      <c r="BW7" s="77"/>
      <c r="BX7" s="77"/>
      <c r="BY7" s="77"/>
      <c r="BZ7" s="77"/>
      <c r="CA7" s="77"/>
      <c r="CB7" s="562"/>
      <c r="CC7" s="562"/>
      <c r="CD7" s="562"/>
      <c r="CE7" s="562"/>
    </row>
    <row r="8" spans="1:83" ht="16.5" customHeight="1">
      <c r="A8" s="76"/>
      <c r="B8" s="185"/>
      <c r="C8" s="185"/>
      <c r="D8" s="185"/>
      <c r="E8" s="185"/>
      <c r="F8" s="185"/>
      <c r="G8" s="185"/>
      <c r="H8" s="185"/>
      <c r="I8" s="185"/>
      <c r="J8" s="1124" t="s">
        <v>39</v>
      </c>
      <c r="K8" s="1124"/>
      <c r="L8" s="1124"/>
      <c r="M8" s="185" t="s">
        <v>466</v>
      </c>
      <c r="N8" s="185"/>
      <c r="O8" s="185"/>
      <c r="P8" s="185"/>
      <c r="Q8" s="185"/>
      <c r="R8" s="185"/>
      <c r="S8" s="185"/>
      <c r="T8" s="185"/>
      <c r="U8" s="185"/>
      <c r="V8" s="185"/>
      <c r="W8" s="185"/>
      <c r="X8" s="185"/>
      <c r="Y8" s="185"/>
      <c r="Z8" s="185"/>
      <c r="AA8" s="185"/>
      <c r="AB8" s="185"/>
      <c r="AC8" s="185"/>
      <c r="AD8" s="185"/>
      <c r="AE8" s="185"/>
      <c r="AF8" s="185"/>
      <c r="AG8" s="185"/>
      <c r="AH8" s="77"/>
      <c r="AI8" s="77"/>
      <c r="AJ8" s="77"/>
      <c r="AK8" s="77"/>
      <c r="AL8" s="77"/>
      <c r="AM8" s="77"/>
      <c r="AN8" s="77"/>
      <c r="AO8" s="185"/>
      <c r="AP8" s="185"/>
      <c r="AQ8" s="185"/>
      <c r="AR8" s="185"/>
      <c r="AS8" s="185"/>
      <c r="AT8" s="185"/>
      <c r="AU8" s="185"/>
      <c r="AV8" s="185"/>
      <c r="AW8" s="77"/>
      <c r="AX8" s="77"/>
      <c r="AY8" s="77"/>
      <c r="AZ8" s="77"/>
      <c r="BA8" s="77"/>
      <c r="BB8" s="77"/>
      <c r="BC8" s="77"/>
      <c r="BD8" s="77"/>
      <c r="BE8" s="77"/>
      <c r="BF8" s="77"/>
      <c r="BG8" s="77"/>
      <c r="BH8" s="77"/>
      <c r="BI8" s="185"/>
      <c r="BJ8" s="185"/>
      <c r="BK8" s="185"/>
      <c r="BL8" s="185"/>
      <c r="BM8" s="185"/>
      <c r="BN8" s="185"/>
      <c r="BO8" s="185"/>
      <c r="BP8" s="185"/>
      <c r="BQ8" s="185"/>
      <c r="BR8" s="185"/>
      <c r="BS8" s="185"/>
      <c r="BT8" s="77"/>
      <c r="BU8" s="77"/>
      <c r="BV8" s="77"/>
      <c r="BW8" s="77"/>
      <c r="BX8" s="77"/>
      <c r="BY8" s="77"/>
      <c r="BZ8" s="77"/>
      <c r="CA8" s="77"/>
      <c r="CB8" s="562"/>
      <c r="CC8" s="562"/>
      <c r="CD8" s="562"/>
      <c r="CE8" s="562"/>
    </row>
    <row r="9" spans="1:83" ht="16.5" customHeight="1">
      <c r="A9" s="76"/>
      <c r="B9" s="185"/>
      <c r="C9" s="185"/>
      <c r="D9" s="185"/>
      <c r="E9" s="185"/>
      <c r="F9" s="185"/>
      <c r="G9" s="185"/>
      <c r="H9" s="185"/>
      <c r="I9" s="185"/>
      <c r="J9" s="185"/>
      <c r="K9" s="185"/>
      <c r="L9" s="185"/>
      <c r="M9" s="997" t="s">
        <v>432</v>
      </c>
      <c r="N9" s="997"/>
      <c r="O9" s="185" t="s">
        <v>465</v>
      </c>
      <c r="P9" s="185"/>
      <c r="Q9" s="185"/>
      <c r="R9" s="185"/>
      <c r="S9" s="185"/>
      <c r="T9" s="185"/>
      <c r="U9" s="185"/>
      <c r="V9" s="185"/>
      <c r="W9" s="185"/>
      <c r="X9" s="185"/>
      <c r="Y9" s="185"/>
      <c r="Z9" s="185"/>
      <c r="AA9" s="185"/>
      <c r="AB9" s="185"/>
      <c r="AC9" s="185"/>
      <c r="AD9" s="185"/>
      <c r="AE9" s="185"/>
      <c r="AF9" s="185"/>
      <c r="AG9" s="185"/>
      <c r="AH9" s="481"/>
      <c r="AI9" s="185"/>
      <c r="AJ9" s="185"/>
      <c r="AK9" s="185"/>
      <c r="AL9" s="185"/>
      <c r="AM9" s="185"/>
      <c r="AN9" s="185"/>
      <c r="AO9" s="185"/>
      <c r="AP9" s="185"/>
      <c r="AQ9" s="185"/>
      <c r="AR9" s="185"/>
      <c r="AS9" s="185"/>
      <c r="AT9" s="185"/>
      <c r="AU9" s="185"/>
      <c r="AV9" s="185"/>
      <c r="AW9" s="481"/>
      <c r="AX9" s="185"/>
      <c r="AY9" s="185"/>
      <c r="AZ9" s="185"/>
      <c r="BA9" s="185"/>
      <c r="BB9" s="185"/>
      <c r="BC9" s="185"/>
      <c r="BD9" s="185"/>
      <c r="BE9" s="185"/>
      <c r="BF9" s="185"/>
      <c r="BG9" s="185"/>
      <c r="BH9" s="185"/>
      <c r="BI9" s="185"/>
      <c r="BJ9" s="185"/>
      <c r="BK9" s="185"/>
      <c r="BL9" s="185"/>
      <c r="BM9" s="185"/>
      <c r="BN9" s="185"/>
      <c r="BO9" s="185"/>
      <c r="BP9" s="185"/>
      <c r="BQ9" s="185"/>
      <c r="BR9" s="185"/>
      <c r="BS9" s="185"/>
      <c r="BT9" s="77"/>
      <c r="BU9" s="77"/>
      <c r="BV9" s="77"/>
      <c r="BW9" s="77"/>
      <c r="BX9" s="77"/>
      <c r="BY9" s="77"/>
      <c r="BZ9" s="77"/>
      <c r="CA9" s="77"/>
      <c r="CB9" s="562"/>
      <c r="CC9" s="562"/>
      <c r="CD9" s="562"/>
      <c r="CE9" s="562"/>
    </row>
    <row r="10" spans="1:83" ht="16.5" customHeight="1">
      <c r="A10" s="76"/>
      <c r="B10" s="185"/>
      <c r="C10" s="185"/>
      <c r="D10" s="185"/>
      <c r="E10" s="185"/>
      <c r="F10" s="185"/>
      <c r="G10" s="185"/>
      <c r="H10" s="185"/>
      <c r="I10" s="185"/>
      <c r="J10" s="185"/>
      <c r="K10" s="185"/>
      <c r="L10" s="185"/>
      <c r="M10" s="185"/>
      <c r="N10" s="185"/>
      <c r="O10" s="549" t="s">
        <v>445</v>
      </c>
      <c r="P10" s="185" t="s">
        <v>464</v>
      </c>
      <c r="Q10" s="185"/>
      <c r="R10" s="185"/>
      <c r="S10" s="185"/>
      <c r="T10" s="185"/>
      <c r="U10" s="185"/>
      <c r="V10" s="185"/>
      <c r="W10" s="185"/>
      <c r="X10" s="185"/>
      <c r="Y10" s="185"/>
      <c r="Z10" s="185"/>
      <c r="AA10" s="185"/>
      <c r="AB10" s="185"/>
      <c r="AC10" s="185"/>
      <c r="AD10" s="185"/>
      <c r="AE10" s="185"/>
      <c r="AF10" s="185"/>
      <c r="AG10" s="185"/>
      <c r="AH10" s="77"/>
      <c r="AI10" s="77"/>
      <c r="AJ10" s="77"/>
      <c r="AK10" s="77"/>
      <c r="AL10" s="77"/>
      <c r="AM10" s="77"/>
      <c r="AN10" s="77"/>
      <c r="AO10" s="185"/>
      <c r="AP10" s="185"/>
      <c r="AQ10" s="185"/>
      <c r="AR10" s="185"/>
      <c r="AS10" s="185"/>
      <c r="AT10" s="185"/>
      <c r="AU10" s="185"/>
      <c r="AV10" s="185"/>
      <c r="AW10" s="77"/>
      <c r="AX10" s="77"/>
      <c r="AY10" s="77"/>
      <c r="AZ10" s="77"/>
      <c r="BA10" s="77"/>
      <c r="BB10" s="77"/>
      <c r="BC10" s="77"/>
      <c r="BD10" s="77"/>
      <c r="BE10" s="77"/>
      <c r="BF10" s="77"/>
      <c r="BG10" s="77"/>
      <c r="BH10" s="185"/>
      <c r="BI10" s="185"/>
      <c r="BJ10" s="185"/>
      <c r="BK10" s="185"/>
      <c r="BL10" s="185"/>
      <c r="BM10" s="185"/>
      <c r="BN10" s="185"/>
      <c r="BO10" s="185"/>
      <c r="BP10" s="185"/>
      <c r="BQ10" s="185"/>
      <c r="BR10" s="185"/>
      <c r="BS10" s="185"/>
      <c r="BT10" s="77"/>
      <c r="BU10" s="77"/>
      <c r="BV10" s="77"/>
      <c r="BW10" s="77"/>
      <c r="BX10" s="77"/>
      <c r="BY10" s="77"/>
      <c r="BZ10" s="77"/>
      <c r="CA10" s="77"/>
      <c r="CB10" s="562"/>
      <c r="CC10" s="562"/>
      <c r="CD10" s="562"/>
      <c r="CE10" s="562"/>
    </row>
    <row r="11" spans="1:83" ht="16.5" customHeight="1">
      <c r="A11" s="76"/>
      <c r="B11" s="185"/>
      <c r="C11" s="185"/>
      <c r="D11" s="185"/>
      <c r="E11" s="185"/>
      <c r="F11" s="185"/>
      <c r="G11" s="185"/>
      <c r="H11" s="185"/>
      <c r="I11" s="185"/>
      <c r="J11" s="185"/>
      <c r="K11" s="185"/>
      <c r="L11" s="185"/>
      <c r="M11" s="185"/>
      <c r="N11" s="185"/>
      <c r="O11" s="549"/>
      <c r="P11" s="185"/>
      <c r="Q11" s="185" t="s">
        <v>463</v>
      </c>
      <c r="R11" s="185"/>
      <c r="S11" s="185"/>
      <c r="T11" s="185"/>
      <c r="U11" s="185"/>
      <c r="V11" s="185"/>
      <c r="W11" s="185"/>
      <c r="X11" s="185"/>
      <c r="Y11" s="185"/>
      <c r="Z11" s="185"/>
      <c r="AA11" s="185"/>
      <c r="AB11" s="185"/>
      <c r="AC11" s="185"/>
      <c r="AD11" s="185"/>
      <c r="AE11" s="185"/>
      <c r="AF11" s="185"/>
      <c r="AG11" s="185"/>
      <c r="AH11" s="77"/>
      <c r="AI11" s="77"/>
      <c r="AJ11" s="77"/>
      <c r="AK11" s="77"/>
      <c r="AL11" s="77"/>
      <c r="AM11" s="77"/>
      <c r="AN11" s="77"/>
      <c r="AO11" s="185"/>
      <c r="AP11" s="185"/>
      <c r="AQ11" s="185"/>
      <c r="AR11" s="185"/>
      <c r="AS11" s="185"/>
      <c r="AT11" s="185"/>
      <c r="AU11" s="185"/>
      <c r="AV11" s="185"/>
      <c r="AW11" s="77"/>
      <c r="AX11" s="77"/>
      <c r="AY11" s="77"/>
      <c r="AZ11" s="77"/>
      <c r="BA11" s="77"/>
      <c r="BB11" s="77"/>
      <c r="BC11" s="77"/>
      <c r="BD11" s="77"/>
      <c r="BE11" s="77"/>
      <c r="BF11" s="77"/>
      <c r="BG11" s="77"/>
      <c r="BH11" s="185"/>
      <c r="BI11" s="185"/>
      <c r="BJ11" s="185"/>
      <c r="BK11" s="185"/>
      <c r="BL11" s="185"/>
      <c r="BM11" s="185"/>
      <c r="BN11" s="185"/>
      <c r="BO11" s="185"/>
      <c r="BP11" s="185"/>
      <c r="BQ11" s="185"/>
      <c r="BR11" s="185"/>
      <c r="BS11" s="185"/>
      <c r="BT11" s="77"/>
      <c r="BU11" s="77"/>
      <c r="BV11" s="77"/>
      <c r="BW11" s="77"/>
      <c r="BX11" s="77"/>
      <c r="BY11" s="77"/>
      <c r="BZ11" s="77"/>
      <c r="CA11" s="77"/>
      <c r="CB11" s="562"/>
      <c r="CC11" s="562"/>
      <c r="CD11" s="562"/>
      <c r="CE11" s="562"/>
    </row>
    <row r="12" spans="1:83" ht="16.5" customHeight="1">
      <c r="A12" s="76"/>
      <c r="B12" s="185"/>
      <c r="C12" s="185"/>
      <c r="D12" s="185"/>
      <c r="E12" s="185"/>
      <c r="F12" s="185"/>
      <c r="G12" s="185"/>
      <c r="H12" s="185"/>
      <c r="I12" s="185"/>
      <c r="J12" s="185"/>
      <c r="K12" s="185"/>
      <c r="L12" s="185"/>
      <c r="M12" s="185"/>
      <c r="N12" s="185"/>
      <c r="O12" s="549" t="s">
        <v>445</v>
      </c>
      <c r="P12" s="185" t="s">
        <v>462</v>
      </c>
      <c r="Q12" s="185"/>
      <c r="R12" s="185"/>
      <c r="S12" s="185"/>
      <c r="T12" s="185"/>
      <c r="U12" s="185"/>
      <c r="V12" s="185"/>
      <c r="W12" s="185"/>
      <c r="X12" s="185"/>
      <c r="Y12" s="185"/>
      <c r="Z12" s="185"/>
      <c r="AA12" s="185"/>
      <c r="AB12" s="185"/>
      <c r="AC12" s="185"/>
      <c r="AD12" s="185"/>
      <c r="AE12" s="185"/>
      <c r="AF12" s="185"/>
      <c r="AG12" s="185"/>
      <c r="AH12" s="77"/>
      <c r="AI12" s="77"/>
      <c r="AJ12" s="77"/>
      <c r="AK12" s="77"/>
      <c r="AL12" s="77"/>
      <c r="AM12" s="77"/>
      <c r="AN12" s="77"/>
      <c r="AO12" s="185"/>
      <c r="AP12" s="185"/>
      <c r="AQ12" s="185"/>
      <c r="AR12" s="185"/>
      <c r="AS12" s="185"/>
      <c r="AT12" s="185"/>
      <c r="AU12" s="185"/>
      <c r="AV12" s="185"/>
      <c r="AW12" s="77"/>
      <c r="AX12" s="77"/>
      <c r="AY12" s="77"/>
      <c r="AZ12" s="77"/>
      <c r="BA12" s="77"/>
      <c r="BB12" s="77"/>
      <c r="BC12" s="77"/>
      <c r="BD12" s="77"/>
      <c r="BE12" s="77"/>
      <c r="BF12" s="77"/>
      <c r="BG12" s="77"/>
      <c r="BH12" s="185"/>
      <c r="BI12" s="185"/>
      <c r="BJ12" s="185"/>
      <c r="BK12" s="185"/>
      <c r="BL12" s="185"/>
      <c r="BM12" s="185"/>
      <c r="BN12" s="185"/>
      <c r="BO12" s="185"/>
      <c r="BP12" s="185"/>
      <c r="BQ12" s="185"/>
      <c r="BR12" s="185"/>
      <c r="BS12" s="185"/>
      <c r="BT12" s="77"/>
      <c r="BU12" s="77"/>
      <c r="BV12" s="77"/>
      <c r="BW12" s="77"/>
      <c r="BX12" s="77"/>
      <c r="BY12" s="77"/>
      <c r="BZ12" s="77"/>
      <c r="CA12" s="77"/>
      <c r="CB12" s="562"/>
      <c r="CC12" s="562"/>
      <c r="CD12" s="562"/>
      <c r="CE12" s="562"/>
    </row>
    <row r="13" spans="1:83" ht="16.5" customHeight="1">
      <c r="A13" s="76"/>
      <c r="B13" s="185"/>
      <c r="C13" s="185"/>
      <c r="D13" s="185"/>
      <c r="E13" s="185"/>
      <c r="F13" s="185"/>
      <c r="G13" s="185"/>
      <c r="H13" s="185"/>
      <c r="I13" s="185"/>
      <c r="J13" s="185"/>
      <c r="K13" s="185"/>
      <c r="L13" s="185"/>
      <c r="M13" s="185"/>
      <c r="N13" s="185"/>
      <c r="O13" s="185"/>
      <c r="P13" s="185"/>
      <c r="Q13" s="185" t="s">
        <v>310</v>
      </c>
      <c r="R13" s="185"/>
      <c r="S13" s="185"/>
      <c r="T13" s="185"/>
      <c r="U13" s="185"/>
      <c r="V13" s="185"/>
      <c r="W13" s="185"/>
      <c r="X13" s="185"/>
      <c r="Y13" s="185"/>
      <c r="Z13" s="185"/>
      <c r="AA13" s="185"/>
      <c r="AB13" s="185"/>
      <c r="AC13" s="185"/>
      <c r="AD13" s="1146">
        <v>45</v>
      </c>
      <c r="AE13" s="1146"/>
      <c r="AF13" s="997" t="s">
        <v>460</v>
      </c>
      <c r="AG13" s="997"/>
      <c r="AH13" s="1146">
        <v>65</v>
      </c>
      <c r="AI13" s="1146"/>
      <c r="AJ13" s="1147" t="s">
        <v>456</v>
      </c>
      <c r="AK13" s="1147"/>
      <c r="AL13" s="77"/>
      <c r="AM13" s="77"/>
      <c r="AN13" s="77"/>
      <c r="AO13" s="185"/>
      <c r="AP13" s="185"/>
      <c r="AQ13" s="185"/>
      <c r="AR13" s="185"/>
      <c r="AS13" s="185"/>
      <c r="AT13" s="185"/>
      <c r="AU13" s="185"/>
      <c r="AV13" s="185"/>
      <c r="AW13" s="77"/>
      <c r="AX13" s="77"/>
      <c r="AY13" s="77"/>
      <c r="AZ13" s="77"/>
      <c r="BA13" s="77"/>
      <c r="BB13" s="77"/>
      <c r="BC13" s="77"/>
      <c r="BD13" s="77"/>
      <c r="BE13" s="77"/>
      <c r="BF13" s="77"/>
      <c r="BG13" s="77"/>
      <c r="BH13" s="185"/>
      <c r="BI13" s="185"/>
      <c r="BJ13" s="185"/>
      <c r="BK13" s="185"/>
      <c r="BL13" s="185"/>
      <c r="BM13" s="185"/>
      <c r="BN13" s="185"/>
      <c r="BO13" s="185"/>
      <c r="BP13" s="185"/>
      <c r="BQ13" s="185"/>
      <c r="BR13" s="185"/>
      <c r="BS13" s="185"/>
      <c r="BT13" s="77"/>
      <c r="BU13" s="77"/>
      <c r="BV13" s="77"/>
      <c r="BW13" s="77"/>
      <c r="BX13" s="77"/>
      <c r="BY13" s="77"/>
      <c r="BZ13" s="77"/>
      <c r="CA13" s="77"/>
      <c r="CB13" s="562"/>
      <c r="CC13" s="562"/>
      <c r="CD13" s="562"/>
      <c r="CE13" s="562"/>
    </row>
    <row r="14" spans="1:83" ht="16.5" customHeight="1">
      <c r="A14" s="76"/>
      <c r="B14" s="185"/>
      <c r="C14" s="185"/>
      <c r="D14" s="185"/>
      <c r="E14" s="185"/>
      <c r="F14" s="185"/>
      <c r="G14" s="185"/>
      <c r="H14" s="185"/>
      <c r="I14" s="185"/>
      <c r="J14" s="185"/>
      <c r="K14" s="185"/>
      <c r="L14" s="185"/>
      <c r="M14" s="185"/>
      <c r="N14" s="185"/>
      <c r="O14" s="185"/>
      <c r="P14" s="185"/>
      <c r="Q14" s="185" t="s">
        <v>461</v>
      </c>
      <c r="R14" s="185"/>
      <c r="S14" s="185"/>
      <c r="T14" s="185"/>
      <c r="U14" s="185"/>
      <c r="V14" s="185"/>
      <c r="W14" s="185"/>
      <c r="X14" s="185"/>
      <c r="Y14" s="185"/>
      <c r="Z14" s="185"/>
      <c r="AA14" s="185"/>
      <c r="AB14" s="185"/>
      <c r="AC14" s="185"/>
      <c r="AD14" s="1146">
        <v>10</v>
      </c>
      <c r="AE14" s="1146"/>
      <c r="AF14" s="997" t="s">
        <v>460</v>
      </c>
      <c r="AG14" s="997"/>
      <c r="AH14" s="1146">
        <v>65</v>
      </c>
      <c r="AI14" s="1146"/>
      <c r="AJ14" s="1147" t="s">
        <v>456</v>
      </c>
      <c r="AK14" s="1147"/>
      <c r="AL14" s="77"/>
      <c r="AM14" s="77"/>
      <c r="AN14" s="77"/>
      <c r="AO14" s="185"/>
      <c r="AP14" s="185"/>
      <c r="AQ14" s="185"/>
      <c r="AR14" s="185"/>
      <c r="AS14" s="185"/>
      <c r="AT14" s="185"/>
      <c r="AU14" s="185"/>
      <c r="AV14" s="185"/>
      <c r="AW14" s="77"/>
      <c r="AX14" s="77"/>
      <c r="AY14" s="77"/>
      <c r="AZ14" s="77"/>
      <c r="BA14" s="77"/>
      <c r="BB14" s="77"/>
      <c r="BC14" s="77"/>
      <c r="BD14" s="77"/>
      <c r="BE14" s="77"/>
      <c r="BF14" s="77"/>
      <c r="BG14" s="77"/>
      <c r="BH14" s="185"/>
      <c r="BI14" s="185"/>
      <c r="BJ14" s="185"/>
      <c r="BK14" s="185"/>
      <c r="BL14" s="185"/>
      <c r="BM14" s="185"/>
      <c r="BN14" s="185"/>
      <c r="BO14" s="185"/>
      <c r="BP14" s="185"/>
      <c r="BQ14" s="185"/>
      <c r="BR14" s="185"/>
      <c r="BS14" s="185"/>
      <c r="BT14" s="77"/>
      <c r="BU14" s="77"/>
      <c r="BV14" s="77"/>
      <c r="BW14" s="77"/>
      <c r="BX14" s="77"/>
      <c r="BY14" s="77"/>
      <c r="BZ14" s="77"/>
      <c r="CA14" s="77"/>
      <c r="CB14" s="562"/>
      <c r="CC14" s="562"/>
      <c r="CD14" s="562"/>
      <c r="CE14" s="562"/>
    </row>
    <row r="15" spans="1:83" ht="16.5" customHeight="1">
      <c r="A15" s="76"/>
      <c r="B15" s="185"/>
      <c r="C15" s="185"/>
      <c r="D15" s="185"/>
      <c r="E15" s="185"/>
      <c r="F15" s="185"/>
      <c r="G15" s="185"/>
      <c r="H15" s="185"/>
      <c r="I15" s="185"/>
      <c r="J15" s="185"/>
      <c r="K15" s="185"/>
      <c r="L15" s="185"/>
      <c r="M15" s="185"/>
      <c r="N15" s="185"/>
      <c r="O15" s="185"/>
      <c r="P15" s="185"/>
      <c r="Q15" s="185" t="s">
        <v>312</v>
      </c>
      <c r="R15" s="185"/>
      <c r="S15" s="185"/>
      <c r="T15" s="185"/>
      <c r="U15" s="185"/>
      <c r="V15" s="185"/>
      <c r="W15" s="185"/>
      <c r="X15" s="185"/>
      <c r="Y15" s="185"/>
      <c r="Z15" s="185"/>
      <c r="AA15" s="185"/>
      <c r="AB15" s="185"/>
      <c r="AC15" s="185"/>
      <c r="AD15" s="1146">
        <v>10</v>
      </c>
      <c r="AE15" s="1146"/>
      <c r="AF15" s="997" t="s">
        <v>460</v>
      </c>
      <c r="AG15" s="997"/>
      <c r="AH15" s="1146">
        <v>40</v>
      </c>
      <c r="AI15" s="1146"/>
      <c r="AJ15" s="1147" t="s">
        <v>456</v>
      </c>
      <c r="AK15" s="1147"/>
      <c r="AL15" s="77"/>
      <c r="AM15" s="77"/>
      <c r="AN15" s="77"/>
      <c r="AO15" s="185"/>
      <c r="AP15" s="185"/>
      <c r="AQ15" s="185"/>
      <c r="AR15" s="185"/>
      <c r="AS15" s="185"/>
      <c r="AT15" s="185"/>
      <c r="AU15" s="185"/>
      <c r="AV15" s="185"/>
      <c r="AW15" s="77"/>
      <c r="AX15" s="77"/>
      <c r="AY15" s="77"/>
      <c r="AZ15" s="77"/>
      <c r="BA15" s="77"/>
      <c r="BB15" s="77"/>
      <c r="BC15" s="77"/>
      <c r="BD15" s="77"/>
      <c r="BE15" s="77"/>
      <c r="BF15" s="77"/>
      <c r="BG15" s="77"/>
      <c r="BH15" s="185"/>
      <c r="BI15" s="185"/>
      <c r="BJ15" s="185"/>
      <c r="BK15" s="185"/>
      <c r="BL15" s="185"/>
      <c r="BM15" s="185"/>
      <c r="BN15" s="185"/>
      <c r="BO15" s="185"/>
      <c r="BP15" s="185"/>
      <c r="BQ15" s="185"/>
      <c r="BR15" s="185"/>
      <c r="BS15" s="185"/>
      <c r="BT15" s="77"/>
      <c r="BU15" s="77"/>
      <c r="BV15" s="77"/>
      <c r="BW15" s="77"/>
      <c r="BX15" s="77"/>
      <c r="BY15" s="77"/>
      <c r="BZ15" s="77"/>
      <c r="CA15" s="77"/>
      <c r="CB15" s="562"/>
      <c r="CC15" s="562"/>
      <c r="CD15" s="562"/>
      <c r="CE15" s="562"/>
    </row>
    <row r="16" spans="1:83" ht="16.5" customHeight="1">
      <c r="A16" s="76"/>
      <c r="B16" s="185"/>
      <c r="C16" s="185"/>
      <c r="D16" s="185"/>
      <c r="E16" s="185"/>
      <c r="F16" s="185"/>
      <c r="G16" s="185"/>
      <c r="H16" s="185"/>
      <c r="I16" s="185"/>
      <c r="J16" s="185"/>
      <c r="K16" s="185"/>
      <c r="L16" s="185"/>
      <c r="M16" s="185"/>
      <c r="N16" s="185"/>
      <c r="O16" s="185"/>
      <c r="P16" s="185"/>
      <c r="Q16" s="185" t="s">
        <v>313</v>
      </c>
      <c r="R16" s="185"/>
      <c r="S16" s="185"/>
      <c r="T16" s="185"/>
      <c r="U16" s="185"/>
      <c r="V16" s="185"/>
      <c r="W16" s="185"/>
      <c r="X16" s="185"/>
      <c r="Y16" s="185"/>
      <c r="Z16" s="185"/>
      <c r="AA16" s="185"/>
      <c r="AB16" s="185"/>
      <c r="AC16" s="185"/>
      <c r="AD16" s="551"/>
      <c r="AE16" s="551"/>
      <c r="AF16" s="549"/>
      <c r="AG16" s="549"/>
      <c r="AH16" s="1149" t="s">
        <v>459</v>
      </c>
      <c r="AI16" s="1146"/>
      <c r="AJ16" s="1147" t="s">
        <v>456</v>
      </c>
      <c r="AK16" s="1147"/>
      <c r="AL16" s="77"/>
      <c r="AM16" s="77"/>
      <c r="AN16" s="77"/>
      <c r="AO16" s="185"/>
      <c r="AP16" s="185"/>
      <c r="AQ16" s="185"/>
      <c r="AR16" s="185"/>
      <c r="AS16" s="185"/>
      <c r="AT16" s="185"/>
      <c r="AU16" s="185"/>
      <c r="AV16" s="185"/>
      <c r="AW16" s="77"/>
      <c r="AX16" s="77"/>
      <c r="AY16" s="77"/>
      <c r="AZ16" s="77"/>
      <c r="BA16" s="77"/>
      <c r="BB16" s="77"/>
      <c r="BC16" s="77"/>
      <c r="BD16" s="77"/>
      <c r="BE16" s="77"/>
      <c r="BF16" s="77"/>
      <c r="BG16" s="77"/>
      <c r="BH16" s="185"/>
      <c r="BI16" s="185"/>
      <c r="BJ16" s="185"/>
      <c r="BK16" s="185"/>
      <c r="BL16" s="185"/>
      <c r="BM16" s="185"/>
      <c r="BN16" s="185"/>
      <c r="BO16" s="185"/>
      <c r="BP16" s="185"/>
      <c r="BQ16" s="185"/>
      <c r="BR16" s="185"/>
      <c r="BS16" s="185"/>
      <c r="BT16" s="77"/>
      <c r="BU16" s="77"/>
      <c r="BV16" s="77"/>
      <c r="BW16" s="77"/>
      <c r="BX16" s="77"/>
      <c r="BY16" s="77"/>
      <c r="BZ16" s="77"/>
      <c r="CA16" s="77"/>
      <c r="CB16" s="562"/>
      <c r="CC16" s="562"/>
      <c r="CD16" s="562"/>
      <c r="CE16" s="562"/>
    </row>
    <row r="17" spans="1:132" ht="16.5" customHeight="1">
      <c r="A17" s="76"/>
      <c r="B17" s="185"/>
      <c r="C17" s="185"/>
      <c r="D17" s="185"/>
      <c r="E17" s="185"/>
      <c r="F17" s="185"/>
      <c r="G17" s="185"/>
      <c r="H17" s="185"/>
      <c r="I17" s="185"/>
      <c r="J17" s="185"/>
      <c r="K17" s="185"/>
      <c r="L17" s="185"/>
      <c r="M17" s="185"/>
      <c r="N17" s="185"/>
      <c r="O17" s="185"/>
      <c r="P17" s="185"/>
      <c r="Q17" s="185" t="s">
        <v>458</v>
      </c>
      <c r="R17" s="185"/>
      <c r="S17" s="185"/>
      <c r="T17" s="185"/>
      <c r="U17" s="185"/>
      <c r="V17" s="185"/>
      <c r="W17" s="185"/>
      <c r="X17" s="185"/>
      <c r="Y17" s="185"/>
      <c r="Z17" s="185"/>
      <c r="AA17" s="185"/>
      <c r="AB17" s="185"/>
      <c r="AC17" s="185"/>
      <c r="AD17" s="144"/>
      <c r="AE17" s="144"/>
      <c r="AF17" s="185"/>
      <c r="AG17" s="185"/>
      <c r="AH17" s="1149" t="s">
        <v>457</v>
      </c>
      <c r="AI17" s="1146"/>
      <c r="AJ17" s="1147" t="s">
        <v>456</v>
      </c>
      <c r="AK17" s="1147"/>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77"/>
      <c r="BU17" s="77"/>
      <c r="BV17" s="77"/>
      <c r="BW17" s="77"/>
      <c r="BX17" s="77"/>
      <c r="BY17" s="77"/>
      <c r="BZ17" s="77"/>
      <c r="CA17" s="77"/>
      <c r="CB17" s="562"/>
      <c r="CC17" s="562"/>
      <c r="CD17" s="562"/>
      <c r="CE17" s="562"/>
    </row>
    <row r="18" spans="1:132" ht="16.5" customHeight="1">
      <c r="A18" s="76"/>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44"/>
      <c r="AE18" s="144"/>
      <c r="AF18" s="185"/>
      <c r="AG18" s="185"/>
      <c r="AH18" s="553"/>
      <c r="AI18" s="551"/>
      <c r="AJ18" s="552"/>
      <c r="AK18" s="552"/>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77"/>
      <c r="BU18" s="77"/>
      <c r="BV18" s="77"/>
      <c r="BW18" s="77"/>
      <c r="BX18" s="77"/>
      <c r="BY18" s="77"/>
      <c r="BZ18" s="77"/>
      <c r="CA18" s="77"/>
      <c r="CB18" s="562"/>
      <c r="CC18" s="562"/>
      <c r="CD18" s="562"/>
      <c r="CE18" s="562"/>
    </row>
    <row r="19" spans="1:132" ht="16.5" customHeight="1">
      <c r="A19" s="76"/>
      <c r="B19" s="185"/>
      <c r="C19" s="185"/>
      <c r="D19" s="185"/>
      <c r="E19" s="185"/>
      <c r="F19" s="185"/>
      <c r="G19" s="185"/>
      <c r="H19" s="185"/>
      <c r="I19" s="185"/>
      <c r="J19" s="1124" t="s">
        <v>78</v>
      </c>
      <c r="K19" s="1124"/>
      <c r="L19" s="1124"/>
      <c r="M19" s="185" t="s">
        <v>455</v>
      </c>
      <c r="N19" s="185"/>
      <c r="O19" s="185"/>
      <c r="P19" s="185"/>
      <c r="Q19" s="185"/>
      <c r="R19" s="185"/>
      <c r="S19" s="185"/>
      <c r="T19" s="185"/>
      <c r="U19" s="185"/>
      <c r="V19" s="185"/>
      <c r="W19" s="185"/>
      <c r="X19" s="185"/>
      <c r="Y19" s="185"/>
      <c r="Z19" s="185"/>
      <c r="AA19" s="185"/>
      <c r="AB19" s="185"/>
      <c r="AC19" s="185"/>
      <c r="AD19" s="185"/>
      <c r="AE19" s="185"/>
      <c r="AF19" s="185"/>
      <c r="AG19" s="185"/>
      <c r="AH19" s="77"/>
      <c r="AI19" s="77"/>
      <c r="AJ19" s="77"/>
      <c r="AK19" s="77"/>
      <c r="AL19" s="77"/>
      <c r="AM19" s="77"/>
      <c r="AN19" s="77"/>
      <c r="AO19" s="185"/>
      <c r="AP19" s="185"/>
      <c r="AQ19" s="185"/>
      <c r="AR19" s="185"/>
      <c r="AS19" s="185"/>
      <c r="AT19" s="185"/>
      <c r="AU19" s="185"/>
      <c r="AV19" s="185"/>
      <c r="AW19" s="77"/>
      <c r="AX19" s="77"/>
      <c r="AY19" s="77"/>
      <c r="AZ19" s="77"/>
      <c r="BA19" s="77"/>
      <c r="BB19" s="77"/>
      <c r="BC19" s="77"/>
      <c r="BD19" s="77"/>
      <c r="BE19" s="77"/>
      <c r="BF19" s="77"/>
      <c r="BG19" s="77"/>
      <c r="BH19" s="77"/>
      <c r="BI19" s="185"/>
      <c r="BJ19" s="185"/>
      <c r="BK19" s="185"/>
      <c r="BL19" s="185"/>
      <c r="BM19" s="185"/>
      <c r="BN19" s="185"/>
      <c r="BO19" s="185"/>
      <c r="BP19" s="185"/>
      <c r="BQ19" s="185"/>
      <c r="BR19" s="185"/>
      <c r="BS19" s="185"/>
      <c r="BT19" s="77"/>
      <c r="BU19" s="77"/>
      <c r="BV19" s="77"/>
      <c r="BW19" s="77"/>
      <c r="BX19" s="77"/>
      <c r="BY19" s="77"/>
      <c r="BZ19" s="77"/>
      <c r="CA19" s="77"/>
      <c r="CB19" s="562"/>
      <c r="CC19" s="562"/>
      <c r="CD19" s="562"/>
      <c r="CE19" s="562"/>
    </row>
    <row r="20" spans="1:132" ht="16.5" customHeight="1">
      <c r="A20" s="76"/>
      <c r="B20" s="185"/>
      <c r="C20" s="185"/>
      <c r="D20" s="185"/>
      <c r="E20" s="185"/>
      <c r="F20" s="185"/>
      <c r="G20" s="185"/>
      <c r="H20" s="185"/>
      <c r="I20" s="185"/>
      <c r="J20" s="185"/>
      <c r="K20" s="185"/>
      <c r="L20" s="185"/>
      <c r="M20" s="997" t="s">
        <v>432</v>
      </c>
      <c r="N20" s="997"/>
      <c r="O20" s="185" t="s">
        <v>454</v>
      </c>
      <c r="P20" s="185"/>
      <c r="Q20" s="185"/>
      <c r="R20" s="185"/>
      <c r="S20" s="185"/>
      <c r="T20" s="185"/>
      <c r="U20" s="185"/>
      <c r="V20" s="185"/>
      <c r="W20" s="185"/>
      <c r="X20" s="185"/>
      <c r="Y20" s="185"/>
      <c r="Z20" s="185"/>
      <c r="AA20" s="185"/>
      <c r="AB20" s="185"/>
      <c r="AC20" s="185"/>
      <c r="AD20" s="185"/>
      <c r="AE20" s="185"/>
      <c r="AF20" s="185"/>
      <c r="AG20" s="185"/>
      <c r="AH20" s="481"/>
      <c r="AI20" s="185"/>
      <c r="AJ20" s="185"/>
      <c r="AK20" s="185"/>
      <c r="AL20" s="185"/>
      <c r="AM20" s="185"/>
      <c r="AN20" s="185"/>
      <c r="AO20" s="185"/>
      <c r="AP20" s="185"/>
      <c r="AQ20" s="185"/>
      <c r="AR20" s="185"/>
      <c r="AS20" s="185"/>
      <c r="AT20" s="185"/>
      <c r="AU20" s="185"/>
      <c r="AV20" s="185"/>
      <c r="AW20" s="481"/>
      <c r="AX20" s="185"/>
      <c r="AY20" s="185"/>
      <c r="AZ20" s="185"/>
      <c r="BA20" s="185"/>
      <c r="BB20" s="185"/>
      <c r="BC20" s="185"/>
      <c r="BD20" s="185"/>
      <c r="BE20" s="185"/>
      <c r="BF20" s="185"/>
      <c r="BG20" s="185"/>
      <c r="BH20" s="185"/>
      <c r="BI20" s="185"/>
      <c r="BJ20" s="185"/>
      <c r="BK20" s="185"/>
      <c r="BL20" s="185"/>
      <c r="BM20" s="185"/>
      <c r="BN20" s="185"/>
      <c r="BO20" s="185"/>
      <c r="BP20" s="185"/>
      <c r="BQ20" s="185"/>
      <c r="BR20" s="185"/>
      <c r="BS20" s="185"/>
      <c r="BT20" s="77"/>
      <c r="BU20" s="77"/>
      <c r="BV20" s="77"/>
      <c r="BW20" s="77"/>
      <c r="BX20" s="77"/>
      <c r="BY20" s="77"/>
      <c r="BZ20" s="77"/>
      <c r="CA20" s="77"/>
      <c r="CB20" s="562"/>
      <c r="CC20" s="562"/>
      <c r="CD20" s="562"/>
      <c r="CE20" s="562"/>
    </row>
    <row r="21" spans="1:132" ht="16.5" customHeight="1">
      <c r="O21" s="488" t="s">
        <v>445</v>
      </c>
      <c r="P21" s="79" t="s">
        <v>453</v>
      </c>
    </row>
    <row r="22" spans="1:132" ht="16.5" customHeight="1">
      <c r="O22" s="488"/>
      <c r="P22" s="79" t="s">
        <v>452</v>
      </c>
      <c r="BG22" s="555"/>
    </row>
    <row r="23" spans="1:132" ht="16.5" customHeight="1">
      <c r="M23" s="997" t="s">
        <v>451</v>
      </c>
      <c r="N23" s="997"/>
      <c r="O23" s="185" t="s">
        <v>133</v>
      </c>
      <c r="P23" s="185"/>
      <c r="Q23" s="185"/>
    </row>
    <row r="24" spans="1:132" ht="16.5" customHeight="1">
      <c r="O24" s="488" t="s">
        <v>445</v>
      </c>
      <c r="P24" s="79" t="s">
        <v>450</v>
      </c>
      <c r="BG24" s="555"/>
    </row>
    <row r="25" spans="1:132" ht="16.5" customHeight="1">
      <c r="P25" s="79" t="s">
        <v>449</v>
      </c>
      <c r="DD25" s="558" t="s">
        <v>448</v>
      </c>
      <c r="DK25" s="1143"/>
      <c r="DL25" s="1144"/>
      <c r="DM25" s="1144"/>
      <c r="DN25" s="1144"/>
      <c r="DO25" s="1144"/>
      <c r="DP25" s="1144"/>
      <c r="DW25" s="1142"/>
      <c r="DX25" s="1142"/>
      <c r="DY25" s="1142"/>
      <c r="DZ25" s="1142"/>
      <c r="EA25" s="1142"/>
      <c r="EB25" s="1142"/>
    </row>
    <row r="26" spans="1:132" ht="16.5" customHeight="1">
      <c r="A26" s="76"/>
      <c r="B26" s="185"/>
      <c r="C26" s="185"/>
      <c r="D26" s="185"/>
      <c r="E26" s="185"/>
      <c r="F26" s="185"/>
      <c r="G26" s="185"/>
      <c r="H26" s="185"/>
      <c r="I26" s="185"/>
      <c r="J26" s="185"/>
      <c r="K26" s="185"/>
      <c r="L26" s="185"/>
      <c r="M26" s="997" t="s">
        <v>447</v>
      </c>
      <c r="N26" s="997"/>
      <c r="O26" s="185" t="s">
        <v>125</v>
      </c>
      <c r="P26" s="185"/>
      <c r="Q26" s="185"/>
      <c r="R26" s="185"/>
      <c r="S26" s="185"/>
      <c r="T26" s="185"/>
      <c r="U26" s="185"/>
      <c r="V26" s="185"/>
      <c r="W26" s="185"/>
      <c r="X26" s="185"/>
      <c r="Y26" s="185"/>
      <c r="Z26" s="185"/>
      <c r="AA26" s="185"/>
      <c r="AB26" s="185"/>
      <c r="AC26" s="185"/>
      <c r="AD26" s="185"/>
      <c r="AE26" s="185"/>
      <c r="AF26" s="185"/>
      <c r="AG26" s="185"/>
      <c r="AH26" s="481"/>
      <c r="AI26" s="185"/>
      <c r="AJ26" s="185"/>
      <c r="AK26" s="185"/>
      <c r="AL26" s="185"/>
      <c r="AM26" s="185"/>
      <c r="AN26" s="185"/>
      <c r="AO26" s="185"/>
      <c r="AP26" s="185"/>
      <c r="AQ26" s="185"/>
      <c r="AR26" s="185"/>
      <c r="AS26" s="185"/>
      <c r="AT26" s="185"/>
      <c r="AU26" s="185"/>
      <c r="AV26" s="185"/>
      <c r="AW26" s="481"/>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77"/>
      <c r="BU26" s="77"/>
      <c r="BV26" s="77"/>
      <c r="BW26" s="77"/>
      <c r="BX26" s="77"/>
      <c r="BY26" s="77"/>
      <c r="BZ26" s="77"/>
      <c r="CA26" s="77"/>
      <c r="CB26" s="562"/>
      <c r="CC26" s="562"/>
      <c r="CD26" s="562"/>
      <c r="CE26" s="562"/>
      <c r="DD26" s="558" t="s">
        <v>446</v>
      </c>
      <c r="DK26" s="1143"/>
      <c r="DL26" s="1144"/>
      <c r="DM26" s="1144"/>
      <c r="DN26" s="1144"/>
      <c r="DO26" s="1144"/>
      <c r="DP26" s="1144"/>
      <c r="DQ26" s="1142"/>
      <c r="DR26" s="1142"/>
      <c r="DS26" s="1142"/>
      <c r="DT26" s="1142"/>
      <c r="DU26" s="1142"/>
      <c r="DV26" s="1142"/>
      <c r="DW26" s="1142"/>
      <c r="DX26" s="1142"/>
      <c r="DY26" s="1142"/>
      <c r="DZ26" s="1142"/>
      <c r="EA26" s="1142"/>
      <c r="EB26" s="1142"/>
    </row>
    <row r="27" spans="1:132" ht="16.5" customHeight="1">
      <c r="N27" s="117"/>
      <c r="O27" s="488" t="s">
        <v>445</v>
      </c>
      <c r="P27" s="79" t="s">
        <v>444</v>
      </c>
      <c r="DD27" s="558" t="s">
        <v>443</v>
      </c>
      <c r="DK27" s="1143"/>
      <c r="DL27" s="1144"/>
      <c r="DM27" s="1144"/>
      <c r="DN27" s="1144"/>
      <c r="DO27" s="1144"/>
      <c r="DP27" s="1144"/>
      <c r="DQ27" s="1142"/>
      <c r="DR27" s="1142"/>
      <c r="DS27" s="1142"/>
      <c r="DT27" s="1142"/>
      <c r="DU27" s="1142"/>
      <c r="DV27" s="1142"/>
      <c r="DW27" s="1142"/>
      <c r="DX27" s="1142"/>
      <c r="DY27" s="1142"/>
      <c r="DZ27" s="1142"/>
      <c r="EA27" s="1142"/>
      <c r="EB27" s="1142"/>
    </row>
    <row r="28" spans="1:132" ht="16.5" customHeight="1">
      <c r="N28" s="117"/>
      <c r="O28" s="488"/>
      <c r="DD28" s="558" t="s">
        <v>442</v>
      </c>
      <c r="DK28" s="1143"/>
      <c r="DL28" s="1144"/>
      <c r="DM28" s="1144"/>
      <c r="DN28" s="1144"/>
      <c r="DO28" s="1144"/>
      <c r="DP28" s="1144"/>
      <c r="DQ28" s="1141"/>
      <c r="DR28" s="1141"/>
      <c r="DS28" s="1141"/>
      <c r="DT28" s="1141"/>
      <c r="DU28" s="1141"/>
      <c r="DV28" s="1141"/>
    </row>
    <row r="29" spans="1:132" ht="16.5" customHeight="1">
      <c r="A29" s="76"/>
      <c r="B29" s="185"/>
      <c r="C29" s="185"/>
      <c r="D29" s="185"/>
      <c r="E29" s="185"/>
      <c r="F29" s="185"/>
      <c r="G29" s="185"/>
      <c r="H29" s="185"/>
      <c r="I29" s="185"/>
      <c r="J29" s="1124" t="s">
        <v>118</v>
      </c>
      <c r="K29" s="1124"/>
      <c r="L29" s="1124"/>
      <c r="M29" s="185" t="s">
        <v>441</v>
      </c>
      <c r="N29" s="185"/>
      <c r="O29" s="185"/>
      <c r="P29" s="185"/>
      <c r="Q29" s="185"/>
      <c r="R29" s="185"/>
      <c r="S29" s="185"/>
      <c r="T29" s="185"/>
      <c r="U29" s="185"/>
      <c r="V29" s="185"/>
      <c r="W29" s="185"/>
      <c r="X29" s="185"/>
      <c r="Y29" s="185"/>
      <c r="Z29" s="185"/>
      <c r="AA29" s="185"/>
      <c r="AB29" s="185"/>
      <c r="AC29" s="185"/>
      <c r="AD29" s="185"/>
      <c r="AE29" s="185"/>
      <c r="AF29" s="185"/>
      <c r="AG29" s="185"/>
      <c r="AH29" s="77"/>
      <c r="AI29" s="77"/>
      <c r="AJ29" s="77"/>
      <c r="AK29" s="77"/>
      <c r="AL29" s="77"/>
      <c r="AM29" s="77"/>
      <c r="AN29" s="77"/>
      <c r="AO29" s="185"/>
      <c r="AP29" s="185"/>
      <c r="AQ29" s="185"/>
      <c r="AR29" s="185"/>
      <c r="AS29" s="185"/>
      <c r="AT29" s="185"/>
      <c r="AU29" s="185"/>
      <c r="AV29" s="185"/>
      <c r="AW29" s="77"/>
      <c r="AX29" s="77"/>
      <c r="AY29" s="77"/>
      <c r="AZ29" s="77"/>
      <c r="BA29" s="77"/>
      <c r="BB29" s="77"/>
      <c r="BC29" s="77"/>
      <c r="BD29" s="77"/>
      <c r="BE29" s="77"/>
      <c r="BF29" s="77"/>
      <c r="BG29" s="77"/>
      <c r="BH29" s="77"/>
      <c r="BI29" s="185"/>
      <c r="BJ29" s="185"/>
      <c r="BK29" s="185"/>
      <c r="BL29" s="185"/>
      <c r="BM29" s="185"/>
      <c r="BN29" s="185"/>
      <c r="BO29" s="185"/>
      <c r="BP29" s="185"/>
      <c r="BQ29" s="185"/>
      <c r="BR29" s="185"/>
      <c r="BS29" s="185"/>
      <c r="BT29" s="77"/>
      <c r="BU29" s="77"/>
      <c r="BV29" s="77"/>
      <c r="BW29" s="77"/>
      <c r="BX29" s="77"/>
      <c r="BY29" s="77"/>
      <c r="BZ29" s="77"/>
      <c r="CA29" s="77"/>
      <c r="CB29" s="562"/>
      <c r="CC29" s="562"/>
      <c r="CD29" s="562"/>
      <c r="CE29" s="562"/>
      <c r="DD29" s="558" t="s">
        <v>440</v>
      </c>
      <c r="DK29" s="1143"/>
      <c r="DL29" s="1144"/>
      <c r="DM29" s="1144"/>
      <c r="DN29" s="1144"/>
      <c r="DO29" s="1144"/>
      <c r="DP29" s="1144"/>
      <c r="DQ29" s="1141"/>
      <c r="DR29" s="1141"/>
      <c r="DS29" s="1141"/>
      <c r="DT29" s="1141"/>
      <c r="DU29" s="1141"/>
      <c r="DV29" s="1141"/>
    </row>
    <row r="30" spans="1:132" ht="16.5" customHeight="1">
      <c r="A30" s="76"/>
      <c r="B30" s="185"/>
      <c r="C30" s="185"/>
      <c r="D30" s="185"/>
      <c r="E30" s="185"/>
      <c r="F30" s="185"/>
      <c r="G30" s="185"/>
      <c r="H30" s="185"/>
      <c r="I30" s="185"/>
      <c r="J30" s="185"/>
      <c r="K30" s="185"/>
      <c r="L30" s="185"/>
      <c r="M30" s="997" t="s">
        <v>432</v>
      </c>
      <c r="N30" s="997"/>
      <c r="O30" s="79" t="s">
        <v>439</v>
      </c>
      <c r="P30" s="185"/>
      <c r="Q30" s="185"/>
      <c r="R30" s="185"/>
      <c r="S30" s="185"/>
      <c r="T30" s="185"/>
      <c r="U30" s="185"/>
      <c r="V30" s="185"/>
      <c r="W30" s="185"/>
      <c r="X30" s="185"/>
      <c r="Y30" s="185"/>
      <c r="Z30" s="185"/>
      <c r="AA30" s="185"/>
      <c r="AB30" s="185"/>
      <c r="AC30" s="185"/>
      <c r="AD30" s="185"/>
      <c r="AE30" s="185"/>
      <c r="AF30" s="185"/>
      <c r="AG30" s="185"/>
      <c r="AH30" s="481"/>
      <c r="AI30" s="185"/>
      <c r="AJ30" s="185"/>
      <c r="AK30" s="185"/>
      <c r="AL30" s="185"/>
      <c r="AM30" s="185"/>
      <c r="AN30" s="185"/>
      <c r="AO30" s="185"/>
      <c r="AP30" s="185"/>
      <c r="AQ30" s="185"/>
      <c r="AR30" s="185"/>
      <c r="AS30" s="185"/>
      <c r="AT30" s="185"/>
      <c r="AU30" s="185"/>
      <c r="AV30" s="185"/>
      <c r="AW30" s="481"/>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77"/>
      <c r="BU30" s="77"/>
      <c r="BV30" s="77"/>
      <c r="BW30" s="77"/>
      <c r="BX30" s="77"/>
      <c r="BY30" s="77"/>
      <c r="BZ30" s="77"/>
      <c r="CA30" s="77"/>
      <c r="CB30" s="562"/>
      <c r="CC30" s="562"/>
      <c r="CD30" s="562"/>
      <c r="CE30" s="562"/>
      <c r="DK30" s="1150"/>
      <c r="DL30" s="1144"/>
      <c r="DM30" s="1144"/>
      <c r="DN30" s="1144"/>
      <c r="DO30" s="1144"/>
      <c r="DP30" s="1144"/>
      <c r="DQ30" s="1148"/>
      <c r="DR30" s="1141"/>
      <c r="DS30" s="1141"/>
      <c r="DT30" s="1141"/>
      <c r="DU30" s="1141"/>
      <c r="DV30" s="1141"/>
    </row>
    <row r="31" spans="1:132" ht="16.5" customHeight="1">
      <c r="A31" s="76"/>
      <c r="B31" s="185"/>
      <c r="C31" s="185"/>
      <c r="D31" s="185"/>
      <c r="E31" s="185"/>
      <c r="F31" s="185"/>
      <c r="G31" s="185"/>
      <c r="H31" s="185"/>
      <c r="I31" s="185"/>
      <c r="J31" s="185"/>
      <c r="K31" s="185"/>
      <c r="L31" s="185"/>
      <c r="M31" s="549"/>
      <c r="N31" s="549"/>
      <c r="P31" s="185"/>
      <c r="Q31" s="185"/>
      <c r="R31" s="185"/>
      <c r="S31" s="185"/>
      <c r="T31" s="185"/>
      <c r="U31" s="185"/>
      <c r="V31" s="185"/>
      <c r="W31" s="185"/>
      <c r="X31" s="185"/>
      <c r="Y31" s="185"/>
      <c r="Z31" s="185"/>
      <c r="AA31" s="185"/>
      <c r="AB31" s="185"/>
      <c r="AC31" s="185"/>
      <c r="AD31" s="185"/>
      <c r="AE31" s="185"/>
      <c r="AF31" s="185"/>
      <c r="AG31" s="185"/>
      <c r="AH31" s="481"/>
      <c r="AI31" s="185"/>
      <c r="AJ31" s="185"/>
      <c r="AK31" s="185"/>
      <c r="AL31" s="185"/>
      <c r="AM31" s="185"/>
      <c r="AN31" s="185"/>
      <c r="AO31" s="185"/>
      <c r="AP31" s="185"/>
      <c r="AQ31" s="185"/>
      <c r="AR31" s="185"/>
      <c r="AS31" s="185"/>
      <c r="AT31" s="185"/>
      <c r="AU31" s="185"/>
      <c r="AV31" s="185"/>
      <c r="AW31" s="481"/>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77"/>
      <c r="BU31" s="77"/>
      <c r="BV31" s="77"/>
      <c r="BW31" s="77"/>
      <c r="BX31" s="77"/>
      <c r="BY31" s="77"/>
      <c r="BZ31" s="77"/>
      <c r="CA31" s="77"/>
      <c r="CB31" s="562"/>
      <c r="CC31" s="562"/>
      <c r="CD31" s="562"/>
      <c r="CE31" s="562"/>
      <c r="DK31" s="713"/>
      <c r="DL31" s="714"/>
      <c r="DM31" s="714"/>
      <c r="DN31" s="714"/>
      <c r="DO31" s="714"/>
      <c r="DP31" s="714"/>
      <c r="DQ31" s="713"/>
      <c r="DR31" s="562"/>
      <c r="DS31" s="562"/>
      <c r="DT31" s="562"/>
      <c r="DU31" s="185"/>
      <c r="DV31" s="185"/>
    </row>
    <row r="32" spans="1:132" ht="22.5" customHeight="1">
      <c r="DK32" s="713"/>
      <c r="DL32" s="562"/>
      <c r="DM32" s="562"/>
      <c r="DN32" s="562"/>
      <c r="DO32" s="562"/>
      <c r="DP32" s="562"/>
      <c r="DQ32" s="1145"/>
      <c r="DR32" s="1145"/>
      <c r="DS32" s="1145"/>
      <c r="DT32" s="1145"/>
      <c r="DU32" s="1145"/>
      <c r="DV32" s="1145"/>
    </row>
    <row r="33" spans="9:104" ht="16.5" hidden="1" customHeight="1">
      <c r="I33" s="1124" t="s">
        <v>43</v>
      </c>
      <c r="J33" s="997"/>
      <c r="K33" s="185" t="s">
        <v>438</v>
      </c>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77"/>
      <c r="BF33" s="77"/>
      <c r="BG33" s="77"/>
      <c r="BH33" s="77"/>
      <c r="BI33" s="480"/>
      <c r="BJ33" s="480"/>
      <c r="BK33" s="480"/>
      <c r="BL33" s="480"/>
      <c r="BM33" s="480"/>
      <c r="BN33" s="480"/>
      <c r="BO33" s="480"/>
      <c r="BP33" s="480"/>
      <c r="BQ33" s="480"/>
      <c r="BR33" s="185"/>
      <c r="BS33" s="185"/>
      <c r="BT33" s="77"/>
      <c r="BU33" s="77"/>
      <c r="BV33" s="77"/>
      <c r="BW33" s="77"/>
      <c r="BX33" s="77"/>
      <c r="BY33" s="77"/>
      <c r="BZ33" s="77"/>
      <c r="CA33" s="77"/>
      <c r="CB33" s="562"/>
      <c r="CC33" s="562"/>
      <c r="CD33" s="562"/>
      <c r="CE33" s="562"/>
    </row>
    <row r="34" spans="9:104" ht="16.5" hidden="1" customHeight="1">
      <c r="J34" s="1124" t="s">
        <v>39</v>
      </c>
      <c r="K34" s="1124"/>
      <c r="L34" s="1124"/>
      <c r="M34" s="185" t="s">
        <v>490</v>
      </c>
    </row>
    <row r="35" spans="9:104" ht="13.5" hidden="1" customHeight="1">
      <c r="L35" s="79" t="s">
        <v>639</v>
      </c>
      <c r="M35" s="185"/>
      <c r="N35" s="185"/>
      <c r="O35" s="185"/>
      <c r="CC35" s="1117" t="s">
        <v>477</v>
      </c>
      <c r="CD35" s="1117"/>
      <c r="CE35" s="1117"/>
      <c r="CF35" s="1117"/>
      <c r="CG35" s="1117"/>
      <c r="CH35" s="1117"/>
      <c r="CI35" s="1117"/>
      <c r="CJ35" s="1117" t="s">
        <v>478</v>
      </c>
      <c r="CK35" s="1117"/>
      <c r="CL35" s="1117"/>
      <c r="CM35" s="1117"/>
      <c r="CN35" s="1117"/>
      <c r="CO35" s="1117"/>
      <c r="CP35" s="1117"/>
      <c r="CQ35" s="1117" t="s">
        <v>501</v>
      </c>
      <c r="CR35" s="1117"/>
      <c r="CS35" s="1117"/>
      <c r="CT35" s="1117"/>
      <c r="CU35" s="1117"/>
      <c r="CV35" s="1117"/>
      <c r="CW35" s="1117"/>
    </row>
    <row r="36" spans="9:104" ht="13.5" hidden="1" customHeight="1">
      <c r="L36" s="79" t="s">
        <v>640</v>
      </c>
      <c r="M36" s="549"/>
      <c r="N36" s="549"/>
      <c r="O36" s="185"/>
      <c r="CC36" s="1117">
        <f>ＣＦ計算書!BG39</f>
        <v>132593271</v>
      </c>
      <c r="CD36" s="1117"/>
      <c r="CE36" s="1117"/>
      <c r="CF36" s="1117"/>
      <c r="CG36" s="1117"/>
      <c r="CH36" s="1117"/>
      <c r="CI36" s="1117"/>
      <c r="CJ36" s="1117">
        <v>61029669</v>
      </c>
      <c r="CK36" s="1117"/>
      <c r="CL36" s="1117"/>
      <c r="CM36" s="1117"/>
      <c r="CN36" s="1117"/>
      <c r="CO36" s="1117"/>
      <c r="CP36" s="1117"/>
      <c r="CQ36" s="1117">
        <f>CC36-CJ36</f>
        <v>71563602</v>
      </c>
      <c r="CR36" s="1117"/>
      <c r="CS36" s="1117"/>
      <c r="CT36" s="1117"/>
      <c r="CU36" s="1117"/>
      <c r="CV36" s="1117"/>
      <c r="CW36" s="1117"/>
    </row>
    <row r="37" spans="9:104" ht="13.5" hidden="1" customHeight="1">
      <c r="M37" s="549"/>
      <c r="N37" s="549"/>
      <c r="O37" s="185"/>
      <c r="CC37" s="1117" t="s">
        <v>480</v>
      </c>
      <c r="CD37" s="1117"/>
      <c r="CE37" s="1117"/>
      <c r="CF37" s="1117"/>
      <c r="CG37" s="1117"/>
      <c r="CH37" s="1117"/>
      <c r="CI37" s="1117"/>
      <c r="CJ37" s="1117" t="s">
        <v>479</v>
      </c>
      <c r="CK37" s="1117"/>
      <c r="CL37" s="1117"/>
      <c r="CM37" s="1117"/>
      <c r="CN37" s="1117"/>
      <c r="CO37" s="1117"/>
      <c r="CP37" s="1117"/>
      <c r="CQ37" s="743" t="s">
        <v>619</v>
      </c>
      <c r="CR37" s="743"/>
      <c r="CS37" s="743"/>
      <c r="CT37" s="743"/>
      <c r="CU37" s="743"/>
      <c r="CV37" s="743"/>
      <c r="CW37" s="743"/>
    </row>
    <row r="38" spans="9:104" ht="13.5" hidden="1" customHeight="1">
      <c r="M38" s="549"/>
      <c r="N38" s="549"/>
      <c r="O38" s="185"/>
    </row>
    <row r="39" spans="9:104" ht="16.5" customHeight="1">
      <c r="I39" s="1124" t="s">
        <v>43</v>
      </c>
      <c r="J39" s="997"/>
      <c r="K39" s="185" t="s">
        <v>437</v>
      </c>
      <c r="L39" s="185"/>
      <c r="M39" s="185"/>
      <c r="N39" s="185"/>
      <c r="O39" s="185"/>
      <c r="P39" s="185"/>
      <c r="Q39" s="185"/>
      <c r="R39" s="185"/>
      <c r="S39" s="185"/>
      <c r="T39" s="185"/>
      <c r="U39" s="185"/>
      <c r="V39" s="185"/>
      <c r="W39" s="185"/>
      <c r="X39" s="185"/>
      <c r="Y39" s="185"/>
    </row>
    <row r="40" spans="9:104" ht="16.5" customHeight="1">
      <c r="I40" s="185"/>
      <c r="J40" s="1124" t="s">
        <v>39</v>
      </c>
      <c r="K40" s="1124"/>
      <c r="L40" s="1124"/>
      <c r="M40" s="79" t="s">
        <v>436</v>
      </c>
      <c r="P40" s="185"/>
      <c r="Q40" s="185"/>
      <c r="R40" s="185"/>
      <c r="S40" s="185"/>
      <c r="T40" s="185"/>
      <c r="U40" s="185"/>
      <c r="V40" s="185"/>
      <c r="W40" s="185"/>
      <c r="X40" s="185"/>
      <c r="Y40" s="185"/>
      <c r="CC40" s="558" t="s">
        <v>607</v>
      </c>
    </row>
    <row r="41" spans="9:104" ht="16.5" customHeight="1">
      <c r="M41" s="997" t="s">
        <v>432</v>
      </c>
      <c r="N41" s="997"/>
      <c r="O41" s="185" t="s">
        <v>435</v>
      </c>
      <c r="CC41" s="1117" t="s">
        <v>474</v>
      </c>
      <c r="CD41" s="1117"/>
      <c r="CE41" s="1117"/>
      <c r="CF41" s="1117"/>
      <c r="CG41" s="1117" t="s">
        <v>475</v>
      </c>
      <c r="CH41" s="1117"/>
      <c r="CI41" s="1117"/>
      <c r="CJ41" s="1117"/>
      <c r="CK41" s="1117" t="s">
        <v>476</v>
      </c>
      <c r="CL41" s="1117"/>
      <c r="CM41" s="1117"/>
      <c r="CN41" s="1117"/>
    </row>
    <row r="42" spans="9:104" ht="16.5" customHeight="1">
      <c r="M42" s="549"/>
      <c r="N42" s="549"/>
      <c r="O42" s="185" t="s">
        <v>642</v>
      </c>
      <c r="CC42" s="1117">
        <v>81621</v>
      </c>
      <c r="CD42" s="1117"/>
      <c r="CE42" s="1117"/>
      <c r="CF42" s="1117"/>
      <c r="CG42" s="1117">
        <v>83807</v>
      </c>
      <c r="CH42" s="1117"/>
      <c r="CI42" s="1117"/>
      <c r="CJ42" s="1117"/>
      <c r="CK42" s="1117">
        <f>CC42+CG42</f>
        <v>165428</v>
      </c>
      <c r="CL42" s="1117"/>
      <c r="CM42" s="1117"/>
      <c r="CN42" s="1117"/>
      <c r="CO42" s="556"/>
      <c r="CP42" s="556"/>
      <c r="CQ42" s="556"/>
      <c r="CR42" s="556"/>
    </row>
    <row r="43" spans="9:104" ht="16.5" customHeight="1">
      <c r="M43" s="549"/>
      <c r="N43" s="549"/>
      <c r="O43" s="185"/>
    </row>
    <row r="44" spans="9:104" s="64" customFormat="1" ht="15" customHeight="1">
      <c r="J44" s="1123" t="s">
        <v>78</v>
      </c>
      <c r="K44" s="1123"/>
      <c r="L44" s="1123"/>
      <c r="M44" s="64" t="s">
        <v>664</v>
      </c>
      <c r="CY44" s="766"/>
      <c r="CZ44" s="766"/>
    </row>
    <row r="45" spans="9:104" s="64" customFormat="1" ht="15" customHeight="1">
      <c r="M45" s="826" t="s">
        <v>432</v>
      </c>
      <c r="N45" s="826"/>
      <c r="O45" s="64" t="s">
        <v>665</v>
      </c>
      <c r="CY45" s="766"/>
      <c r="CZ45" s="766"/>
    </row>
    <row r="46" spans="9:104" s="64" customFormat="1" ht="15" customHeight="1">
      <c r="M46" s="795"/>
      <c r="N46" s="795"/>
      <c r="O46" s="64" t="s">
        <v>666</v>
      </c>
      <c r="CY46" s="766"/>
      <c r="CZ46" s="766"/>
    </row>
    <row r="47" spans="9:104" s="64" customFormat="1" ht="15" customHeight="1">
      <c r="M47" s="795"/>
      <c r="N47" s="795"/>
      <c r="O47" s="64" t="s">
        <v>667</v>
      </c>
      <c r="CY47" s="766"/>
      <c r="CZ47" s="766"/>
    </row>
    <row r="48" spans="9:104" s="64" customFormat="1" ht="15" customHeight="1">
      <c r="M48" s="795"/>
      <c r="N48" s="795"/>
      <c r="CY48" s="766"/>
      <c r="CZ48" s="766"/>
    </row>
    <row r="49" spans="9:131" ht="16.5" customHeight="1">
      <c r="I49" s="1124" t="s">
        <v>46</v>
      </c>
      <c r="J49" s="997"/>
      <c r="K49" s="185" t="s">
        <v>434</v>
      </c>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77"/>
      <c r="BF49" s="77"/>
      <c r="BG49" s="77"/>
      <c r="BH49" s="77"/>
      <c r="BI49" s="480"/>
      <c r="BJ49" s="480"/>
      <c r="BK49" s="480"/>
      <c r="BL49" s="480"/>
      <c r="BM49" s="480"/>
      <c r="BN49" s="480"/>
      <c r="BO49" s="480"/>
      <c r="BP49" s="480"/>
      <c r="BQ49" s="480"/>
      <c r="BR49" s="185"/>
      <c r="BS49" s="185"/>
      <c r="BT49" s="77"/>
      <c r="BU49" s="77"/>
      <c r="BV49" s="77"/>
      <c r="BW49" s="77"/>
      <c r="BX49" s="77"/>
      <c r="BY49" s="77"/>
      <c r="BZ49" s="77"/>
      <c r="CA49" s="77"/>
      <c r="CB49" s="562"/>
      <c r="CC49" s="562"/>
      <c r="CD49" s="562"/>
      <c r="CE49" s="562"/>
    </row>
    <row r="50" spans="9:131" ht="16.5" customHeight="1">
      <c r="I50" s="548"/>
      <c r="J50" s="1124" t="s">
        <v>39</v>
      </c>
      <c r="K50" s="1124"/>
      <c r="L50" s="1124"/>
      <c r="M50" s="79" t="s">
        <v>433</v>
      </c>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77"/>
      <c r="BF50" s="77"/>
      <c r="BG50" s="77"/>
      <c r="BH50" s="77"/>
      <c r="BI50" s="480"/>
      <c r="BJ50" s="480"/>
      <c r="BK50" s="480"/>
      <c r="BL50" s="480"/>
      <c r="BM50" s="480"/>
      <c r="BN50" s="480"/>
      <c r="BO50" s="480"/>
      <c r="BP50" s="480"/>
      <c r="BQ50" s="480"/>
      <c r="BR50" s="185"/>
      <c r="BS50" s="185"/>
      <c r="BT50" s="77"/>
      <c r="BU50" s="77"/>
      <c r="BV50" s="77"/>
      <c r="BW50" s="77"/>
      <c r="BX50" s="77"/>
      <c r="BY50" s="77"/>
      <c r="BZ50" s="77"/>
      <c r="CA50" s="77"/>
      <c r="CB50" s="562"/>
      <c r="CC50" s="562"/>
      <c r="CD50" s="562"/>
      <c r="CE50" s="562"/>
    </row>
    <row r="51" spans="9:131" ht="16.5" customHeight="1">
      <c r="I51" s="548"/>
      <c r="J51" s="549"/>
      <c r="K51" s="185"/>
      <c r="L51" s="185"/>
      <c r="M51" s="997" t="s">
        <v>432</v>
      </c>
      <c r="N51" s="997"/>
      <c r="O51" s="185" t="s">
        <v>431</v>
      </c>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77"/>
      <c r="BF51" s="77"/>
      <c r="BG51" s="77"/>
      <c r="BH51" s="77"/>
      <c r="BI51" s="480"/>
      <c r="BJ51" s="480"/>
      <c r="BK51" s="480"/>
      <c r="BL51" s="480"/>
      <c r="BM51" s="480"/>
      <c r="BN51" s="480"/>
      <c r="BO51" s="480"/>
      <c r="BP51" s="480"/>
      <c r="BQ51" s="480"/>
      <c r="BR51" s="185"/>
      <c r="BS51" s="185"/>
      <c r="BT51" s="77"/>
      <c r="BU51" s="77"/>
      <c r="BV51" s="77"/>
      <c r="BW51" s="77"/>
      <c r="BX51" s="77"/>
      <c r="BY51" s="77"/>
      <c r="BZ51" s="77"/>
      <c r="CA51" s="77"/>
      <c r="CB51" s="562"/>
      <c r="CC51" s="562"/>
      <c r="CD51" s="562"/>
      <c r="CE51" s="562"/>
    </row>
    <row r="52" spans="9:131" ht="16.5" customHeight="1">
      <c r="I52" s="548"/>
      <c r="J52" s="549"/>
      <c r="K52" s="185"/>
      <c r="L52" s="185"/>
      <c r="M52" s="549"/>
      <c r="N52" s="549"/>
      <c r="O52" s="185" t="s">
        <v>430</v>
      </c>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77"/>
      <c r="BF52" s="77"/>
      <c r="BG52" s="77"/>
      <c r="BH52" s="77"/>
      <c r="BI52" s="480"/>
      <c r="BJ52" s="480"/>
      <c r="BK52" s="480"/>
      <c r="BL52" s="480"/>
      <c r="BM52" s="480"/>
      <c r="BN52" s="480"/>
      <c r="BO52" s="480"/>
      <c r="BP52" s="480"/>
      <c r="BQ52" s="480"/>
      <c r="BR52" s="185"/>
      <c r="BS52" s="185"/>
      <c r="BT52" s="77"/>
      <c r="BU52" s="77"/>
      <c r="BV52" s="77"/>
      <c r="BW52" s="77"/>
      <c r="BX52" s="77"/>
      <c r="BY52" s="77"/>
      <c r="BZ52" s="77"/>
      <c r="CA52" s="77"/>
      <c r="CB52" s="562"/>
      <c r="CC52" s="562"/>
      <c r="CD52" s="562"/>
      <c r="CE52" s="562"/>
    </row>
    <row r="53" spans="9:131" ht="16.5" customHeight="1">
      <c r="I53" s="548"/>
      <c r="J53" s="549"/>
      <c r="K53" s="185"/>
      <c r="L53" s="185"/>
      <c r="M53" s="185"/>
      <c r="N53" s="185"/>
      <c r="O53" s="185" t="s">
        <v>489</v>
      </c>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77"/>
      <c r="BF53" s="77"/>
      <c r="BG53" s="77"/>
      <c r="BH53" s="77"/>
      <c r="BI53" s="480"/>
      <c r="BJ53" s="480"/>
      <c r="BK53" s="480"/>
      <c r="BL53" s="480"/>
      <c r="BM53" s="480"/>
      <c r="BN53" s="480"/>
      <c r="BO53" s="480"/>
      <c r="BP53" s="480"/>
      <c r="BQ53" s="480"/>
      <c r="BR53" s="185"/>
      <c r="BS53" s="185"/>
      <c r="BT53" s="77"/>
      <c r="BU53" s="77"/>
      <c r="BV53" s="77"/>
      <c r="BW53" s="77"/>
      <c r="BX53" s="77"/>
      <c r="BY53" s="77"/>
      <c r="BZ53" s="77"/>
      <c r="CA53" s="77"/>
      <c r="CB53" s="562"/>
      <c r="CC53" s="562"/>
      <c r="CD53" s="562"/>
      <c r="CE53" s="562"/>
    </row>
    <row r="54" spans="9:131" ht="16.5" customHeight="1">
      <c r="I54" s="548"/>
      <c r="J54" s="549"/>
      <c r="K54" s="185"/>
      <c r="L54" s="185"/>
      <c r="M54" s="1126" t="s">
        <v>429</v>
      </c>
      <c r="N54" s="1127"/>
      <c r="O54" s="1127"/>
      <c r="P54" s="1127"/>
      <c r="Q54" s="1127"/>
      <c r="R54" s="1127"/>
      <c r="S54" s="1127"/>
      <c r="T54" s="1127"/>
      <c r="U54" s="1127"/>
      <c r="V54" s="1127"/>
      <c r="W54" s="1127"/>
      <c r="X54" s="1127"/>
      <c r="Y54" s="1127"/>
      <c r="Z54" s="1127"/>
      <c r="AA54" s="1127"/>
      <c r="AB54" s="1128"/>
      <c r="AC54" s="1126" t="s">
        <v>428</v>
      </c>
      <c r="AD54" s="1127"/>
      <c r="AE54" s="1127"/>
      <c r="AF54" s="1127"/>
      <c r="AG54" s="1127"/>
      <c r="AH54" s="1127"/>
      <c r="AI54" s="1127"/>
      <c r="AJ54" s="1127"/>
      <c r="AK54" s="1127"/>
      <c r="AL54" s="1127"/>
      <c r="AM54" s="1127"/>
      <c r="AN54" s="1127"/>
      <c r="AO54" s="1127"/>
      <c r="AP54" s="1127"/>
      <c r="AQ54" s="1127"/>
      <c r="AR54" s="1127"/>
      <c r="AS54" s="1127"/>
      <c r="AT54" s="1127"/>
      <c r="AU54" s="1127"/>
      <c r="AV54" s="1127"/>
      <c r="AW54" s="1127"/>
      <c r="AX54" s="1127"/>
      <c r="AY54" s="1127"/>
      <c r="AZ54" s="1127"/>
      <c r="BA54" s="1127"/>
      <c r="BB54" s="1127"/>
      <c r="BC54" s="1127"/>
      <c r="BD54" s="1127"/>
      <c r="BE54" s="1127"/>
      <c r="BF54" s="1127"/>
      <c r="BG54" s="1127"/>
      <c r="BH54" s="1127"/>
      <c r="BI54" s="1127"/>
      <c r="BJ54" s="1127"/>
      <c r="BK54" s="1127"/>
      <c r="BL54" s="1127"/>
      <c r="BM54" s="1127"/>
      <c r="BN54" s="1127"/>
      <c r="BO54" s="1127"/>
      <c r="BP54" s="1127"/>
      <c r="BQ54" s="1127"/>
      <c r="BR54" s="1127"/>
      <c r="BS54" s="1127"/>
      <c r="BT54" s="1127"/>
      <c r="BU54" s="1128"/>
      <c r="BV54" s="77"/>
      <c r="BW54" s="77"/>
      <c r="BX54" s="77"/>
      <c r="BY54" s="77"/>
      <c r="BZ54" s="77"/>
      <c r="CA54" s="77"/>
      <c r="CB54" s="562"/>
      <c r="CC54" s="562"/>
      <c r="CD54" s="562"/>
      <c r="CE54" s="562"/>
    </row>
    <row r="55" spans="9:131" ht="16.5" customHeight="1">
      <c r="I55" s="548"/>
      <c r="J55" s="549"/>
      <c r="K55" s="185"/>
      <c r="L55" s="185"/>
      <c r="M55" s="1129" t="s">
        <v>427</v>
      </c>
      <c r="N55" s="1130"/>
      <c r="O55" s="1130"/>
      <c r="P55" s="1130"/>
      <c r="Q55" s="1130"/>
      <c r="R55" s="1130"/>
      <c r="S55" s="1130"/>
      <c r="T55" s="1130"/>
      <c r="U55" s="1130"/>
      <c r="V55" s="1130"/>
      <c r="W55" s="1130"/>
      <c r="X55" s="1130"/>
      <c r="Y55" s="1130"/>
      <c r="Z55" s="1130"/>
      <c r="AA55" s="1130"/>
      <c r="AB55" s="1131"/>
      <c r="AC55" s="1129" t="s">
        <v>426</v>
      </c>
      <c r="AD55" s="1130"/>
      <c r="AE55" s="1130"/>
      <c r="AF55" s="1130"/>
      <c r="AG55" s="1130"/>
      <c r="AH55" s="1130"/>
      <c r="AI55" s="1130"/>
      <c r="AJ55" s="1130"/>
      <c r="AK55" s="1130"/>
      <c r="AL55" s="1130"/>
      <c r="AM55" s="1130"/>
      <c r="AN55" s="1130"/>
      <c r="AO55" s="1130"/>
      <c r="AP55" s="1130"/>
      <c r="AQ55" s="1130"/>
      <c r="AR55" s="1130"/>
      <c r="AS55" s="1130"/>
      <c r="AT55" s="1130"/>
      <c r="AU55" s="1130"/>
      <c r="AV55" s="1130"/>
      <c r="AW55" s="1130"/>
      <c r="AX55" s="1130"/>
      <c r="AY55" s="1130"/>
      <c r="AZ55" s="1130"/>
      <c r="BA55" s="1130"/>
      <c r="BB55" s="1130"/>
      <c r="BC55" s="1130"/>
      <c r="BD55" s="1130"/>
      <c r="BE55" s="1130"/>
      <c r="BF55" s="1130"/>
      <c r="BG55" s="1130"/>
      <c r="BH55" s="1130"/>
      <c r="BI55" s="1130"/>
      <c r="BJ55" s="1130"/>
      <c r="BK55" s="1130"/>
      <c r="BL55" s="1130"/>
      <c r="BM55" s="1130"/>
      <c r="BN55" s="1130"/>
      <c r="BO55" s="1130"/>
      <c r="BP55" s="1130"/>
      <c r="BQ55" s="1130"/>
      <c r="BR55" s="1130"/>
      <c r="BS55" s="1130"/>
      <c r="BT55" s="1130"/>
      <c r="BU55" s="1131"/>
      <c r="BV55" s="77"/>
      <c r="BW55" s="77"/>
      <c r="BX55" s="77"/>
      <c r="BY55" s="77"/>
      <c r="BZ55" s="77"/>
      <c r="CA55" s="77"/>
      <c r="CB55" s="562"/>
      <c r="CC55" s="562"/>
      <c r="CD55" s="562"/>
      <c r="CE55" s="562"/>
    </row>
    <row r="56" spans="9:131" ht="16.5" customHeight="1">
      <c r="I56" s="548"/>
      <c r="J56" s="549"/>
      <c r="K56" s="185"/>
      <c r="L56" s="185"/>
      <c r="M56" s="1132"/>
      <c r="N56" s="1133"/>
      <c r="O56" s="1133"/>
      <c r="P56" s="1133"/>
      <c r="Q56" s="1133"/>
      <c r="R56" s="1133"/>
      <c r="S56" s="1133"/>
      <c r="T56" s="1133"/>
      <c r="U56" s="1133"/>
      <c r="V56" s="1133"/>
      <c r="W56" s="1133"/>
      <c r="X56" s="1133"/>
      <c r="Y56" s="1133"/>
      <c r="Z56" s="1133"/>
      <c r="AA56" s="1133"/>
      <c r="AB56" s="1134"/>
      <c r="AC56" s="1132"/>
      <c r="AD56" s="1133"/>
      <c r="AE56" s="1133"/>
      <c r="AF56" s="1133"/>
      <c r="AG56" s="1133"/>
      <c r="AH56" s="1133"/>
      <c r="AI56" s="1133"/>
      <c r="AJ56" s="1133"/>
      <c r="AK56" s="1133"/>
      <c r="AL56" s="1133"/>
      <c r="AM56" s="1133"/>
      <c r="AN56" s="1133"/>
      <c r="AO56" s="1133"/>
      <c r="AP56" s="1133"/>
      <c r="AQ56" s="1133"/>
      <c r="AR56" s="1133"/>
      <c r="AS56" s="1133"/>
      <c r="AT56" s="1133"/>
      <c r="AU56" s="1133"/>
      <c r="AV56" s="1133"/>
      <c r="AW56" s="1133"/>
      <c r="AX56" s="1133"/>
      <c r="AY56" s="1133"/>
      <c r="AZ56" s="1133"/>
      <c r="BA56" s="1133"/>
      <c r="BB56" s="1133"/>
      <c r="BC56" s="1133"/>
      <c r="BD56" s="1133"/>
      <c r="BE56" s="1133"/>
      <c r="BF56" s="1133"/>
      <c r="BG56" s="1133"/>
      <c r="BH56" s="1133"/>
      <c r="BI56" s="1133"/>
      <c r="BJ56" s="1133"/>
      <c r="BK56" s="1133"/>
      <c r="BL56" s="1133"/>
      <c r="BM56" s="1133"/>
      <c r="BN56" s="1133"/>
      <c r="BO56" s="1133"/>
      <c r="BP56" s="1133"/>
      <c r="BQ56" s="1133"/>
      <c r="BR56" s="1133"/>
      <c r="BS56" s="1133"/>
      <c r="BT56" s="1133"/>
      <c r="BU56" s="1134"/>
      <c r="BV56" s="77"/>
      <c r="BW56" s="77"/>
      <c r="BX56" s="77"/>
      <c r="BY56" s="77"/>
      <c r="BZ56" s="77"/>
      <c r="CA56" s="77"/>
      <c r="CB56" s="562"/>
      <c r="CC56" s="562"/>
      <c r="CD56" s="562"/>
      <c r="CE56" s="562"/>
    </row>
    <row r="57" spans="9:131" ht="16.5" customHeight="1">
      <c r="I57" s="548"/>
      <c r="J57" s="549"/>
      <c r="K57" s="185"/>
      <c r="L57" s="185"/>
      <c r="M57" s="1129" t="s">
        <v>422</v>
      </c>
      <c r="N57" s="1130"/>
      <c r="O57" s="1130"/>
      <c r="P57" s="1130"/>
      <c r="Q57" s="1130"/>
      <c r="R57" s="1130"/>
      <c r="S57" s="1130"/>
      <c r="T57" s="1130"/>
      <c r="U57" s="1130"/>
      <c r="V57" s="1130"/>
      <c r="W57" s="1130"/>
      <c r="X57" s="1130"/>
      <c r="Y57" s="1130"/>
      <c r="Z57" s="1130"/>
      <c r="AA57" s="1130"/>
      <c r="AB57" s="1131"/>
      <c r="AC57" s="1129" t="s">
        <v>425</v>
      </c>
      <c r="AD57" s="1130"/>
      <c r="AE57" s="1130"/>
      <c r="AF57" s="1130"/>
      <c r="AG57" s="1130"/>
      <c r="AH57" s="1130"/>
      <c r="AI57" s="1130"/>
      <c r="AJ57" s="1130"/>
      <c r="AK57" s="1130"/>
      <c r="AL57" s="1130"/>
      <c r="AM57" s="1130"/>
      <c r="AN57" s="1130"/>
      <c r="AO57" s="1130"/>
      <c r="AP57" s="1130"/>
      <c r="AQ57" s="1130"/>
      <c r="AR57" s="1130"/>
      <c r="AS57" s="1130"/>
      <c r="AT57" s="1130"/>
      <c r="AU57" s="1130"/>
      <c r="AV57" s="1130"/>
      <c r="AW57" s="1130"/>
      <c r="AX57" s="1130"/>
      <c r="AY57" s="1130"/>
      <c r="AZ57" s="1130"/>
      <c r="BA57" s="1130"/>
      <c r="BB57" s="1130"/>
      <c r="BC57" s="1130"/>
      <c r="BD57" s="1130"/>
      <c r="BE57" s="1130"/>
      <c r="BF57" s="1130"/>
      <c r="BG57" s="1130"/>
      <c r="BH57" s="1130"/>
      <c r="BI57" s="1130"/>
      <c r="BJ57" s="1130"/>
      <c r="BK57" s="1130"/>
      <c r="BL57" s="1130"/>
      <c r="BM57" s="1130"/>
      <c r="BN57" s="1130"/>
      <c r="BO57" s="1130"/>
      <c r="BP57" s="1130"/>
      <c r="BQ57" s="1130"/>
      <c r="BR57" s="1130"/>
      <c r="BS57" s="1130"/>
      <c r="BT57" s="1130"/>
      <c r="BU57" s="1131"/>
      <c r="BV57" s="77"/>
      <c r="BW57" s="77"/>
      <c r="BX57" s="77"/>
      <c r="BY57" s="77"/>
      <c r="BZ57" s="77"/>
      <c r="CA57" s="77"/>
      <c r="CB57" s="562"/>
      <c r="CC57" s="562"/>
      <c r="CD57" s="562"/>
      <c r="CE57" s="562"/>
    </row>
    <row r="58" spans="9:131" ht="16.5" customHeight="1">
      <c r="I58" s="548"/>
      <c r="J58" s="549"/>
      <c r="K58" s="185"/>
      <c r="L58" s="185"/>
      <c r="M58" s="1132"/>
      <c r="N58" s="1133"/>
      <c r="O58" s="1133"/>
      <c r="P58" s="1133"/>
      <c r="Q58" s="1133"/>
      <c r="R58" s="1133"/>
      <c r="S58" s="1133"/>
      <c r="T58" s="1133"/>
      <c r="U58" s="1133"/>
      <c r="V58" s="1133"/>
      <c r="W58" s="1133"/>
      <c r="X58" s="1133"/>
      <c r="Y58" s="1133"/>
      <c r="Z58" s="1133"/>
      <c r="AA58" s="1133"/>
      <c r="AB58" s="1134"/>
      <c r="AC58" s="1132"/>
      <c r="AD58" s="1133"/>
      <c r="AE58" s="1133"/>
      <c r="AF58" s="1133"/>
      <c r="AG58" s="1133"/>
      <c r="AH58" s="1133"/>
      <c r="AI58" s="1133"/>
      <c r="AJ58" s="1133"/>
      <c r="AK58" s="1133"/>
      <c r="AL58" s="1133"/>
      <c r="AM58" s="1133"/>
      <c r="AN58" s="1133"/>
      <c r="AO58" s="1133"/>
      <c r="AP58" s="1133"/>
      <c r="AQ58" s="1133"/>
      <c r="AR58" s="1133"/>
      <c r="AS58" s="1133"/>
      <c r="AT58" s="1133"/>
      <c r="AU58" s="1133"/>
      <c r="AV58" s="1133"/>
      <c r="AW58" s="1133"/>
      <c r="AX58" s="1133"/>
      <c r="AY58" s="1133"/>
      <c r="AZ58" s="1133"/>
      <c r="BA58" s="1133"/>
      <c r="BB58" s="1133"/>
      <c r="BC58" s="1133"/>
      <c r="BD58" s="1133"/>
      <c r="BE58" s="1133"/>
      <c r="BF58" s="1133"/>
      <c r="BG58" s="1133"/>
      <c r="BH58" s="1133"/>
      <c r="BI58" s="1133"/>
      <c r="BJ58" s="1133"/>
      <c r="BK58" s="1133"/>
      <c r="BL58" s="1133"/>
      <c r="BM58" s="1133"/>
      <c r="BN58" s="1133"/>
      <c r="BO58" s="1133"/>
      <c r="BP58" s="1133"/>
      <c r="BQ58" s="1133"/>
      <c r="BR58" s="1133"/>
      <c r="BS58" s="1133"/>
      <c r="BT58" s="1133"/>
      <c r="BU58" s="1134"/>
      <c r="BV58" s="77"/>
      <c r="BW58" s="77"/>
      <c r="BX58" s="77"/>
      <c r="BY58" s="77"/>
      <c r="BZ58" s="77"/>
      <c r="CA58" s="77"/>
      <c r="CB58" s="562"/>
      <c r="CC58" s="562"/>
      <c r="CD58" s="562"/>
      <c r="CE58" s="562"/>
    </row>
    <row r="59" spans="9:131" ht="16.5" customHeight="1">
      <c r="I59" s="548"/>
      <c r="J59" s="549"/>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77"/>
      <c r="BF59" s="77"/>
      <c r="BG59" s="77"/>
      <c r="BH59" s="77"/>
      <c r="BI59" s="480"/>
      <c r="BJ59" s="480"/>
      <c r="BK59" s="480"/>
      <c r="BL59" s="480"/>
      <c r="BM59" s="480"/>
      <c r="BN59" s="480"/>
      <c r="BO59" s="480"/>
      <c r="BP59" s="480"/>
      <c r="BQ59" s="480"/>
      <c r="BR59" s="185"/>
      <c r="BS59" s="185"/>
      <c r="BT59" s="77"/>
      <c r="BU59" s="77"/>
      <c r="BV59" s="77"/>
      <c r="BW59" s="77"/>
      <c r="BX59" s="77"/>
      <c r="BY59" s="77"/>
      <c r="BZ59" s="77"/>
      <c r="CA59" s="77"/>
      <c r="CB59" s="562"/>
      <c r="CC59" s="562"/>
      <c r="CD59" s="562"/>
      <c r="CE59" s="562"/>
    </row>
    <row r="60" spans="9:131" ht="16.5" customHeight="1">
      <c r="I60" s="548"/>
      <c r="J60" s="1124" t="s">
        <v>78</v>
      </c>
      <c r="K60" s="1124"/>
      <c r="L60" s="1124"/>
      <c r="M60" s="79" t="s">
        <v>424</v>
      </c>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185"/>
      <c r="AY60" s="185"/>
      <c r="AZ60" s="185"/>
      <c r="BA60" s="185"/>
      <c r="BB60" s="185"/>
      <c r="BC60" s="185"/>
      <c r="BD60" s="185"/>
      <c r="BE60" s="77"/>
      <c r="BF60" s="77"/>
      <c r="BG60" s="77"/>
      <c r="BH60" s="77"/>
      <c r="BI60" s="480"/>
      <c r="BJ60" s="480"/>
      <c r="BK60" s="480"/>
      <c r="BL60" s="480"/>
      <c r="BM60" s="480"/>
      <c r="BN60" s="480"/>
      <c r="BO60" s="480"/>
      <c r="BP60" s="480"/>
      <c r="BQ60" s="480"/>
      <c r="BR60" s="185"/>
      <c r="BS60" s="185"/>
      <c r="BT60" s="77"/>
      <c r="BU60" s="77"/>
      <c r="BV60" s="77"/>
      <c r="BW60" s="77"/>
      <c r="BX60" s="77"/>
      <c r="BY60" s="77"/>
      <c r="BZ60" s="77"/>
      <c r="CA60" s="77"/>
      <c r="CB60" s="562"/>
      <c r="CC60" s="562"/>
      <c r="CD60" s="562"/>
      <c r="CE60" s="562"/>
      <c r="CO60" s="1118" t="s">
        <v>468</v>
      </c>
      <c r="CP60" s="1118"/>
      <c r="CQ60" s="1118"/>
      <c r="CR60" s="1118"/>
      <c r="CS60" s="1118"/>
      <c r="CT60" s="1118"/>
      <c r="CU60" s="1118"/>
      <c r="CV60" s="1118" t="s">
        <v>367</v>
      </c>
      <c r="CW60" s="1118"/>
      <c r="CX60" s="1118"/>
      <c r="CY60" s="1118"/>
      <c r="CZ60" s="1118"/>
      <c r="DA60" s="1118"/>
      <c r="DB60" s="1118"/>
      <c r="DC60" s="1118" t="s">
        <v>367</v>
      </c>
      <c r="DD60" s="1118"/>
      <c r="DE60" s="1118"/>
      <c r="DF60" s="1118"/>
      <c r="DG60" s="1118"/>
      <c r="DH60" s="1118"/>
      <c r="DI60" s="1118"/>
    </row>
    <row r="61" spans="9:131" ht="16.5" customHeight="1">
      <c r="I61" s="548"/>
      <c r="J61" s="549"/>
      <c r="K61" s="185"/>
      <c r="L61" s="185"/>
      <c r="M61" s="696" t="s">
        <v>641</v>
      </c>
      <c r="N61" s="696"/>
      <c r="O61" s="696"/>
      <c r="P61" s="696"/>
      <c r="Q61" s="696"/>
      <c r="R61" s="696"/>
      <c r="S61" s="696"/>
      <c r="T61" s="696"/>
      <c r="U61" s="696"/>
      <c r="V61" s="696"/>
      <c r="W61" s="696"/>
      <c r="X61" s="696"/>
      <c r="Y61" s="696"/>
      <c r="Z61" s="696"/>
      <c r="AA61" s="696"/>
      <c r="AB61" s="696"/>
      <c r="AC61" s="748"/>
      <c r="AD61" s="748"/>
      <c r="AE61" s="748"/>
      <c r="AF61" s="748"/>
      <c r="AG61" s="748"/>
      <c r="AH61" s="748"/>
      <c r="AI61" s="748"/>
      <c r="AJ61" s="748"/>
      <c r="AK61" s="748"/>
      <c r="AL61" s="748"/>
      <c r="AM61" s="748"/>
      <c r="AN61" s="748"/>
      <c r="AO61" s="748"/>
      <c r="AP61" s="748"/>
      <c r="AQ61" s="748"/>
      <c r="AR61" s="748"/>
      <c r="AS61" s="748"/>
      <c r="AT61" s="748"/>
      <c r="AU61" s="748"/>
      <c r="AV61" s="748"/>
      <c r="AW61" s="748"/>
      <c r="AX61" s="748"/>
      <c r="AY61" s="748"/>
      <c r="AZ61" s="748"/>
      <c r="BA61" s="748"/>
      <c r="BB61" s="748"/>
      <c r="BC61" s="748"/>
      <c r="BD61" s="748"/>
      <c r="BE61" s="77"/>
      <c r="BF61" s="77"/>
      <c r="BG61" s="77"/>
      <c r="BH61" s="77"/>
      <c r="BI61" s="480"/>
      <c r="BJ61" s="480"/>
      <c r="BK61" s="480"/>
      <c r="BL61" s="480"/>
      <c r="BM61" s="480"/>
      <c r="BN61" s="480"/>
      <c r="BO61" s="480"/>
      <c r="BP61" s="480"/>
      <c r="BQ61" s="480"/>
      <c r="BR61" s="748"/>
      <c r="BS61" s="748"/>
      <c r="BT61" s="77"/>
      <c r="BU61" s="77"/>
      <c r="BV61" s="77"/>
      <c r="BW61" s="77"/>
      <c r="BX61" s="77"/>
      <c r="BY61" s="77"/>
      <c r="BZ61" s="77"/>
      <c r="CA61" s="77"/>
      <c r="CB61" s="562"/>
      <c r="CC61" s="562"/>
      <c r="CD61" s="562"/>
      <c r="CE61" s="562"/>
      <c r="CH61" s="1118" t="s">
        <v>601</v>
      </c>
      <c r="CI61" s="1118"/>
      <c r="CJ61" s="1118"/>
      <c r="CK61" s="1118"/>
      <c r="CL61" s="1118"/>
      <c r="CM61" s="1118"/>
      <c r="CN61" s="1118"/>
      <c r="CO61" s="1119">
        <v>336598</v>
      </c>
      <c r="CP61" s="1120"/>
      <c r="CQ61" s="1120"/>
      <c r="CR61" s="1120"/>
      <c r="CS61" s="1120"/>
      <c r="CT61" s="1120"/>
      <c r="CU61" s="1120"/>
      <c r="CV61" s="1119">
        <f>BG64</f>
        <v>336598</v>
      </c>
      <c r="CW61" s="1120"/>
      <c r="CX61" s="1120"/>
      <c r="CY61" s="1120"/>
      <c r="CZ61" s="1120"/>
      <c r="DA61" s="1120"/>
      <c r="DB61" s="1120"/>
      <c r="DC61" s="1119">
        <f>CV61-CO61</f>
        <v>0</v>
      </c>
      <c r="DD61" s="1120"/>
      <c r="DE61" s="1120"/>
      <c r="DF61" s="1120"/>
      <c r="DG61" s="1120"/>
      <c r="DH61" s="1120"/>
      <c r="DI61" s="1120"/>
    </row>
    <row r="62" spans="9:131" ht="16.5" customHeight="1">
      <c r="I62" s="548"/>
      <c r="J62" s="549"/>
      <c r="K62" s="185"/>
      <c r="L62" s="185"/>
      <c r="M62" s="696"/>
      <c r="N62" s="696"/>
      <c r="O62" s="696"/>
      <c r="P62" s="696"/>
      <c r="Q62" s="696"/>
      <c r="R62" s="696"/>
      <c r="S62" s="696"/>
      <c r="T62" s="696"/>
      <c r="U62" s="696"/>
      <c r="V62" s="696"/>
      <c r="W62" s="696"/>
      <c r="X62" s="696"/>
      <c r="Y62" s="696"/>
      <c r="Z62" s="696"/>
      <c r="AA62" s="696"/>
      <c r="AB62" s="696"/>
      <c r="AC62" s="748"/>
      <c r="AD62" s="748"/>
      <c r="AE62" s="748"/>
      <c r="AF62" s="748"/>
      <c r="AG62" s="748"/>
      <c r="AH62" s="748"/>
      <c r="AI62" s="748"/>
      <c r="AJ62" s="748"/>
      <c r="AK62" s="748"/>
      <c r="AL62" s="748"/>
      <c r="AM62" s="748"/>
      <c r="AN62" s="748"/>
      <c r="AO62" s="748"/>
      <c r="AP62" s="748"/>
      <c r="AQ62" s="748"/>
      <c r="AR62" s="748"/>
      <c r="AS62" s="748"/>
      <c r="AT62" s="748"/>
      <c r="AU62" s="748"/>
      <c r="AV62" s="748"/>
      <c r="AW62" s="748"/>
      <c r="AX62" s="748"/>
      <c r="AY62" s="748"/>
      <c r="AZ62" s="748"/>
      <c r="BA62" s="748"/>
      <c r="BB62" s="748"/>
      <c r="BC62" s="748"/>
      <c r="BD62" s="748"/>
      <c r="BE62" s="77"/>
      <c r="BF62" s="77"/>
      <c r="BG62" s="77"/>
      <c r="BH62" s="77"/>
      <c r="BI62" s="480"/>
      <c r="BJ62" s="480"/>
      <c r="BK62" s="480"/>
      <c r="BL62" s="480"/>
      <c r="BM62" s="480"/>
      <c r="BN62" s="480"/>
      <c r="BO62" s="480"/>
      <c r="BP62" s="480"/>
      <c r="BQ62" s="480"/>
      <c r="BR62" s="748"/>
      <c r="BS62" s="748"/>
      <c r="BT62" s="77"/>
      <c r="BU62" s="184" t="s">
        <v>391</v>
      </c>
      <c r="BV62" s="77"/>
      <c r="BW62" s="77"/>
      <c r="BX62" s="77"/>
      <c r="BY62" s="77"/>
      <c r="BZ62" s="77"/>
      <c r="CA62" s="77"/>
      <c r="CB62" s="562"/>
      <c r="CC62" s="562"/>
      <c r="CD62" s="562"/>
      <c r="CE62" s="562"/>
      <c r="CH62" s="1118" t="s">
        <v>602</v>
      </c>
      <c r="CI62" s="1118"/>
      <c r="CJ62" s="1118"/>
      <c r="CK62" s="1118"/>
      <c r="CL62" s="1118"/>
      <c r="CM62" s="1118"/>
      <c r="CN62" s="1118"/>
      <c r="CO62" s="1119">
        <v>489473</v>
      </c>
      <c r="CP62" s="1120"/>
      <c r="CQ62" s="1120"/>
      <c r="CR62" s="1120"/>
      <c r="CS62" s="1120"/>
      <c r="CT62" s="1120"/>
      <c r="CU62" s="1120"/>
      <c r="CV62" s="1119">
        <f>BG65</f>
        <v>497216</v>
      </c>
      <c r="CW62" s="1120"/>
      <c r="CX62" s="1120"/>
      <c r="CY62" s="1120"/>
      <c r="CZ62" s="1120"/>
      <c r="DA62" s="1120"/>
      <c r="DB62" s="1120"/>
      <c r="DC62" s="1119">
        <f t="shared" ref="DC62:DC64" si="0">CV62-CO62</f>
        <v>7743</v>
      </c>
      <c r="DD62" s="1120"/>
      <c r="DE62" s="1120"/>
      <c r="DF62" s="1120"/>
      <c r="DG62" s="1120"/>
      <c r="DH62" s="1120"/>
      <c r="DI62" s="1120"/>
    </row>
    <row r="63" spans="9:131" ht="16.5" customHeight="1">
      <c r="I63" s="548"/>
      <c r="J63" s="549"/>
      <c r="K63" s="185"/>
      <c r="L63" s="185"/>
      <c r="M63" s="1125"/>
      <c r="N63" s="1125"/>
      <c r="O63" s="1125"/>
      <c r="P63" s="1125"/>
      <c r="Q63" s="1125"/>
      <c r="R63" s="1125"/>
      <c r="S63" s="1125"/>
      <c r="T63" s="1125"/>
      <c r="U63" s="1125"/>
      <c r="V63" s="1125"/>
      <c r="W63" s="1125"/>
      <c r="X63" s="1125"/>
      <c r="Y63" s="1125"/>
      <c r="Z63" s="1125"/>
      <c r="AA63" s="1125"/>
      <c r="AB63" s="1125"/>
      <c r="AC63" s="1126" t="s">
        <v>423</v>
      </c>
      <c r="AD63" s="1127"/>
      <c r="AE63" s="1127"/>
      <c r="AF63" s="1127"/>
      <c r="AG63" s="1127"/>
      <c r="AH63" s="1127"/>
      <c r="AI63" s="1127"/>
      <c r="AJ63" s="1127"/>
      <c r="AK63" s="1127"/>
      <c r="AL63" s="1127"/>
      <c r="AM63" s="1127"/>
      <c r="AN63" s="1127"/>
      <c r="AO63" s="1127"/>
      <c r="AP63" s="1127"/>
      <c r="AQ63" s="1128"/>
      <c r="AR63" s="1127" t="s">
        <v>422</v>
      </c>
      <c r="AS63" s="1127"/>
      <c r="AT63" s="1127"/>
      <c r="AU63" s="1127"/>
      <c r="AV63" s="1127"/>
      <c r="AW63" s="1127"/>
      <c r="AX63" s="1127"/>
      <c r="AY63" s="1127"/>
      <c r="AZ63" s="1127"/>
      <c r="BA63" s="1127"/>
      <c r="BB63" s="1127"/>
      <c r="BC63" s="1127"/>
      <c r="BD63" s="1127"/>
      <c r="BE63" s="1127"/>
      <c r="BF63" s="1128"/>
      <c r="BG63" s="1126" t="s">
        <v>421</v>
      </c>
      <c r="BH63" s="1127"/>
      <c r="BI63" s="1127"/>
      <c r="BJ63" s="1127"/>
      <c r="BK63" s="1127"/>
      <c r="BL63" s="1127"/>
      <c r="BM63" s="1127"/>
      <c r="BN63" s="1127"/>
      <c r="BO63" s="1127"/>
      <c r="BP63" s="1127"/>
      <c r="BQ63" s="1127"/>
      <c r="BR63" s="1127"/>
      <c r="BS63" s="1127"/>
      <c r="BT63" s="1127"/>
      <c r="BU63" s="1128"/>
      <c r="BV63" s="77"/>
      <c r="BW63" s="77"/>
      <c r="BX63" s="77"/>
      <c r="BY63" s="77"/>
      <c r="BZ63" s="77"/>
      <c r="CA63" s="77"/>
      <c r="CB63" s="562"/>
      <c r="CC63" s="562"/>
      <c r="CD63" s="562"/>
      <c r="CE63" s="562"/>
      <c r="CH63" s="1118" t="s">
        <v>603</v>
      </c>
      <c r="CI63" s="1118"/>
      <c r="CJ63" s="1118"/>
      <c r="CK63" s="1118"/>
      <c r="CL63" s="1118"/>
      <c r="CM63" s="1118"/>
      <c r="CN63" s="1118"/>
      <c r="CO63" s="1119">
        <v>-152875</v>
      </c>
      <c r="CP63" s="1120"/>
      <c r="CQ63" s="1120"/>
      <c r="CR63" s="1120"/>
      <c r="CS63" s="1120"/>
      <c r="CT63" s="1120"/>
      <c r="CU63" s="1120"/>
      <c r="CV63" s="1119">
        <f>BG66</f>
        <v>-160618</v>
      </c>
      <c r="CW63" s="1120"/>
      <c r="CX63" s="1120"/>
      <c r="CY63" s="1120"/>
      <c r="CZ63" s="1120"/>
      <c r="DA63" s="1120"/>
      <c r="DB63" s="1120"/>
      <c r="DC63" s="1119">
        <f t="shared" si="0"/>
        <v>-7743</v>
      </c>
      <c r="DD63" s="1120"/>
      <c r="DE63" s="1120"/>
      <c r="DF63" s="1120"/>
      <c r="DG63" s="1120"/>
      <c r="DH63" s="1120"/>
      <c r="DI63" s="1120"/>
      <c r="DU63" s="557"/>
      <c r="DV63" s="557"/>
      <c r="DW63" s="557"/>
      <c r="DX63" s="557"/>
      <c r="DY63" s="557"/>
      <c r="DZ63" s="557"/>
      <c r="EA63" s="557"/>
    </row>
    <row r="64" spans="9:131" ht="16.5" customHeight="1">
      <c r="I64" s="548"/>
      <c r="J64" s="549"/>
      <c r="K64" s="185"/>
      <c r="L64" s="185"/>
      <c r="M64" s="486" t="s">
        <v>420</v>
      </c>
      <c r="N64" s="485"/>
      <c r="O64" s="485"/>
      <c r="P64" s="485"/>
      <c r="Q64" s="485"/>
      <c r="R64" s="485"/>
      <c r="S64" s="485"/>
      <c r="T64" s="485"/>
      <c r="U64" s="485"/>
      <c r="V64" s="485"/>
      <c r="W64" s="485"/>
      <c r="X64" s="485"/>
      <c r="Y64" s="485"/>
      <c r="Z64" s="485"/>
      <c r="AA64" s="485"/>
      <c r="AB64" s="484"/>
      <c r="AC64" s="1135">
        <v>147428</v>
      </c>
      <c r="AD64" s="1136"/>
      <c r="AE64" s="1136"/>
      <c r="AF64" s="1136"/>
      <c r="AG64" s="1136"/>
      <c r="AH64" s="1136"/>
      <c r="AI64" s="1136"/>
      <c r="AJ64" s="1136"/>
      <c r="AK64" s="1136"/>
      <c r="AL64" s="1136"/>
      <c r="AM64" s="1136"/>
      <c r="AN64" s="1136"/>
      <c r="AO64" s="1136"/>
      <c r="AP64" s="1136"/>
      <c r="AQ64" s="1137"/>
      <c r="AR64" s="1135">
        <v>189170</v>
      </c>
      <c r="AS64" s="1136"/>
      <c r="AT64" s="1136"/>
      <c r="AU64" s="1136"/>
      <c r="AV64" s="1136"/>
      <c r="AW64" s="1136"/>
      <c r="AX64" s="1136"/>
      <c r="AY64" s="1136"/>
      <c r="AZ64" s="1136"/>
      <c r="BA64" s="1136"/>
      <c r="BB64" s="1136"/>
      <c r="BC64" s="1136"/>
      <c r="BD64" s="1136"/>
      <c r="BE64" s="1136"/>
      <c r="BF64" s="1137"/>
      <c r="BG64" s="1135">
        <f>SUM(AC64:BF64)</f>
        <v>336598</v>
      </c>
      <c r="BH64" s="1136"/>
      <c r="BI64" s="1136"/>
      <c r="BJ64" s="1136"/>
      <c r="BK64" s="1136"/>
      <c r="BL64" s="1136"/>
      <c r="BM64" s="1136"/>
      <c r="BN64" s="1136"/>
      <c r="BO64" s="1136"/>
      <c r="BP64" s="1136"/>
      <c r="BQ64" s="1136"/>
      <c r="BR64" s="1136"/>
      <c r="BS64" s="1136"/>
      <c r="BT64" s="1136"/>
      <c r="BU64" s="1137"/>
      <c r="BV64" s="77"/>
      <c r="BW64" s="77"/>
      <c r="BX64" s="77"/>
      <c r="BY64" s="77"/>
      <c r="BZ64" s="77"/>
      <c r="CA64" s="77"/>
      <c r="CB64" s="562"/>
      <c r="CC64" s="562"/>
      <c r="CD64" s="562"/>
      <c r="CE64" s="562"/>
      <c r="CH64" s="1118" t="s">
        <v>604</v>
      </c>
      <c r="CI64" s="1118"/>
      <c r="CJ64" s="1118"/>
      <c r="CK64" s="1118"/>
      <c r="CL64" s="1118"/>
      <c r="CM64" s="1118"/>
      <c r="CN64" s="1118"/>
      <c r="CO64" s="1119">
        <v>16315</v>
      </c>
      <c r="CP64" s="1120"/>
      <c r="CQ64" s="1120"/>
      <c r="CR64" s="1120"/>
      <c r="CS64" s="1120"/>
      <c r="CT64" s="1120"/>
      <c r="CU64" s="1120"/>
      <c r="CV64" s="1119">
        <f>BG67</f>
        <v>16315</v>
      </c>
      <c r="CW64" s="1120"/>
      <c r="CX64" s="1120"/>
      <c r="CY64" s="1120"/>
      <c r="CZ64" s="1120"/>
      <c r="DA64" s="1120"/>
      <c r="DB64" s="1120"/>
      <c r="DC64" s="1119">
        <f t="shared" si="0"/>
        <v>0</v>
      </c>
      <c r="DD64" s="1120"/>
      <c r="DE64" s="1120"/>
      <c r="DF64" s="1120"/>
      <c r="DG64" s="1120"/>
      <c r="DH64" s="1120"/>
      <c r="DI64" s="1120"/>
      <c r="DJ64" s="1122"/>
      <c r="DK64" s="1122"/>
      <c r="DL64" s="1122"/>
      <c r="DM64" s="1122"/>
      <c r="DN64" s="1122"/>
      <c r="DO64" s="1122"/>
      <c r="DP64" s="1122"/>
      <c r="DQ64" s="1122"/>
      <c r="DR64" s="1122"/>
      <c r="DS64" s="1122"/>
      <c r="DU64" s="557"/>
      <c r="DV64" s="557"/>
      <c r="DW64" s="557"/>
      <c r="DX64" s="557"/>
      <c r="DY64" s="557"/>
      <c r="DZ64" s="557"/>
      <c r="EA64" s="557"/>
    </row>
    <row r="65" spans="1:131" ht="16.5" customHeight="1">
      <c r="I65" s="548"/>
      <c r="J65" s="549"/>
      <c r="K65" s="185"/>
      <c r="L65" s="185"/>
      <c r="M65" s="487" t="s">
        <v>419</v>
      </c>
      <c r="N65" s="426"/>
      <c r="O65" s="426"/>
      <c r="P65" s="426"/>
      <c r="Q65" s="426"/>
      <c r="R65" s="426"/>
      <c r="S65" s="426"/>
      <c r="T65" s="426"/>
      <c r="U65" s="426"/>
      <c r="V65" s="426"/>
      <c r="W65" s="426"/>
      <c r="X65" s="426"/>
      <c r="Y65" s="426"/>
      <c r="Z65" s="426"/>
      <c r="AA65" s="426"/>
      <c r="AB65" s="429"/>
      <c r="AC65" s="1138">
        <v>207741</v>
      </c>
      <c r="AD65" s="1139"/>
      <c r="AE65" s="1139"/>
      <c r="AF65" s="1139"/>
      <c r="AG65" s="1139"/>
      <c r="AH65" s="1139"/>
      <c r="AI65" s="1139"/>
      <c r="AJ65" s="1139"/>
      <c r="AK65" s="1139"/>
      <c r="AL65" s="1139"/>
      <c r="AM65" s="1139"/>
      <c r="AN65" s="1139"/>
      <c r="AO65" s="1139"/>
      <c r="AP65" s="1139"/>
      <c r="AQ65" s="1140"/>
      <c r="AR65" s="1138">
        <v>289475</v>
      </c>
      <c r="AS65" s="1139"/>
      <c r="AT65" s="1139"/>
      <c r="AU65" s="1139"/>
      <c r="AV65" s="1139"/>
      <c r="AW65" s="1139"/>
      <c r="AX65" s="1139"/>
      <c r="AY65" s="1139"/>
      <c r="AZ65" s="1139"/>
      <c r="BA65" s="1139"/>
      <c r="BB65" s="1139"/>
      <c r="BC65" s="1139"/>
      <c r="BD65" s="1139"/>
      <c r="BE65" s="1139"/>
      <c r="BF65" s="1140"/>
      <c r="BG65" s="1138">
        <f>SUM(AC65:BF65)</f>
        <v>497216</v>
      </c>
      <c r="BH65" s="1139"/>
      <c r="BI65" s="1139"/>
      <c r="BJ65" s="1139"/>
      <c r="BK65" s="1139"/>
      <c r="BL65" s="1139"/>
      <c r="BM65" s="1139"/>
      <c r="BN65" s="1139"/>
      <c r="BO65" s="1139"/>
      <c r="BP65" s="1139"/>
      <c r="BQ65" s="1139"/>
      <c r="BR65" s="1139"/>
      <c r="BS65" s="1139"/>
      <c r="BT65" s="1139"/>
      <c r="BU65" s="1140"/>
      <c r="BV65" s="77"/>
      <c r="BW65" s="77"/>
      <c r="BX65" s="77"/>
      <c r="BY65" s="77"/>
      <c r="BZ65" s="77"/>
      <c r="CA65" s="77"/>
      <c r="CB65" s="562"/>
      <c r="CC65" s="562"/>
      <c r="CD65" s="562"/>
      <c r="CE65" s="562"/>
      <c r="DE65" s="1121"/>
      <c r="DF65" s="1121"/>
      <c r="DG65" s="1121"/>
      <c r="DH65" s="1121"/>
      <c r="DI65" s="1121"/>
      <c r="DJ65" s="1121"/>
      <c r="DK65" s="1121"/>
      <c r="DL65" s="1121"/>
      <c r="DM65" s="1121"/>
      <c r="DN65" s="1121"/>
      <c r="DO65" s="1121"/>
      <c r="DP65" s="1121"/>
      <c r="DQ65" s="1121"/>
      <c r="DR65" s="1121"/>
      <c r="DS65" s="1121"/>
      <c r="DU65" s="557"/>
      <c r="DV65" s="557"/>
      <c r="DW65" s="557"/>
      <c r="DX65" s="557"/>
      <c r="DY65" s="557"/>
      <c r="DZ65" s="557"/>
      <c r="EA65" s="557"/>
    </row>
    <row r="66" spans="1:131" ht="16.5" customHeight="1">
      <c r="I66" s="548"/>
      <c r="J66" s="549"/>
      <c r="K66" s="185"/>
      <c r="L66" s="185"/>
      <c r="M66" s="486" t="s">
        <v>418</v>
      </c>
      <c r="N66" s="485"/>
      <c r="O66" s="485"/>
      <c r="P66" s="485"/>
      <c r="Q66" s="485"/>
      <c r="R66" s="485"/>
      <c r="S66" s="485"/>
      <c r="T66" s="485"/>
      <c r="U66" s="485"/>
      <c r="V66" s="485"/>
      <c r="W66" s="485"/>
      <c r="X66" s="485"/>
      <c r="Y66" s="485"/>
      <c r="Z66" s="485"/>
      <c r="AA66" s="485"/>
      <c r="AB66" s="484"/>
      <c r="AC66" s="1135">
        <f>AC64-AC65</f>
        <v>-60313</v>
      </c>
      <c r="AD66" s="1136"/>
      <c r="AE66" s="1136"/>
      <c r="AF66" s="1136"/>
      <c r="AG66" s="1136"/>
      <c r="AH66" s="1136"/>
      <c r="AI66" s="1136"/>
      <c r="AJ66" s="1136"/>
      <c r="AK66" s="1136"/>
      <c r="AL66" s="1136"/>
      <c r="AM66" s="1136"/>
      <c r="AN66" s="1136"/>
      <c r="AO66" s="1136"/>
      <c r="AP66" s="1136"/>
      <c r="AQ66" s="1137"/>
      <c r="AR66" s="1135">
        <f>AR64-AR65</f>
        <v>-100305</v>
      </c>
      <c r="AS66" s="1136"/>
      <c r="AT66" s="1136"/>
      <c r="AU66" s="1136"/>
      <c r="AV66" s="1136"/>
      <c r="AW66" s="1136"/>
      <c r="AX66" s="1136"/>
      <c r="AY66" s="1136"/>
      <c r="AZ66" s="1136"/>
      <c r="BA66" s="1136"/>
      <c r="BB66" s="1136"/>
      <c r="BC66" s="1136"/>
      <c r="BD66" s="1136"/>
      <c r="BE66" s="1136"/>
      <c r="BF66" s="1137"/>
      <c r="BG66" s="1135">
        <f>BG64-BG65</f>
        <v>-160618</v>
      </c>
      <c r="BH66" s="1136"/>
      <c r="BI66" s="1136"/>
      <c r="BJ66" s="1136"/>
      <c r="BK66" s="1136"/>
      <c r="BL66" s="1136"/>
      <c r="BM66" s="1136"/>
      <c r="BN66" s="1136"/>
      <c r="BO66" s="1136"/>
      <c r="BP66" s="1136"/>
      <c r="BQ66" s="1136"/>
      <c r="BR66" s="1136"/>
      <c r="BS66" s="1136"/>
      <c r="BT66" s="1136"/>
      <c r="BU66" s="1137"/>
      <c r="BV66" s="77"/>
      <c r="BW66" s="77"/>
      <c r="BX66" s="77"/>
      <c r="BY66" s="77"/>
      <c r="BZ66" s="77"/>
      <c r="CA66" s="77"/>
      <c r="CB66" s="562"/>
      <c r="CC66" s="562"/>
      <c r="CD66" s="562"/>
      <c r="CE66" s="562"/>
      <c r="CH66" s="558" t="s">
        <v>417</v>
      </c>
      <c r="DE66" s="1121"/>
      <c r="DF66" s="1121"/>
      <c r="DG66" s="1121"/>
      <c r="DH66" s="1121"/>
      <c r="DI66" s="1121"/>
      <c r="DJ66" s="1121"/>
      <c r="DK66" s="1121"/>
      <c r="DL66" s="1121"/>
      <c r="DM66" s="1121"/>
      <c r="DN66" s="1121"/>
      <c r="DO66" s="1121"/>
      <c r="DP66" s="1121"/>
      <c r="DQ66" s="1121"/>
      <c r="DR66" s="1121"/>
      <c r="DS66" s="1121"/>
      <c r="DU66" s="557"/>
      <c r="DV66" s="557"/>
      <c r="DW66" s="557"/>
      <c r="DX66" s="557"/>
      <c r="DY66" s="557"/>
      <c r="DZ66" s="557"/>
      <c r="EA66" s="557"/>
    </row>
    <row r="67" spans="1:131" ht="16.5" customHeight="1">
      <c r="I67" s="548"/>
      <c r="J67" s="549"/>
      <c r="K67" s="185"/>
      <c r="L67" s="185"/>
      <c r="M67" s="487" t="s">
        <v>416</v>
      </c>
      <c r="N67" s="426"/>
      <c r="O67" s="426"/>
      <c r="P67" s="426"/>
      <c r="Q67" s="426"/>
      <c r="R67" s="426"/>
      <c r="S67" s="426"/>
      <c r="T67" s="426"/>
      <c r="U67" s="426"/>
      <c r="V67" s="426"/>
      <c r="W67" s="426"/>
      <c r="X67" s="426"/>
      <c r="Y67" s="426"/>
      <c r="Z67" s="426"/>
      <c r="AA67" s="426"/>
      <c r="AB67" s="429"/>
      <c r="AC67" s="1151">
        <v>9777</v>
      </c>
      <c r="AD67" s="1152"/>
      <c r="AE67" s="1152"/>
      <c r="AF67" s="1152"/>
      <c r="AG67" s="1152"/>
      <c r="AH67" s="1152"/>
      <c r="AI67" s="1152"/>
      <c r="AJ67" s="1152"/>
      <c r="AK67" s="1152"/>
      <c r="AL67" s="1152"/>
      <c r="AM67" s="1152"/>
      <c r="AN67" s="1152"/>
      <c r="AO67" s="1152"/>
      <c r="AP67" s="1152"/>
      <c r="AQ67" s="1153"/>
      <c r="AR67" s="1151">
        <v>6538</v>
      </c>
      <c r="AS67" s="1152"/>
      <c r="AT67" s="1152"/>
      <c r="AU67" s="1152"/>
      <c r="AV67" s="1152"/>
      <c r="AW67" s="1152"/>
      <c r="AX67" s="1152"/>
      <c r="AY67" s="1152"/>
      <c r="AZ67" s="1152"/>
      <c r="BA67" s="1152"/>
      <c r="BB67" s="1152"/>
      <c r="BC67" s="1152"/>
      <c r="BD67" s="1152"/>
      <c r="BE67" s="1152"/>
      <c r="BF67" s="1153"/>
      <c r="BG67" s="1151">
        <f>SUM(AC67:BF67)</f>
        <v>16315</v>
      </c>
      <c r="BH67" s="1152"/>
      <c r="BI67" s="1152"/>
      <c r="BJ67" s="1152"/>
      <c r="BK67" s="1152"/>
      <c r="BL67" s="1152"/>
      <c r="BM67" s="1152"/>
      <c r="BN67" s="1152"/>
      <c r="BO67" s="1152"/>
      <c r="BP67" s="1152"/>
      <c r="BQ67" s="1152"/>
      <c r="BR67" s="1152"/>
      <c r="BS67" s="1152"/>
      <c r="BT67" s="1152"/>
      <c r="BU67" s="1153"/>
      <c r="BV67" s="77"/>
      <c r="BW67" s="77"/>
      <c r="BX67" s="77"/>
      <c r="BY67" s="77"/>
      <c r="BZ67" s="77"/>
      <c r="CA67" s="77"/>
      <c r="CB67" s="562"/>
      <c r="CC67" s="562"/>
      <c r="CD67" s="562"/>
      <c r="CE67" s="562"/>
      <c r="CH67" s="1118" t="s">
        <v>412</v>
      </c>
      <c r="CI67" s="1118"/>
      <c r="CJ67" s="1118"/>
      <c r="CK67" s="1118"/>
      <c r="CL67" s="1118"/>
      <c r="CM67" s="1118"/>
      <c r="CN67" s="1118"/>
      <c r="CO67" s="1118" t="s">
        <v>411</v>
      </c>
      <c r="CP67" s="1118"/>
      <c r="CQ67" s="1118"/>
      <c r="CR67" s="1118"/>
      <c r="CS67" s="1118"/>
      <c r="CT67" s="1118"/>
      <c r="CU67" s="1118"/>
      <c r="CV67" s="1118" t="s">
        <v>7</v>
      </c>
      <c r="CW67" s="1118"/>
      <c r="CX67" s="1118"/>
      <c r="CY67" s="1118"/>
      <c r="CZ67" s="1118"/>
      <c r="DA67" s="1118"/>
      <c r="DB67" s="1118"/>
      <c r="DE67" s="1121"/>
      <c r="DF67" s="1121"/>
      <c r="DG67" s="1121"/>
      <c r="DH67" s="1121"/>
      <c r="DI67" s="1121"/>
      <c r="DJ67" s="1121"/>
      <c r="DK67" s="1121"/>
      <c r="DL67" s="1121"/>
      <c r="DM67" s="1121"/>
      <c r="DN67" s="1121"/>
      <c r="DO67" s="1121"/>
      <c r="DP67" s="1121"/>
      <c r="DQ67" s="1121"/>
      <c r="DR67" s="1121"/>
      <c r="DS67" s="1121"/>
      <c r="DU67" s="557"/>
      <c r="DV67" s="557"/>
      <c r="DW67" s="557"/>
      <c r="DX67" s="557"/>
      <c r="DY67" s="557"/>
      <c r="DZ67" s="557"/>
      <c r="EA67" s="557"/>
    </row>
    <row r="68" spans="1:131" ht="22.5" hidden="1" customHeight="1">
      <c r="I68" s="548"/>
      <c r="J68" s="549"/>
      <c r="K68" s="185"/>
      <c r="L68" s="185"/>
      <c r="BV68" s="77"/>
      <c r="BW68" s="77"/>
      <c r="BX68" s="77"/>
      <c r="BY68" s="77"/>
      <c r="BZ68" s="77"/>
      <c r="CA68" s="77"/>
      <c r="CB68" s="562"/>
      <c r="CC68" s="562"/>
      <c r="CD68" s="562"/>
      <c r="CE68" s="562"/>
      <c r="CH68" s="1119">
        <f>AC69-AC70</f>
        <v>540292</v>
      </c>
      <c r="CI68" s="1120"/>
      <c r="CJ68" s="1120"/>
      <c r="CK68" s="1120"/>
      <c r="CL68" s="1120"/>
      <c r="CM68" s="1120"/>
      <c r="CN68" s="1120"/>
      <c r="CO68" s="1119">
        <f>AR69-AR70</f>
        <v>-40066</v>
      </c>
      <c r="CP68" s="1120"/>
      <c r="CQ68" s="1120"/>
      <c r="CR68" s="1120"/>
      <c r="CS68" s="1120"/>
      <c r="CT68" s="1120"/>
      <c r="CU68" s="1120"/>
      <c r="CV68" s="1119">
        <f>SUM(CH68:CU68)</f>
        <v>500226</v>
      </c>
      <c r="CW68" s="1120"/>
      <c r="CX68" s="1120"/>
      <c r="CY68" s="1120"/>
      <c r="CZ68" s="1120"/>
      <c r="DA68" s="1120"/>
      <c r="DB68" s="1120"/>
      <c r="DE68" s="1121"/>
      <c r="DF68" s="1121"/>
      <c r="DG68" s="1121"/>
      <c r="DH68" s="1121"/>
      <c r="DI68" s="1121"/>
      <c r="DJ68" s="1121"/>
      <c r="DK68" s="1121"/>
      <c r="DL68" s="1121"/>
      <c r="DM68" s="1121"/>
      <c r="DN68" s="1121"/>
      <c r="DO68" s="1121"/>
      <c r="DP68" s="1121"/>
      <c r="DQ68" s="1121"/>
      <c r="DR68" s="1121"/>
      <c r="DS68" s="1121"/>
      <c r="DU68" s="557"/>
      <c r="DV68" s="557"/>
      <c r="DW68" s="557"/>
      <c r="DX68" s="557"/>
      <c r="DY68" s="557"/>
      <c r="DZ68" s="557"/>
      <c r="EA68" s="557"/>
    </row>
    <row r="69" spans="1:131" ht="16.5" customHeight="1">
      <c r="I69" s="548"/>
      <c r="J69" s="549"/>
      <c r="K69" s="185"/>
      <c r="L69" s="185"/>
      <c r="M69" s="516" t="s">
        <v>415</v>
      </c>
      <c r="N69" s="517"/>
      <c r="O69" s="517"/>
      <c r="P69" s="517"/>
      <c r="Q69" s="517"/>
      <c r="R69" s="517"/>
      <c r="S69" s="517"/>
      <c r="T69" s="517"/>
      <c r="U69" s="517"/>
      <c r="V69" s="517"/>
      <c r="W69" s="517"/>
      <c r="X69" s="517"/>
      <c r="Y69" s="517"/>
      <c r="Z69" s="517"/>
      <c r="AA69" s="517"/>
      <c r="AB69" s="518"/>
      <c r="AC69" s="1135">
        <v>2444801</v>
      </c>
      <c r="AD69" s="1136"/>
      <c r="AE69" s="1136"/>
      <c r="AF69" s="1136"/>
      <c r="AG69" s="1136"/>
      <c r="AH69" s="1136"/>
      <c r="AI69" s="1136"/>
      <c r="AJ69" s="1136"/>
      <c r="AK69" s="1136"/>
      <c r="AL69" s="1136"/>
      <c r="AM69" s="1136"/>
      <c r="AN69" s="1136"/>
      <c r="AO69" s="1136"/>
      <c r="AP69" s="1136"/>
      <c r="AQ69" s="1137"/>
      <c r="AR69" s="1135">
        <v>2104234</v>
      </c>
      <c r="AS69" s="1136"/>
      <c r="AT69" s="1136"/>
      <c r="AU69" s="1136"/>
      <c r="AV69" s="1136"/>
      <c r="AW69" s="1136"/>
      <c r="AX69" s="1136"/>
      <c r="AY69" s="1136"/>
      <c r="AZ69" s="1136"/>
      <c r="BA69" s="1136"/>
      <c r="BB69" s="1136"/>
      <c r="BC69" s="1136"/>
      <c r="BD69" s="1136"/>
      <c r="BE69" s="1136"/>
      <c r="BF69" s="1137"/>
      <c r="BG69" s="1135">
        <f>SUM(AC69:BF69)</f>
        <v>4549035</v>
      </c>
      <c r="BH69" s="1136"/>
      <c r="BI69" s="1136"/>
      <c r="BJ69" s="1136"/>
      <c r="BK69" s="1136"/>
      <c r="BL69" s="1136"/>
      <c r="BM69" s="1136"/>
      <c r="BN69" s="1136"/>
      <c r="BO69" s="1136"/>
      <c r="BP69" s="1136"/>
      <c r="BQ69" s="1136"/>
      <c r="BR69" s="1136"/>
      <c r="BS69" s="1136"/>
      <c r="BT69" s="1136"/>
      <c r="BU69" s="1137"/>
      <c r="BV69" s="77"/>
      <c r="BW69" s="77"/>
      <c r="BX69" s="77"/>
      <c r="BY69" s="77"/>
      <c r="BZ69" s="77"/>
      <c r="CA69" s="77"/>
      <c r="CB69" s="562"/>
      <c r="CC69" s="562"/>
      <c r="CD69" s="562"/>
      <c r="CE69" s="562"/>
      <c r="DE69" s="1121"/>
      <c r="DF69" s="1121"/>
      <c r="DG69" s="1121"/>
      <c r="DH69" s="1121"/>
      <c r="DI69" s="1121"/>
      <c r="DJ69" s="1121"/>
      <c r="DK69" s="1121"/>
      <c r="DL69" s="1121"/>
      <c r="DM69" s="1121"/>
      <c r="DN69" s="1121"/>
      <c r="DO69" s="1121"/>
      <c r="DP69" s="1121"/>
      <c r="DQ69" s="1121"/>
      <c r="DR69" s="1121"/>
      <c r="DS69" s="1121"/>
      <c r="DU69" s="557"/>
      <c r="DV69" s="557"/>
      <c r="DW69" s="557"/>
      <c r="DX69" s="557"/>
      <c r="DY69" s="557"/>
      <c r="DZ69" s="557"/>
      <c r="EA69" s="557"/>
    </row>
    <row r="70" spans="1:131" s="76" customFormat="1" ht="16.5" customHeight="1">
      <c r="I70" s="548"/>
      <c r="J70" s="549"/>
      <c r="K70" s="185"/>
      <c r="L70" s="185"/>
      <c r="M70" s="487" t="s">
        <v>414</v>
      </c>
      <c r="N70" s="426"/>
      <c r="O70" s="426"/>
      <c r="P70" s="426"/>
      <c r="Q70" s="426"/>
      <c r="R70" s="426"/>
      <c r="S70" s="426"/>
      <c r="T70" s="426"/>
      <c r="U70" s="426"/>
      <c r="V70" s="426"/>
      <c r="W70" s="426"/>
      <c r="X70" s="426"/>
      <c r="Y70" s="426"/>
      <c r="Z70" s="426"/>
      <c r="AA70" s="426"/>
      <c r="AB70" s="429"/>
      <c r="AC70" s="1154">
        <v>1904509</v>
      </c>
      <c r="AD70" s="1155"/>
      <c r="AE70" s="1155"/>
      <c r="AF70" s="1155"/>
      <c r="AG70" s="1155"/>
      <c r="AH70" s="1155"/>
      <c r="AI70" s="1155"/>
      <c r="AJ70" s="1155"/>
      <c r="AK70" s="1155"/>
      <c r="AL70" s="1155"/>
      <c r="AM70" s="1155"/>
      <c r="AN70" s="1155"/>
      <c r="AO70" s="1155"/>
      <c r="AP70" s="1155"/>
      <c r="AQ70" s="1156"/>
      <c r="AR70" s="1154">
        <v>2144300</v>
      </c>
      <c r="AS70" s="1155"/>
      <c r="AT70" s="1155"/>
      <c r="AU70" s="1155"/>
      <c r="AV70" s="1155"/>
      <c r="AW70" s="1155"/>
      <c r="AX70" s="1155"/>
      <c r="AY70" s="1155"/>
      <c r="AZ70" s="1155"/>
      <c r="BA70" s="1155"/>
      <c r="BB70" s="1155"/>
      <c r="BC70" s="1155"/>
      <c r="BD70" s="1155"/>
      <c r="BE70" s="1155"/>
      <c r="BF70" s="1156"/>
      <c r="BG70" s="1154">
        <f>SUM(AC70:BF70)</f>
        <v>4048809</v>
      </c>
      <c r="BH70" s="1155"/>
      <c r="BI70" s="1155"/>
      <c r="BJ70" s="1155"/>
      <c r="BK70" s="1155"/>
      <c r="BL70" s="1155"/>
      <c r="BM70" s="1155"/>
      <c r="BN70" s="1155"/>
      <c r="BO70" s="1155"/>
      <c r="BP70" s="1155"/>
      <c r="BQ70" s="1155"/>
      <c r="BR70" s="1155"/>
      <c r="BS70" s="1155"/>
      <c r="BT70" s="1155"/>
      <c r="BU70" s="1156"/>
      <c r="BV70" s="77"/>
      <c r="BW70" s="77"/>
      <c r="BX70" s="77"/>
      <c r="BY70" s="77"/>
      <c r="BZ70" s="77"/>
      <c r="CA70" s="77"/>
      <c r="CB70" s="562"/>
      <c r="CC70" s="562"/>
      <c r="CD70" s="562"/>
      <c r="CE70" s="562"/>
      <c r="CF70" s="557"/>
      <c r="CG70" s="557"/>
      <c r="CH70" s="559" t="s">
        <v>620</v>
      </c>
      <c r="CI70" s="560"/>
      <c r="CJ70" s="560"/>
      <c r="CK70" s="560"/>
      <c r="CL70" s="560"/>
      <c r="CM70" s="560"/>
      <c r="CN70" s="560"/>
      <c r="CO70" s="561"/>
      <c r="CP70" s="560"/>
      <c r="CQ70" s="560"/>
      <c r="CR70" s="560"/>
      <c r="CS70" s="560"/>
      <c r="CT70" s="560"/>
      <c r="CU70" s="560"/>
      <c r="CV70" s="561"/>
      <c r="CW70" s="560"/>
      <c r="CX70" s="560"/>
      <c r="CY70" s="560"/>
      <c r="CZ70" s="560"/>
      <c r="DA70" s="560"/>
      <c r="DB70" s="560"/>
      <c r="DC70" s="557"/>
      <c r="DD70" s="557"/>
      <c r="DE70" s="694"/>
      <c r="DF70" s="694"/>
      <c r="DG70" s="694"/>
      <c r="DH70" s="694"/>
      <c r="DI70" s="694"/>
      <c r="DJ70" s="694"/>
      <c r="DK70" s="694"/>
      <c r="DL70" s="694"/>
      <c r="DM70" s="694"/>
      <c r="DN70" s="694"/>
      <c r="DO70" s="694"/>
      <c r="DP70" s="694"/>
      <c r="DQ70" s="694"/>
      <c r="DR70" s="694"/>
      <c r="DS70" s="694"/>
      <c r="DT70" s="557"/>
      <c r="DU70" s="557"/>
      <c r="DV70" s="557"/>
      <c r="DW70" s="557"/>
      <c r="DX70" s="557"/>
      <c r="DY70" s="557"/>
      <c r="DZ70" s="557"/>
      <c r="EA70" s="557"/>
    </row>
    <row r="71" spans="1:131" ht="16.5" customHeight="1">
      <c r="I71" s="548"/>
      <c r="J71" s="549"/>
      <c r="K71" s="185"/>
      <c r="L71" s="185"/>
      <c r="M71" s="486" t="s">
        <v>413</v>
      </c>
      <c r="N71" s="485"/>
      <c r="O71" s="485"/>
      <c r="P71" s="485"/>
      <c r="Q71" s="485"/>
      <c r="R71" s="485"/>
      <c r="S71" s="485"/>
      <c r="T71" s="485"/>
      <c r="U71" s="485"/>
      <c r="V71" s="485"/>
      <c r="W71" s="485"/>
      <c r="X71" s="485"/>
      <c r="Y71" s="485"/>
      <c r="Z71" s="485"/>
      <c r="AA71" s="485"/>
      <c r="AB71" s="484"/>
      <c r="AC71" s="1135"/>
      <c r="AD71" s="1136"/>
      <c r="AE71" s="1136"/>
      <c r="AF71" s="1136"/>
      <c r="AG71" s="1136"/>
      <c r="AH71" s="1136"/>
      <c r="AI71" s="1136"/>
      <c r="AJ71" s="1136"/>
      <c r="AK71" s="1136"/>
      <c r="AL71" s="1136"/>
      <c r="AM71" s="1136"/>
      <c r="AN71" s="1136"/>
      <c r="AO71" s="1136"/>
      <c r="AP71" s="1136"/>
      <c r="AQ71" s="1137"/>
      <c r="AR71" s="1135"/>
      <c r="AS71" s="1136"/>
      <c r="AT71" s="1136"/>
      <c r="AU71" s="1136"/>
      <c r="AV71" s="1136"/>
      <c r="AW71" s="1136"/>
      <c r="AX71" s="1136"/>
      <c r="AY71" s="1136"/>
      <c r="AZ71" s="1136"/>
      <c r="BA71" s="1136"/>
      <c r="BB71" s="1136"/>
      <c r="BC71" s="1136"/>
      <c r="BD71" s="1136"/>
      <c r="BE71" s="1136"/>
      <c r="BF71" s="1137"/>
      <c r="BG71" s="1135"/>
      <c r="BH71" s="1136"/>
      <c r="BI71" s="1136"/>
      <c r="BJ71" s="1136"/>
      <c r="BK71" s="1136"/>
      <c r="BL71" s="1136"/>
      <c r="BM71" s="1136"/>
      <c r="BN71" s="1136"/>
      <c r="BO71" s="1136"/>
      <c r="BP71" s="1136"/>
      <c r="BQ71" s="1136"/>
      <c r="BR71" s="1136"/>
      <c r="BS71" s="1136"/>
      <c r="BT71" s="1136"/>
      <c r="BU71" s="1137"/>
      <c r="BV71" s="77"/>
      <c r="BW71" s="77"/>
      <c r="BX71" s="77"/>
      <c r="BY71" s="77"/>
      <c r="BZ71" s="77"/>
      <c r="CA71" s="77"/>
      <c r="CB71" s="562"/>
      <c r="CC71" s="562"/>
      <c r="CD71" s="562"/>
      <c r="CE71" s="562"/>
      <c r="CH71" s="1118" t="s">
        <v>412</v>
      </c>
      <c r="CI71" s="1118"/>
      <c r="CJ71" s="1118"/>
      <c r="CK71" s="1118"/>
      <c r="CL71" s="1118"/>
      <c r="CM71" s="1118"/>
      <c r="CN71" s="1118"/>
      <c r="CO71" s="1118" t="s">
        <v>411</v>
      </c>
      <c r="CP71" s="1118"/>
      <c r="CQ71" s="1118"/>
      <c r="CR71" s="1118"/>
      <c r="CS71" s="1118"/>
      <c r="CT71" s="1118"/>
      <c r="CU71" s="1118"/>
      <c r="CV71" s="1118" t="s">
        <v>7</v>
      </c>
      <c r="CW71" s="1118"/>
      <c r="CX71" s="1118"/>
      <c r="CY71" s="1118"/>
      <c r="CZ71" s="1118"/>
      <c r="DA71" s="1118"/>
      <c r="DB71" s="1118"/>
      <c r="DE71" s="1121"/>
      <c r="DF71" s="1121"/>
      <c r="DG71" s="1121"/>
      <c r="DH71" s="1121"/>
      <c r="DI71" s="1121"/>
      <c r="DJ71" s="1121"/>
      <c r="DK71" s="1121"/>
      <c r="DL71" s="1121"/>
      <c r="DM71" s="1121"/>
      <c r="DN71" s="1121"/>
      <c r="DO71" s="1121"/>
      <c r="DP71" s="1121"/>
      <c r="DQ71" s="1121"/>
      <c r="DR71" s="1121"/>
      <c r="DS71" s="1121"/>
      <c r="DU71" s="557"/>
      <c r="DV71" s="557"/>
      <c r="DW71" s="557"/>
      <c r="DX71" s="557"/>
      <c r="DY71" s="557"/>
      <c r="DZ71" s="557"/>
      <c r="EA71" s="557"/>
    </row>
    <row r="72" spans="1:131" ht="16.5" customHeight="1">
      <c r="I72" s="548"/>
      <c r="J72" s="549"/>
      <c r="K72" s="185"/>
      <c r="L72" s="185"/>
      <c r="M72" s="483"/>
      <c r="N72" s="696" t="s">
        <v>410</v>
      </c>
      <c r="O72" s="696"/>
      <c r="P72" s="696"/>
      <c r="Q72" s="696"/>
      <c r="R72" s="696"/>
      <c r="S72" s="696"/>
      <c r="T72" s="696"/>
      <c r="U72" s="696"/>
      <c r="V72" s="696"/>
      <c r="W72" s="696"/>
      <c r="X72" s="696"/>
      <c r="Y72" s="696"/>
      <c r="Z72" s="696"/>
      <c r="AA72" s="696"/>
      <c r="AB72" s="123"/>
      <c r="AC72" s="1138">
        <f>CH72</f>
        <v>131372</v>
      </c>
      <c r="AD72" s="1139"/>
      <c r="AE72" s="1139"/>
      <c r="AF72" s="1139"/>
      <c r="AG72" s="1139"/>
      <c r="AH72" s="1139"/>
      <c r="AI72" s="1139"/>
      <c r="AJ72" s="1139"/>
      <c r="AK72" s="1139"/>
      <c r="AL72" s="1139"/>
      <c r="AM72" s="1139"/>
      <c r="AN72" s="1139"/>
      <c r="AO72" s="1139"/>
      <c r="AP72" s="1139"/>
      <c r="AQ72" s="1140"/>
      <c r="AR72" s="1138">
        <f>CO72</f>
        <v>171766</v>
      </c>
      <c r="AS72" s="1139"/>
      <c r="AT72" s="1139"/>
      <c r="AU72" s="1139"/>
      <c r="AV72" s="1139"/>
      <c r="AW72" s="1139"/>
      <c r="AX72" s="1139"/>
      <c r="AY72" s="1139"/>
      <c r="AZ72" s="1139"/>
      <c r="BA72" s="1139"/>
      <c r="BB72" s="1139"/>
      <c r="BC72" s="1139"/>
      <c r="BD72" s="1139"/>
      <c r="BE72" s="1139"/>
      <c r="BF72" s="1140"/>
      <c r="BG72" s="1138">
        <f>SUM(AC72:BF72)</f>
        <v>303138</v>
      </c>
      <c r="BH72" s="1139"/>
      <c r="BI72" s="1139"/>
      <c r="BJ72" s="1139"/>
      <c r="BK72" s="1139"/>
      <c r="BL72" s="1139"/>
      <c r="BM72" s="1139"/>
      <c r="BN72" s="1139"/>
      <c r="BO72" s="1139"/>
      <c r="BP72" s="1139"/>
      <c r="BQ72" s="1139"/>
      <c r="BR72" s="1139"/>
      <c r="BS72" s="1139"/>
      <c r="BT72" s="1139"/>
      <c r="BU72" s="1140"/>
      <c r="BV72" s="77"/>
      <c r="BW72" s="77"/>
      <c r="BX72" s="77"/>
      <c r="BY72" s="77"/>
      <c r="BZ72" s="77"/>
      <c r="CA72" s="77"/>
      <c r="CB72" s="562"/>
      <c r="CC72" s="562"/>
      <c r="CD72" s="562"/>
      <c r="CE72" s="562"/>
      <c r="CH72" s="1119">
        <v>131372</v>
      </c>
      <c r="CI72" s="1120"/>
      <c r="CJ72" s="1120"/>
      <c r="CK72" s="1120"/>
      <c r="CL72" s="1120"/>
      <c r="CM72" s="1120"/>
      <c r="CN72" s="1120"/>
      <c r="CO72" s="1119">
        <v>171766</v>
      </c>
      <c r="CP72" s="1120"/>
      <c r="CQ72" s="1120"/>
      <c r="CR72" s="1120"/>
      <c r="CS72" s="1120"/>
      <c r="CT72" s="1120"/>
      <c r="CU72" s="1120"/>
      <c r="CV72" s="1119">
        <f>SUM(CH72:CU72)</f>
        <v>303138</v>
      </c>
      <c r="CW72" s="1120"/>
      <c r="CX72" s="1120"/>
      <c r="CY72" s="1120"/>
      <c r="CZ72" s="1120"/>
      <c r="DA72" s="1120"/>
      <c r="DB72" s="1120"/>
      <c r="DU72" s="557"/>
      <c r="DV72" s="557"/>
      <c r="DW72" s="557"/>
      <c r="DX72" s="557"/>
      <c r="DY72" s="557"/>
      <c r="DZ72" s="557"/>
      <c r="EA72" s="557"/>
    </row>
    <row r="73" spans="1:131" ht="13.5" customHeight="1">
      <c r="I73" s="548"/>
      <c r="J73" s="549"/>
      <c r="K73" s="185"/>
      <c r="L73" s="185"/>
      <c r="M73" s="483"/>
      <c r="N73" s="696" t="s">
        <v>409</v>
      </c>
      <c r="O73" s="696"/>
      <c r="P73" s="696"/>
      <c r="Q73" s="696"/>
      <c r="R73" s="696"/>
      <c r="S73" s="696"/>
      <c r="T73" s="696"/>
      <c r="U73" s="696"/>
      <c r="V73" s="696"/>
      <c r="W73" s="696"/>
      <c r="X73" s="696"/>
      <c r="Y73" s="696"/>
      <c r="Z73" s="696"/>
      <c r="AA73" s="696"/>
      <c r="AB73" s="123"/>
      <c r="AC73" s="1138">
        <v>79659</v>
      </c>
      <c r="AD73" s="1139"/>
      <c r="AE73" s="1139"/>
      <c r="AF73" s="1139"/>
      <c r="AG73" s="1139"/>
      <c r="AH73" s="1139"/>
      <c r="AI73" s="1139"/>
      <c r="AJ73" s="1139"/>
      <c r="AK73" s="1139"/>
      <c r="AL73" s="1139"/>
      <c r="AM73" s="1139"/>
      <c r="AN73" s="1139"/>
      <c r="AO73" s="1139"/>
      <c r="AP73" s="1139"/>
      <c r="AQ73" s="1140"/>
      <c r="AR73" s="1138">
        <v>120525</v>
      </c>
      <c r="AS73" s="1139"/>
      <c r="AT73" s="1139"/>
      <c r="AU73" s="1139"/>
      <c r="AV73" s="1139"/>
      <c r="AW73" s="1139"/>
      <c r="AX73" s="1139"/>
      <c r="AY73" s="1139"/>
      <c r="AZ73" s="1139"/>
      <c r="BA73" s="1139"/>
      <c r="BB73" s="1139"/>
      <c r="BC73" s="1139"/>
      <c r="BD73" s="1139"/>
      <c r="BE73" s="1139"/>
      <c r="BF73" s="1140"/>
      <c r="BG73" s="1138">
        <f>SUM(AC73:BF73)</f>
        <v>200184</v>
      </c>
      <c r="BH73" s="1139"/>
      <c r="BI73" s="1139"/>
      <c r="BJ73" s="1139"/>
      <c r="BK73" s="1139"/>
      <c r="BL73" s="1139"/>
      <c r="BM73" s="1139"/>
      <c r="BN73" s="1139"/>
      <c r="BO73" s="1139"/>
      <c r="BP73" s="1139"/>
      <c r="BQ73" s="1139"/>
      <c r="BR73" s="1139"/>
      <c r="BS73" s="1139"/>
      <c r="BT73" s="1139"/>
      <c r="BU73" s="1140"/>
      <c r="BV73" s="77"/>
      <c r="BW73" s="77"/>
      <c r="BX73" s="77"/>
      <c r="BY73" s="77"/>
      <c r="BZ73" s="77"/>
      <c r="CA73" s="77"/>
      <c r="CB73" s="562"/>
      <c r="CC73" s="562"/>
      <c r="CD73" s="562"/>
      <c r="CE73" s="562"/>
      <c r="DU73" s="557"/>
      <c r="DV73" s="557"/>
      <c r="DW73" s="557"/>
      <c r="DX73" s="557"/>
      <c r="DY73" s="557"/>
      <c r="DZ73" s="557"/>
      <c r="EA73" s="557"/>
    </row>
    <row r="74" spans="1:131" ht="13.5" hidden="1" customHeight="1">
      <c r="I74" s="548"/>
      <c r="J74" s="549"/>
      <c r="K74" s="185"/>
      <c r="L74" s="185"/>
      <c r="M74" s="483"/>
      <c r="N74" s="696" t="s">
        <v>167</v>
      </c>
      <c r="O74" s="696"/>
      <c r="P74" s="696"/>
      <c r="Q74" s="696"/>
      <c r="R74" s="696"/>
      <c r="S74" s="696"/>
      <c r="T74" s="696"/>
      <c r="U74" s="696"/>
      <c r="V74" s="696"/>
      <c r="W74" s="696"/>
      <c r="X74" s="696"/>
      <c r="Y74" s="696"/>
      <c r="Z74" s="696"/>
      <c r="AA74" s="696"/>
      <c r="AB74" s="123"/>
      <c r="AC74" s="1138"/>
      <c r="AD74" s="1139"/>
      <c r="AE74" s="1139"/>
      <c r="AF74" s="1139"/>
      <c r="AG74" s="1139"/>
      <c r="AH74" s="1139"/>
      <c r="AI74" s="1139"/>
      <c r="AJ74" s="1139"/>
      <c r="AK74" s="1139"/>
      <c r="AL74" s="1139"/>
      <c r="AM74" s="1139"/>
      <c r="AN74" s="1139"/>
      <c r="AO74" s="1139"/>
      <c r="AP74" s="1139"/>
      <c r="AQ74" s="1140"/>
      <c r="AR74" s="1138"/>
      <c r="AS74" s="1139"/>
      <c r="AT74" s="1139"/>
      <c r="AU74" s="1139"/>
      <c r="AV74" s="1139"/>
      <c r="AW74" s="1139"/>
      <c r="AX74" s="1139"/>
      <c r="AY74" s="1139"/>
      <c r="AZ74" s="1139"/>
      <c r="BA74" s="1139"/>
      <c r="BB74" s="1139"/>
      <c r="BC74" s="1139"/>
      <c r="BD74" s="1139"/>
      <c r="BE74" s="1139"/>
      <c r="BF74" s="1140"/>
      <c r="BG74" s="1138">
        <f>SUM(AC74:BF74)</f>
        <v>0</v>
      </c>
      <c r="BH74" s="1139"/>
      <c r="BI74" s="1139"/>
      <c r="BJ74" s="1139"/>
      <c r="BK74" s="1139"/>
      <c r="BL74" s="1139"/>
      <c r="BM74" s="1139"/>
      <c r="BN74" s="1139"/>
      <c r="BO74" s="1139"/>
      <c r="BP74" s="1139"/>
      <c r="BQ74" s="1139"/>
      <c r="BR74" s="1139"/>
      <c r="BS74" s="1139"/>
      <c r="BT74" s="1139"/>
      <c r="BU74" s="1140"/>
      <c r="BV74" s="77"/>
      <c r="BW74" s="77"/>
      <c r="BX74" s="77"/>
      <c r="BY74" s="77"/>
      <c r="BZ74" s="77"/>
      <c r="CA74" s="77"/>
      <c r="CB74" s="562"/>
      <c r="CC74" s="562"/>
      <c r="CD74" s="562"/>
      <c r="CE74" s="562"/>
      <c r="DE74" s="562"/>
      <c r="DF74" s="562"/>
      <c r="DG74" s="562"/>
      <c r="DH74" s="562"/>
      <c r="DI74" s="562"/>
      <c r="DJ74" s="563"/>
      <c r="DK74" s="563"/>
      <c r="DL74" s="563"/>
      <c r="DM74" s="563"/>
      <c r="DN74" s="563"/>
      <c r="DO74" s="563"/>
      <c r="DP74" s="563"/>
      <c r="DQ74" s="563"/>
      <c r="DR74" s="563"/>
      <c r="DS74" s="563"/>
      <c r="DT74" s="563"/>
      <c r="DU74" s="563"/>
      <c r="DV74" s="563"/>
      <c r="DW74" s="563"/>
      <c r="DX74" s="563"/>
      <c r="DY74" s="557"/>
      <c r="DZ74" s="557"/>
      <c r="EA74" s="557"/>
    </row>
    <row r="75" spans="1:131" ht="13.5" customHeight="1">
      <c r="I75" s="185"/>
      <c r="J75" s="482"/>
      <c r="K75" s="482"/>
      <c r="L75" s="482"/>
      <c r="M75" s="564"/>
      <c r="N75" s="76" t="s">
        <v>408</v>
      </c>
      <c r="O75" s="76"/>
      <c r="P75" s="696"/>
      <c r="Q75" s="696"/>
      <c r="R75" s="696"/>
      <c r="S75" s="696"/>
      <c r="T75" s="696"/>
      <c r="U75" s="696"/>
      <c r="V75" s="696"/>
      <c r="W75" s="696"/>
      <c r="X75" s="696"/>
      <c r="Y75" s="696"/>
      <c r="Z75" s="696"/>
      <c r="AA75" s="696"/>
      <c r="AB75" s="123"/>
      <c r="AC75" s="1138">
        <f>CH83</f>
        <v>17637</v>
      </c>
      <c r="AD75" s="1139"/>
      <c r="AE75" s="1139"/>
      <c r="AF75" s="1139"/>
      <c r="AG75" s="1139"/>
      <c r="AH75" s="1139"/>
      <c r="AI75" s="1139"/>
      <c r="AJ75" s="1139"/>
      <c r="AK75" s="1139"/>
      <c r="AL75" s="1139"/>
      <c r="AM75" s="1139"/>
      <c r="AN75" s="1139"/>
      <c r="AO75" s="1139"/>
      <c r="AP75" s="1139"/>
      <c r="AQ75" s="1140"/>
      <c r="AR75" s="1138">
        <f>CO83</f>
        <v>49458</v>
      </c>
      <c r="AS75" s="1139"/>
      <c r="AT75" s="1139"/>
      <c r="AU75" s="1139"/>
      <c r="AV75" s="1139"/>
      <c r="AW75" s="1139"/>
      <c r="AX75" s="1139"/>
      <c r="AY75" s="1139"/>
      <c r="AZ75" s="1139"/>
      <c r="BA75" s="1139"/>
      <c r="BB75" s="1139"/>
      <c r="BC75" s="1139"/>
      <c r="BD75" s="1139"/>
      <c r="BE75" s="1139"/>
      <c r="BF75" s="1140"/>
      <c r="BG75" s="1138">
        <f>SUM(AC75:BF75)</f>
        <v>67095</v>
      </c>
      <c r="BH75" s="1139"/>
      <c r="BI75" s="1139"/>
      <c r="BJ75" s="1139"/>
      <c r="BK75" s="1139"/>
      <c r="BL75" s="1139"/>
      <c r="BM75" s="1139"/>
      <c r="BN75" s="1139"/>
      <c r="BO75" s="1139"/>
      <c r="BP75" s="1139"/>
      <c r="BQ75" s="1139"/>
      <c r="BR75" s="1139"/>
      <c r="BS75" s="1139"/>
      <c r="BT75" s="1139"/>
      <c r="BU75" s="1140"/>
      <c r="BV75" s="77"/>
      <c r="BW75" s="77"/>
      <c r="BX75" s="77"/>
      <c r="BY75" s="77"/>
      <c r="BZ75" s="77"/>
      <c r="CA75" s="77"/>
      <c r="CB75" s="562"/>
      <c r="CC75" s="562"/>
      <c r="CD75" s="562"/>
      <c r="CE75" s="562"/>
      <c r="CH75" s="786" t="s">
        <v>502</v>
      </c>
      <c r="CI75" s="786"/>
      <c r="CJ75" s="786"/>
      <c r="CK75" s="786"/>
      <c r="CL75" s="786"/>
      <c r="CM75" s="786"/>
      <c r="CN75" s="786"/>
      <c r="CO75" s="786"/>
      <c r="CP75" s="786"/>
      <c r="CQ75" s="786"/>
      <c r="CR75" s="786"/>
      <c r="CS75" s="786"/>
      <c r="CT75" s="786"/>
      <c r="CU75" s="786"/>
      <c r="CV75" s="786"/>
      <c r="CW75" s="786"/>
      <c r="CX75" s="786"/>
      <c r="CY75" s="786"/>
      <c r="CZ75" s="786"/>
      <c r="DA75" s="786"/>
      <c r="DB75" s="786"/>
      <c r="DC75" s="786"/>
      <c r="DD75" s="786"/>
      <c r="DE75" s="786"/>
      <c r="DF75" s="786"/>
      <c r="DG75" s="786"/>
      <c r="DH75" s="786"/>
      <c r="DI75" s="786"/>
      <c r="DJ75" s="764"/>
      <c r="DK75" s="764"/>
      <c r="DL75" s="764"/>
      <c r="DM75" s="764"/>
      <c r="DN75" s="764"/>
      <c r="DO75" s="764"/>
      <c r="DP75" s="764"/>
      <c r="DQ75" s="764"/>
      <c r="DR75" s="764"/>
      <c r="DS75" s="764"/>
      <c r="DT75" s="1121"/>
      <c r="DU75" s="1121"/>
      <c r="DV75" s="1121"/>
      <c r="DW75" s="1121"/>
      <c r="DX75" s="1121"/>
      <c r="DY75" s="557"/>
      <c r="DZ75" s="557"/>
      <c r="EA75" s="557"/>
    </row>
    <row r="76" spans="1:131" ht="13.5" customHeight="1">
      <c r="I76" s="185"/>
      <c r="J76" s="482"/>
      <c r="K76" s="482"/>
      <c r="L76" s="482"/>
      <c r="M76" s="565"/>
      <c r="N76" s="360" t="s">
        <v>407</v>
      </c>
      <c r="O76" s="360"/>
      <c r="P76" s="426"/>
      <c r="Q76" s="426"/>
      <c r="R76" s="426"/>
      <c r="S76" s="426"/>
      <c r="T76" s="426"/>
      <c r="U76" s="426"/>
      <c r="V76" s="426"/>
      <c r="W76" s="426"/>
      <c r="X76" s="426"/>
      <c r="Y76" s="426"/>
      <c r="Z76" s="426"/>
      <c r="AA76" s="426"/>
      <c r="AB76" s="429"/>
      <c r="AC76" s="1151"/>
      <c r="AD76" s="1152"/>
      <c r="AE76" s="1152"/>
      <c r="AF76" s="1152"/>
      <c r="AG76" s="1152"/>
      <c r="AH76" s="1152"/>
      <c r="AI76" s="1152"/>
      <c r="AJ76" s="1152"/>
      <c r="AK76" s="1152"/>
      <c r="AL76" s="1152"/>
      <c r="AM76" s="1152"/>
      <c r="AN76" s="1152"/>
      <c r="AO76" s="1152"/>
      <c r="AP76" s="1152"/>
      <c r="AQ76" s="1153"/>
      <c r="AR76" s="1151"/>
      <c r="AS76" s="1152"/>
      <c r="AT76" s="1152"/>
      <c r="AU76" s="1152"/>
      <c r="AV76" s="1152"/>
      <c r="AW76" s="1152"/>
      <c r="AX76" s="1152"/>
      <c r="AY76" s="1152"/>
      <c r="AZ76" s="1152"/>
      <c r="BA76" s="1152"/>
      <c r="BB76" s="1152"/>
      <c r="BC76" s="1152"/>
      <c r="BD76" s="1152"/>
      <c r="BE76" s="1152"/>
      <c r="BF76" s="1153"/>
      <c r="BG76" s="1151"/>
      <c r="BH76" s="1152"/>
      <c r="BI76" s="1152"/>
      <c r="BJ76" s="1152"/>
      <c r="BK76" s="1152"/>
      <c r="BL76" s="1152"/>
      <c r="BM76" s="1152"/>
      <c r="BN76" s="1152"/>
      <c r="BO76" s="1152"/>
      <c r="BP76" s="1152"/>
      <c r="BQ76" s="1152"/>
      <c r="BR76" s="1152"/>
      <c r="BS76" s="1152"/>
      <c r="BT76" s="1152"/>
      <c r="BU76" s="1153"/>
      <c r="BV76" s="77"/>
      <c r="BW76" s="77"/>
      <c r="BX76" s="77"/>
      <c r="BY76" s="77"/>
      <c r="BZ76" s="77"/>
      <c r="CA76" s="77"/>
      <c r="CB76" s="562"/>
      <c r="CC76" s="562"/>
      <c r="CD76" s="562"/>
      <c r="CE76" s="562"/>
      <c r="CG76" s="566" t="s">
        <v>482</v>
      </c>
      <c r="CH76" s="1118" t="s">
        <v>412</v>
      </c>
      <c r="CI76" s="1118"/>
      <c r="CJ76" s="1118"/>
      <c r="CK76" s="1118"/>
      <c r="CL76" s="1118"/>
      <c r="CM76" s="1118"/>
      <c r="CN76" s="1118"/>
      <c r="CO76" s="1118" t="s">
        <v>411</v>
      </c>
      <c r="CP76" s="1118"/>
      <c r="CQ76" s="1118"/>
      <c r="CR76" s="1118"/>
      <c r="CS76" s="1118"/>
      <c r="CT76" s="1118"/>
      <c r="CU76" s="1118"/>
      <c r="CV76" s="1118" t="s">
        <v>7</v>
      </c>
      <c r="CW76" s="1118"/>
      <c r="CX76" s="1118"/>
      <c r="CY76" s="1118"/>
      <c r="CZ76" s="1118"/>
      <c r="DA76" s="1118"/>
      <c r="DB76" s="1118"/>
      <c r="DE76" s="1122"/>
      <c r="DF76" s="1122"/>
      <c r="DG76" s="1122"/>
      <c r="DH76" s="1122"/>
      <c r="DI76" s="1122"/>
      <c r="DJ76" s="1121"/>
      <c r="DK76" s="1121"/>
      <c r="DL76" s="1121"/>
      <c r="DM76" s="1121"/>
      <c r="DN76" s="1121"/>
      <c r="DO76" s="1121"/>
      <c r="DP76" s="1121"/>
      <c r="DQ76" s="1121"/>
      <c r="DR76" s="1121"/>
      <c r="DS76" s="1121"/>
      <c r="DT76" s="1121"/>
      <c r="DU76" s="1121"/>
      <c r="DV76" s="1121"/>
      <c r="DW76" s="1121"/>
      <c r="DX76" s="1121"/>
    </row>
    <row r="77" spans="1:131" ht="13.5" customHeight="1">
      <c r="CG77" s="566" t="s">
        <v>483</v>
      </c>
      <c r="CH77" s="1119">
        <v>17637</v>
      </c>
      <c r="CI77" s="1120"/>
      <c r="CJ77" s="1120"/>
      <c r="CK77" s="1120"/>
      <c r="CL77" s="1120"/>
      <c r="CM77" s="1120"/>
      <c r="CN77" s="1120"/>
      <c r="CO77" s="1119">
        <v>49458</v>
      </c>
      <c r="CP77" s="1120"/>
      <c r="CQ77" s="1120"/>
      <c r="CR77" s="1120"/>
      <c r="CS77" s="1120"/>
      <c r="CT77" s="1120"/>
      <c r="CU77" s="1120"/>
      <c r="CV77" s="1119">
        <f t="shared" ref="CV77:CV82" si="1">SUM(CH77:CU77)</f>
        <v>67095</v>
      </c>
      <c r="CW77" s="1120"/>
      <c r="CX77" s="1120"/>
      <c r="CY77" s="1120"/>
      <c r="CZ77" s="1120"/>
      <c r="DA77" s="1120"/>
      <c r="DB77" s="1120"/>
    </row>
    <row r="78" spans="1:131" ht="13.5" customHeight="1">
      <c r="M78" s="696"/>
      <c r="N78" s="696"/>
      <c r="O78" s="696"/>
      <c r="P78" s="696"/>
      <c r="Q78" s="696"/>
      <c r="R78" s="696"/>
      <c r="S78" s="696"/>
      <c r="T78" s="696"/>
      <c r="U78" s="696"/>
      <c r="V78" s="696"/>
      <c r="W78" s="696"/>
      <c r="X78" s="696"/>
      <c r="Y78" s="696"/>
      <c r="Z78" s="696"/>
      <c r="AA78" s="696"/>
      <c r="AB78" s="696"/>
      <c r="AC78" s="748"/>
      <c r="AD78" s="748"/>
      <c r="AE78" s="748"/>
      <c r="AF78" s="748"/>
      <c r="AG78" s="748"/>
      <c r="AH78" s="748"/>
      <c r="AI78" s="748"/>
      <c r="AJ78" s="748"/>
      <c r="AK78" s="748"/>
      <c r="AL78" s="748"/>
      <c r="AM78" s="748"/>
      <c r="AN78" s="748"/>
      <c r="AO78" s="748"/>
      <c r="AP78" s="748"/>
      <c r="AQ78" s="748"/>
      <c r="AR78" s="748"/>
      <c r="AS78" s="748"/>
      <c r="AT78" s="748"/>
      <c r="AU78" s="748"/>
      <c r="AV78" s="748"/>
      <c r="AW78" s="748"/>
      <c r="AX78" s="748"/>
      <c r="AY78" s="748"/>
      <c r="AZ78" s="748"/>
      <c r="BA78" s="748"/>
      <c r="BB78" s="748"/>
      <c r="BC78" s="748"/>
      <c r="BD78" s="748"/>
      <c r="BE78" s="77"/>
      <c r="BF78" s="77"/>
      <c r="BG78" s="77"/>
      <c r="BH78" s="77"/>
      <c r="BI78" s="480"/>
      <c r="BJ78" s="480"/>
      <c r="BK78" s="480"/>
      <c r="BL78" s="480"/>
      <c r="BM78" s="480"/>
      <c r="BN78" s="480"/>
      <c r="BO78" s="480"/>
      <c r="BP78" s="480"/>
      <c r="BQ78" s="480"/>
      <c r="BR78" s="748"/>
      <c r="BS78" s="748"/>
      <c r="BT78" s="77"/>
      <c r="BU78" s="77"/>
      <c r="CG78" s="566" t="s">
        <v>484</v>
      </c>
      <c r="CH78" s="1157">
        <v>0</v>
      </c>
      <c r="CI78" s="1158"/>
      <c r="CJ78" s="1158"/>
      <c r="CK78" s="1158"/>
      <c r="CL78" s="1158"/>
      <c r="CM78" s="1158"/>
      <c r="CN78" s="1158"/>
      <c r="CO78" s="1157">
        <v>0</v>
      </c>
      <c r="CP78" s="1158"/>
      <c r="CQ78" s="1158"/>
      <c r="CR78" s="1158"/>
      <c r="CS78" s="1158"/>
      <c r="CT78" s="1158"/>
      <c r="CU78" s="1158"/>
      <c r="CV78" s="1119">
        <f t="shared" si="1"/>
        <v>0</v>
      </c>
      <c r="CW78" s="1120"/>
      <c r="CX78" s="1120"/>
      <c r="CY78" s="1120"/>
      <c r="CZ78" s="1120"/>
      <c r="DA78" s="1120"/>
      <c r="DB78" s="1120"/>
    </row>
    <row r="79" spans="1:131" ht="13.5" customHeight="1">
      <c r="A79" s="76"/>
      <c r="B79" s="185"/>
      <c r="C79" s="185"/>
      <c r="D79" s="185"/>
      <c r="E79" s="185"/>
      <c r="F79" s="185"/>
      <c r="G79" s="185"/>
      <c r="H79" s="185"/>
      <c r="I79" s="1124"/>
      <c r="J79" s="997"/>
      <c r="K79" s="185"/>
      <c r="L79" s="185"/>
      <c r="BV79" s="77"/>
      <c r="BW79" s="77"/>
      <c r="BX79" s="77"/>
      <c r="BY79" s="77"/>
      <c r="BZ79" s="77"/>
      <c r="CA79" s="77"/>
      <c r="CB79" s="562"/>
      <c r="CC79" s="562"/>
      <c r="CD79" s="562"/>
      <c r="CE79" s="562"/>
      <c r="CG79" s="566" t="s">
        <v>485</v>
      </c>
      <c r="CH79" s="1119">
        <v>0</v>
      </c>
      <c r="CI79" s="1120"/>
      <c r="CJ79" s="1120"/>
      <c r="CK79" s="1120"/>
      <c r="CL79" s="1120"/>
      <c r="CM79" s="1120"/>
      <c r="CN79" s="1120"/>
      <c r="CO79" s="1119">
        <v>0</v>
      </c>
      <c r="CP79" s="1120"/>
      <c r="CQ79" s="1120"/>
      <c r="CR79" s="1120"/>
      <c r="CS79" s="1120"/>
      <c r="CT79" s="1120"/>
      <c r="CU79" s="1120"/>
      <c r="CV79" s="1119">
        <f t="shared" si="1"/>
        <v>0</v>
      </c>
      <c r="CW79" s="1120"/>
      <c r="CX79" s="1120"/>
      <c r="CY79" s="1120"/>
      <c r="CZ79" s="1120"/>
      <c r="DA79" s="1120"/>
      <c r="DB79" s="1120"/>
    </row>
    <row r="80" spans="1:131" ht="13.5" customHeight="1">
      <c r="A80" s="76"/>
      <c r="B80" s="185"/>
      <c r="C80" s="185"/>
      <c r="D80" s="185"/>
      <c r="E80" s="185"/>
      <c r="F80" s="185"/>
      <c r="G80" s="185"/>
      <c r="H80" s="185"/>
      <c r="I80" s="548"/>
      <c r="J80" s="1124"/>
      <c r="K80" s="1124"/>
      <c r="L80" s="1124"/>
      <c r="BV80" s="77"/>
      <c r="BW80" s="77"/>
      <c r="BX80" s="77"/>
      <c r="BY80" s="77"/>
      <c r="BZ80" s="77"/>
      <c r="CA80" s="77"/>
      <c r="CB80" s="562"/>
      <c r="CC80" s="562"/>
      <c r="CD80" s="562"/>
      <c r="CE80" s="562"/>
      <c r="CG80" s="566" t="s">
        <v>606</v>
      </c>
      <c r="CH80" s="1119">
        <v>0</v>
      </c>
      <c r="CI80" s="1120"/>
      <c r="CJ80" s="1120"/>
      <c r="CK80" s="1120"/>
      <c r="CL80" s="1120"/>
      <c r="CM80" s="1120"/>
      <c r="CN80" s="1120"/>
      <c r="CO80" s="1119">
        <v>0</v>
      </c>
      <c r="CP80" s="1120"/>
      <c r="CQ80" s="1120"/>
      <c r="CR80" s="1120"/>
      <c r="CS80" s="1120"/>
      <c r="CT80" s="1120"/>
      <c r="CU80" s="1120"/>
      <c r="CV80" s="1119">
        <f t="shared" si="1"/>
        <v>0</v>
      </c>
      <c r="CW80" s="1120"/>
      <c r="CX80" s="1120"/>
      <c r="CY80" s="1120"/>
      <c r="CZ80" s="1120"/>
      <c r="DA80" s="1120"/>
      <c r="DB80" s="1120"/>
    </row>
    <row r="81" spans="1:106" ht="13.5" customHeight="1">
      <c r="A81" s="76"/>
      <c r="B81" s="185"/>
      <c r="C81" s="185"/>
      <c r="D81" s="185"/>
      <c r="E81" s="185"/>
      <c r="F81" s="185"/>
      <c r="G81" s="185"/>
      <c r="H81" s="185"/>
      <c r="I81" s="548"/>
      <c r="J81" s="549"/>
      <c r="K81" s="185"/>
      <c r="L81" s="185"/>
      <c r="BV81" s="77"/>
      <c r="BW81" s="77"/>
      <c r="BX81" s="77"/>
      <c r="BY81" s="77"/>
      <c r="BZ81" s="77"/>
      <c r="CA81" s="77"/>
      <c r="CB81" s="562"/>
      <c r="CC81" s="562"/>
      <c r="CD81" s="562"/>
      <c r="CE81" s="562"/>
      <c r="CG81" s="566" t="s">
        <v>486</v>
      </c>
      <c r="CH81" s="1119">
        <v>0</v>
      </c>
      <c r="CI81" s="1120"/>
      <c r="CJ81" s="1120"/>
      <c r="CK81" s="1120"/>
      <c r="CL81" s="1120"/>
      <c r="CM81" s="1120"/>
      <c r="CN81" s="1120"/>
      <c r="CO81" s="1119">
        <v>0</v>
      </c>
      <c r="CP81" s="1120"/>
      <c r="CQ81" s="1120"/>
      <c r="CR81" s="1120"/>
      <c r="CS81" s="1120"/>
      <c r="CT81" s="1120"/>
      <c r="CU81" s="1120"/>
      <c r="CV81" s="1119">
        <f t="shared" si="1"/>
        <v>0</v>
      </c>
      <c r="CW81" s="1120"/>
      <c r="CX81" s="1120"/>
      <c r="CY81" s="1120"/>
      <c r="CZ81" s="1120"/>
      <c r="DA81" s="1120"/>
      <c r="DB81" s="1120"/>
    </row>
    <row r="82" spans="1:106" ht="13.5" customHeight="1">
      <c r="A82" s="76"/>
      <c r="B82" s="185"/>
      <c r="C82" s="185"/>
      <c r="D82" s="185"/>
      <c r="E82" s="185"/>
      <c r="F82" s="185"/>
      <c r="G82" s="185"/>
      <c r="H82" s="185"/>
      <c r="I82" s="548"/>
      <c r="J82" s="549"/>
      <c r="K82" s="185"/>
      <c r="L82" s="185"/>
      <c r="BV82" s="77"/>
      <c r="BW82" s="77"/>
      <c r="BX82" s="77"/>
      <c r="BY82" s="77"/>
      <c r="BZ82" s="77"/>
      <c r="CA82" s="77"/>
      <c r="CB82" s="562"/>
      <c r="CC82" s="562"/>
      <c r="CD82" s="562"/>
      <c r="CE82" s="562"/>
      <c r="CG82" s="566" t="s">
        <v>487</v>
      </c>
      <c r="CH82" s="1119">
        <v>0</v>
      </c>
      <c r="CI82" s="1120"/>
      <c r="CJ82" s="1120"/>
      <c r="CK82" s="1120"/>
      <c r="CL82" s="1120"/>
      <c r="CM82" s="1120"/>
      <c r="CN82" s="1120"/>
      <c r="CO82" s="1119">
        <v>0</v>
      </c>
      <c r="CP82" s="1120"/>
      <c r="CQ82" s="1120"/>
      <c r="CR82" s="1120"/>
      <c r="CS82" s="1120"/>
      <c r="CT82" s="1120"/>
      <c r="CU82" s="1120"/>
      <c r="CV82" s="1119">
        <f t="shared" si="1"/>
        <v>0</v>
      </c>
      <c r="CW82" s="1120"/>
      <c r="CX82" s="1120"/>
      <c r="CY82" s="1120"/>
      <c r="CZ82" s="1120"/>
      <c r="DA82" s="1120"/>
      <c r="DB82" s="1120"/>
    </row>
    <row r="83" spans="1:106" ht="13.5" customHeight="1">
      <c r="A83" s="76"/>
      <c r="B83" s="185"/>
      <c r="C83" s="185"/>
      <c r="D83" s="185"/>
      <c r="E83" s="185"/>
      <c r="F83" s="185"/>
      <c r="G83" s="185"/>
      <c r="H83" s="185"/>
      <c r="I83" s="185"/>
      <c r="J83" s="1124"/>
      <c r="K83" s="1124"/>
      <c r="L83" s="1124"/>
      <c r="BV83" s="77"/>
      <c r="BW83" s="77"/>
      <c r="BX83" s="77"/>
      <c r="BY83" s="77"/>
      <c r="BZ83" s="77"/>
      <c r="CA83" s="77"/>
      <c r="CB83" s="562"/>
      <c r="CC83" s="562"/>
      <c r="CD83" s="562"/>
      <c r="CE83" s="562"/>
      <c r="CH83" s="1119">
        <f>SUM(CH77:CN82)</f>
        <v>17637</v>
      </c>
      <c r="CI83" s="1120"/>
      <c r="CJ83" s="1120"/>
      <c r="CK83" s="1120"/>
      <c r="CL83" s="1120"/>
      <c r="CM83" s="1120"/>
      <c r="CN83" s="1120"/>
      <c r="CO83" s="1119">
        <f>SUM(CO77:CU82)</f>
        <v>49458</v>
      </c>
      <c r="CP83" s="1120"/>
      <c r="CQ83" s="1120"/>
      <c r="CR83" s="1120"/>
      <c r="CS83" s="1120"/>
      <c r="CT83" s="1120"/>
      <c r="CU83" s="1120"/>
      <c r="CV83" s="1119">
        <f t="shared" ref="CV83" si="2">SUM(CH83:CU83)</f>
        <v>67095</v>
      </c>
      <c r="CW83" s="1120"/>
      <c r="CX83" s="1120"/>
      <c r="CY83" s="1120"/>
      <c r="CZ83" s="1120"/>
      <c r="DA83" s="1120"/>
      <c r="DB83" s="1120"/>
    </row>
    <row r="84" spans="1:106" ht="13.5" customHeight="1">
      <c r="A84" s="76"/>
      <c r="B84" s="185"/>
      <c r="C84" s="185"/>
      <c r="D84" s="185"/>
      <c r="E84" s="185"/>
      <c r="F84" s="185"/>
      <c r="G84" s="185"/>
      <c r="H84" s="185"/>
      <c r="I84" s="185"/>
      <c r="J84" s="548"/>
      <c r="K84" s="548"/>
      <c r="L84" s="548"/>
      <c r="BV84" s="77"/>
      <c r="BW84" s="77"/>
      <c r="BX84" s="77"/>
      <c r="BY84" s="77"/>
      <c r="BZ84" s="77"/>
      <c r="CA84" s="77"/>
      <c r="CB84" s="562"/>
      <c r="CC84" s="562"/>
      <c r="CD84" s="562"/>
      <c r="CE84" s="562"/>
    </row>
    <row r="85" spans="1:106">
      <c r="A85" s="76"/>
      <c r="B85" s="185"/>
      <c r="C85" s="185"/>
      <c r="D85" s="185"/>
      <c r="E85" s="185"/>
      <c r="F85" s="185"/>
      <c r="G85" s="185"/>
      <c r="H85" s="185"/>
      <c r="I85" s="185"/>
      <c r="J85" s="548"/>
      <c r="K85" s="548"/>
      <c r="L85" s="548"/>
      <c r="BV85" s="77"/>
      <c r="BW85" s="77"/>
      <c r="BX85" s="77"/>
      <c r="BY85" s="77"/>
      <c r="BZ85" s="77"/>
      <c r="CA85" s="77"/>
      <c r="CB85" s="562"/>
      <c r="CC85" s="562"/>
      <c r="CD85" s="562"/>
      <c r="CE85" s="562"/>
    </row>
    <row r="86" spans="1:106">
      <c r="A86" s="76"/>
      <c r="B86" s="185"/>
      <c r="C86" s="185"/>
      <c r="D86" s="185"/>
      <c r="E86" s="185"/>
      <c r="F86" s="185"/>
      <c r="G86" s="185"/>
      <c r="H86" s="185"/>
      <c r="I86" s="185"/>
      <c r="J86" s="185"/>
      <c r="K86" s="185"/>
      <c r="L86" s="185"/>
      <c r="BV86" s="77"/>
      <c r="BW86" s="77"/>
      <c r="BX86" s="77"/>
      <c r="BY86" s="77"/>
      <c r="BZ86" s="77"/>
      <c r="CA86" s="77"/>
      <c r="CB86" s="562"/>
      <c r="CC86" s="562"/>
      <c r="CD86" s="562"/>
      <c r="CE86" s="562"/>
    </row>
    <row r="87" spans="1:106">
      <c r="A87" s="76"/>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5"/>
      <c r="AZ87" s="185"/>
      <c r="BA87" s="185"/>
      <c r="BB87" s="185"/>
      <c r="BC87" s="185"/>
      <c r="BD87" s="185"/>
      <c r="BE87" s="77"/>
      <c r="BF87" s="77"/>
      <c r="BG87" s="77"/>
      <c r="BH87" s="77"/>
      <c r="BI87" s="480"/>
      <c r="BJ87" s="480"/>
      <c r="BK87" s="480"/>
      <c r="BL87" s="480"/>
      <c r="BM87" s="480"/>
      <c r="BN87" s="480"/>
      <c r="BO87" s="480"/>
      <c r="BP87" s="480"/>
      <c r="BQ87" s="480"/>
      <c r="BR87" s="185"/>
      <c r="BS87" s="185"/>
      <c r="BT87" s="77"/>
      <c r="BU87" s="77"/>
      <c r="BV87" s="77"/>
      <c r="BW87" s="77"/>
      <c r="BX87" s="77"/>
      <c r="BY87" s="77"/>
      <c r="BZ87" s="77"/>
      <c r="CA87" s="77"/>
      <c r="CB87" s="562"/>
      <c r="CC87" s="562"/>
      <c r="CD87" s="562"/>
      <c r="CE87" s="562"/>
    </row>
    <row r="88" spans="1:106">
      <c r="A88" s="76"/>
      <c r="B88" s="185"/>
      <c r="C88" s="185"/>
      <c r="D88" s="185"/>
      <c r="E88" s="185"/>
      <c r="F88" s="185"/>
      <c r="G88" s="185"/>
      <c r="H88" s="185"/>
      <c r="I88" s="1124"/>
      <c r="J88" s="997"/>
      <c r="K88" s="185"/>
      <c r="L88" s="185"/>
      <c r="M88" s="185"/>
      <c r="N88" s="185"/>
      <c r="O88" s="185"/>
      <c r="P88" s="185"/>
      <c r="Q88" s="185"/>
      <c r="R88" s="185"/>
      <c r="S88" s="185"/>
      <c r="T88" s="185"/>
      <c r="U88" s="185"/>
      <c r="V88" s="185"/>
      <c r="W88" s="185"/>
      <c r="X88" s="185"/>
      <c r="Y88" s="185"/>
      <c r="Z88" s="185"/>
      <c r="AA88" s="185"/>
      <c r="AB88" s="185"/>
      <c r="AC88" s="185"/>
      <c r="AD88" s="185"/>
      <c r="AE88" s="185"/>
      <c r="AF88" s="185"/>
      <c r="AG88" s="185"/>
      <c r="AH88" s="77"/>
      <c r="AI88" s="77"/>
      <c r="AJ88" s="77"/>
      <c r="AK88" s="77"/>
      <c r="AL88" s="77"/>
      <c r="AM88" s="77"/>
      <c r="AN88" s="77"/>
      <c r="AO88" s="185"/>
      <c r="AP88" s="185"/>
      <c r="AQ88" s="185"/>
      <c r="AR88" s="185"/>
      <c r="AS88" s="185"/>
      <c r="AT88" s="185"/>
      <c r="AU88" s="185"/>
      <c r="AV88" s="185"/>
      <c r="AW88" s="77"/>
      <c r="AX88" s="77"/>
      <c r="AY88" s="77"/>
      <c r="AZ88" s="77"/>
      <c r="BA88" s="77"/>
      <c r="BB88" s="77"/>
      <c r="BC88" s="77"/>
      <c r="BD88" s="77"/>
      <c r="BE88" s="77"/>
      <c r="BF88" s="77"/>
      <c r="BG88" s="77"/>
      <c r="BH88" s="77"/>
      <c r="BI88" s="185"/>
      <c r="BJ88" s="185"/>
      <c r="BK88" s="185"/>
      <c r="BL88" s="185"/>
      <c r="BM88" s="185"/>
      <c r="BN88" s="185"/>
      <c r="BO88" s="185"/>
      <c r="BP88" s="185"/>
      <c r="BQ88" s="185"/>
      <c r="BR88" s="185"/>
      <c r="BS88" s="185"/>
      <c r="BT88" s="77"/>
      <c r="BU88" s="77"/>
      <c r="BV88" s="77"/>
      <c r="BW88" s="77"/>
      <c r="BX88" s="77"/>
      <c r="BY88" s="77"/>
      <c r="BZ88" s="77"/>
      <c r="CA88" s="77"/>
      <c r="CB88" s="562"/>
      <c r="CC88" s="562"/>
      <c r="CD88" s="562"/>
      <c r="CE88" s="562"/>
    </row>
    <row r="89" spans="1:106">
      <c r="A89" s="76"/>
      <c r="B89" s="185"/>
      <c r="C89" s="185"/>
      <c r="D89" s="185"/>
      <c r="E89" s="185"/>
      <c r="F89" s="185"/>
      <c r="G89" s="185"/>
      <c r="H89" s="185"/>
      <c r="I89" s="185"/>
      <c r="J89" s="1124"/>
      <c r="K89" s="1124"/>
      <c r="L89" s="1124"/>
      <c r="M89" s="997"/>
      <c r="N89" s="997"/>
      <c r="O89" s="185"/>
      <c r="P89" s="185"/>
      <c r="Q89" s="185"/>
      <c r="R89" s="185"/>
      <c r="S89" s="185"/>
      <c r="T89" s="185"/>
      <c r="U89" s="185"/>
      <c r="V89" s="185"/>
      <c r="W89" s="185"/>
      <c r="X89" s="185"/>
      <c r="Y89" s="185"/>
      <c r="Z89" s="185"/>
      <c r="AA89" s="185"/>
      <c r="AB89" s="185"/>
      <c r="AC89" s="185"/>
      <c r="AD89" s="185"/>
      <c r="AE89" s="185"/>
      <c r="AF89" s="185"/>
      <c r="AG89" s="185"/>
      <c r="AH89" s="77"/>
      <c r="AI89" s="77"/>
      <c r="AJ89" s="77"/>
      <c r="AK89" s="77"/>
      <c r="AL89" s="77"/>
      <c r="AM89" s="77"/>
      <c r="AN89" s="77"/>
      <c r="AO89" s="185"/>
      <c r="AP89" s="185"/>
      <c r="AQ89" s="185"/>
      <c r="AR89" s="185"/>
      <c r="AS89" s="185"/>
      <c r="AT89" s="185"/>
      <c r="AU89" s="185"/>
      <c r="AV89" s="185"/>
      <c r="AW89" s="77"/>
      <c r="AX89" s="77"/>
      <c r="AY89" s="77"/>
      <c r="AZ89" s="77"/>
      <c r="BA89" s="77"/>
      <c r="BB89" s="77"/>
      <c r="BC89" s="77"/>
      <c r="BD89" s="77"/>
      <c r="BE89" s="77"/>
      <c r="BF89" s="77"/>
      <c r="BG89" s="77"/>
      <c r="BH89" s="77"/>
      <c r="BI89" s="185"/>
      <c r="BJ89" s="185"/>
      <c r="BK89" s="185"/>
      <c r="BL89" s="185"/>
      <c r="BM89" s="185"/>
      <c r="BN89" s="185"/>
      <c r="BO89" s="185"/>
      <c r="BP89" s="185"/>
      <c r="BQ89" s="185"/>
      <c r="BR89" s="185"/>
      <c r="BS89" s="185"/>
      <c r="BT89" s="77"/>
      <c r="BU89" s="77"/>
      <c r="BV89" s="77"/>
      <c r="BW89" s="77"/>
      <c r="BX89" s="77"/>
      <c r="BY89" s="77"/>
      <c r="BZ89" s="77"/>
      <c r="CA89" s="77"/>
      <c r="CB89" s="562"/>
      <c r="CC89" s="562"/>
      <c r="CD89" s="562"/>
      <c r="CE89" s="562"/>
    </row>
    <row r="90" spans="1:106">
      <c r="A90" s="76"/>
      <c r="B90" s="185"/>
      <c r="C90" s="185"/>
      <c r="D90" s="185"/>
      <c r="E90" s="185"/>
      <c r="F90" s="185"/>
      <c r="G90" s="185"/>
      <c r="H90" s="185"/>
      <c r="I90" s="185"/>
      <c r="J90" s="185"/>
      <c r="K90" s="185"/>
      <c r="L90" s="185"/>
      <c r="M90" s="185"/>
      <c r="O90" s="549"/>
      <c r="P90" s="185"/>
      <c r="Q90" s="185"/>
      <c r="R90" s="185"/>
      <c r="S90" s="185"/>
      <c r="T90" s="185"/>
      <c r="U90" s="185"/>
      <c r="V90" s="185"/>
      <c r="W90" s="185"/>
      <c r="X90" s="185"/>
      <c r="Y90" s="185"/>
      <c r="Z90" s="185"/>
      <c r="AA90" s="185"/>
      <c r="AB90" s="185"/>
      <c r="AC90" s="185"/>
      <c r="AD90" s="185"/>
      <c r="AE90" s="185"/>
      <c r="AF90" s="185"/>
      <c r="AG90" s="185"/>
      <c r="AH90" s="77"/>
      <c r="AI90" s="77"/>
      <c r="AJ90" s="77"/>
      <c r="AK90" s="77"/>
      <c r="AL90" s="77"/>
      <c r="AM90" s="77"/>
      <c r="AN90" s="77"/>
      <c r="AO90" s="185"/>
      <c r="AP90" s="185"/>
      <c r="AQ90" s="185"/>
      <c r="AR90" s="185"/>
      <c r="AS90" s="185"/>
      <c r="AT90" s="185"/>
      <c r="AU90" s="185"/>
      <c r="AV90" s="185"/>
      <c r="AW90" s="77"/>
      <c r="AX90" s="77"/>
      <c r="AY90" s="77"/>
      <c r="AZ90" s="77"/>
      <c r="BA90" s="77"/>
      <c r="BB90" s="77"/>
      <c r="BC90" s="77"/>
      <c r="BD90" s="77"/>
      <c r="BE90" s="77"/>
      <c r="BF90" s="77"/>
      <c r="BG90" s="77"/>
      <c r="BH90" s="77"/>
      <c r="BI90" s="185"/>
      <c r="BJ90" s="185"/>
      <c r="BK90" s="185"/>
      <c r="BL90" s="185"/>
      <c r="BM90" s="185"/>
      <c r="BN90" s="185"/>
      <c r="BO90" s="185"/>
      <c r="BP90" s="185"/>
      <c r="BQ90" s="185"/>
      <c r="BR90" s="185"/>
      <c r="BS90" s="185"/>
      <c r="BT90" s="77"/>
      <c r="BU90" s="77"/>
      <c r="BV90" s="77"/>
      <c r="BW90" s="77"/>
      <c r="BX90" s="77"/>
      <c r="BY90" s="77"/>
      <c r="BZ90" s="77"/>
      <c r="CA90" s="77"/>
      <c r="CB90" s="562"/>
      <c r="CC90" s="562"/>
      <c r="CD90" s="562"/>
      <c r="CE90" s="562"/>
    </row>
    <row r="91" spans="1:106">
      <c r="A91" s="76"/>
      <c r="B91" s="185"/>
      <c r="C91" s="185"/>
      <c r="D91" s="185"/>
      <c r="E91" s="185"/>
      <c r="F91" s="185"/>
      <c r="G91" s="185"/>
      <c r="H91" s="185"/>
      <c r="I91" s="185"/>
      <c r="J91" s="185"/>
      <c r="K91" s="185"/>
      <c r="L91" s="185"/>
      <c r="BV91" s="77"/>
      <c r="BW91" s="77"/>
      <c r="BX91" s="77"/>
      <c r="BY91" s="77"/>
      <c r="BZ91" s="77"/>
      <c r="CA91" s="77"/>
      <c r="CB91" s="562"/>
      <c r="CC91" s="562"/>
      <c r="CD91" s="562"/>
      <c r="CE91" s="562"/>
    </row>
    <row r="92" spans="1:106">
      <c r="CE92" s="562"/>
    </row>
  </sheetData>
  <mergeCells count="198">
    <mergeCell ref="CH83:CN83"/>
    <mergeCell ref="CO83:CU83"/>
    <mergeCell ref="CV83:DB83"/>
    <mergeCell ref="A3:BZ3"/>
    <mergeCell ref="CH79:CN79"/>
    <mergeCell ref="CO79:CU79"/>
    <mergeCell ref="CV79:DB79"/>
    <mergeCell ref="CH80:CN80"/>
    <mergeCell ref="CO80:CU80"/>
    <mergeCell ref="CV80:DB80"/>
    <mergeCell ref="CH82:CN82"/>
    <mergeCell ref="CO82:CU82"/>
    <mergeCell ref="CV82:DB82"/>
    <mergeCell ref="CH76:CN76"/>
    <mergeCell ref="CO76:CU76"/>
    <mergeCell ref="CV76:DB76"/>
    <mergeCell ref="CH77:CN77"/>
    <mergeCell ref="CO77:CU77"/>
    <mergeCell ref="CV77:DB77"/>
    <mergeCell ref="CH78:CN78"/>
    <mergeCell ref="CO78:CU78"/>
    <mergeCell ref="CV78:DB78"/>
    <mergeCell ref="AR71:BF71"/>
    <mergeCell ref="BG71:BU71"/>
    <mergeCell ref="J89:L89"/>
    <mergeCell ref="M89:N89"/>
    <mergeCell ref="J83:L83"/>
    <mergeCell ref="AC74:AQ74"/>
    <mergeCell ref="AR74:BF74"/>
    <mergeCell ref="BG74:BU74"/>
    <mergeCell ref="AC75:AQ75"/>
    <mergeCell ref="AR75:BF75"/>
    <mergeCell ref="BG75:BU75"/>
    <mergeCell ref="I88:J88"/>
    <mergeCell ref="AC76:AQ76"/>
    <mergeCell ref="AR76:BF76"/>
    <mergeCell ref="BG76:BU76"/>
    <mergeCell ref="I79:J79"/>
    <mergeCell ref="J80:L80"/>
    <mergeCell ref="AR65:BF65"/>
    <mergeCell ref="BG65:BU65"/>
    <mergeCell ref="AC66:AQ66"/>
    <mergeCell ref="AR66:BF66"/>
    <mergeCell ref="BG66:BU66"/>
    <mergeCell ref="AC72:AQ72"/>
    <mergeCell ref="AR72:BF72"/>
    <mergeCell ref="BG72:BU72"/>
    <mergeCell ref="AC73:AQ73"/>
    <mergeCell ref="AR73:BF73"/>
    <mergeCell ref="BG73:BU73"/>
    <mergeCell ref="AC71:AQ71"/>
    <mergeCell ref="AC67:AQ67"/>
    <mergeCell ref="AR67:BF67"/>
    <mergeCell ref="BG67:BU67"/>
    <mergeCell ref="AC69:AQ69"/>
    <mergeCell ref="AR69:BF69"/>
    <mergeCell ref="BG69:BU69"/>
    <mergeCell ref="AC70:AQ70"/>
    <mergeCell ref="AR70:BF70"/>
    <mergeCell ref="BG70:BU70"/>
    <mergeCell ref="I33:J33"/>
    <mergeCell ref="J34:L34"/>
    <mergeCell ref="I39:J39"/>
    <mergeCell ref="M41:N41"/>
    <mergeCell ref="DK29:DP29"/>
    <mergeCell ref="DK30:DP30"/>
    <mergeCell ref="M57:AB58"/>
    <mergeCell ref="AC55:BU56"/>
    <mergeCell ref="AC57:BU58"/>
    <mergeCell ref="J29:L29"/>
    <mergeCell ref="J40:L40"/>
    <mergeCell ref="M51:N51"/>
    <mergeCell ref="CC42:CF42"/>
    <mergeCell ref="CG42:CJ42"/>
    <mergeCell ref="CC41:CF41"/>
    <mergeCell ref="CG41:CJ41"/>
    <mergeCell ref="CK41:CN41"/>
    <mergeCell ref="CK42:CN42"/>
    <mergeCell ref="CC36:CI36"/>
    <mergeCell ref="CC35:CI35"/>
    <mergeCell ref="CJ35:CP35"/>
    <mergeCell ref="CJ36:CP36"/>
    <mergeCell ref="CJ37:CP37"/>
    <mergeCell ref="CQ35:CW35"/>
    <mergeCell ref="I5:J5"/>
    <mergeCell ref="J8:L8"/>
    <mergeCell ref="DQ30:DV30"/>
    <mergeCell ref="AD15:AE15"/>
    <mergeCell ref="AF15:AG15"/>
    <mergeCell ref="AH15:AI15"/>
    <mergeCell ref="AJ15:AK15"/>
    <mergeCell ref="M9:N9"/>
    <mergeCell ref="M30:N30"/>
    <mergeCell ref="J19:L19"/>
    <mergeCell ref="M20:N20"/>
    <mergeCell ref="M23:N23"/>
    <mergeCell ref="M26:N26"/>
    <mergeCell ref="AH13:AI13"/>
    <mergeCell ref="AH16:AI16"/>
    <mergeCell ref="AJ16:AK16"/>
    <mergeCell ref="AH17:AI17"/>
    <mergeCell ref="AJ17:AK17"/>
    <mergeCell ref="DQ28:DV28"/>
    <mergeCell ref="DQ27:DV27"/>
    <mergeCell ref="AD13:AE13"/>
    <mergeCell ref="AJ13:AK13"/>
    <mergeCell ref="AD14:AE14"/>
    <mergeCell ref="AF14:AG14"/>
    <mergeCell ref="AH14:AI14"/>
    <mergeCell ref="AJ14:AK14"/>
    <mergeCell ref="AF13:AG13"/>
    <mergeCell ref="DW25:EB25"/>
    <mergeCell ref="DW26:EB26"/>
    <mergeCell ref="DW27:EB27"/>
    <mergeCell ref="DK26:DP26"/>
    <mergeCell ref="DK27:DP27"/>
    <mergeCell ref="DK28:DP28"/>
    <mergeCell ref="DQ29:DV29"/>
    <mergeCell ref="DQ26:DV26"/>
    <mergeCell ref="DK25:DP25"/>
    <mergeCell ref="DJ64:DN64"/>
    <mergeCell ref="DO64:DS64"/>
    <mergeCell ref="DE68:DI68"/>
    <mergeCell ref="DJ68:DN68"/>
    <mergeCell ref="DO68:DS68"/>
    <mergeCell ref="DE65:DI65"/>
    <mergeCell ref="DJ65:DN65"/>
    <mergeCell ref="DO65:DS65"/>
    <mergeCell ref="DE66:DI66"/>
    <mergeCell ref="DJ66:DN66"/>
    <mergeCell ref="DO66:DS66"/>
    <mergeCell ref="DQ32:DV32"/>
    <mergeCell ref="DC63:DI63"/>
    <mergeCell ref="DC64:DI64"/>
    <mergeCell ref="CQ36:CW36"/>
    <mergeCell ref="DE69:DI69"/>
    <mergeCell ref="DJ69:DN69"/>
    <mergeCell ref="DO69:DS69"/>
    <mergeCell ref="DE71:DI71"/>
    <mergeCell ref="DJ71:DN71"/>
    <mergeCell ref="DO71:DS71"/>
    <mergeCell ref="DE67:DI67"/>
    <mergeCell ref="DJ67:DN67"/>
    <mergeCell ref="DO67:DS67"/>
    <mergeCell ref="CV63:DB63"/>
    <mergeCell ref="CO64:CU64"/>
    <mergeCell ref="CV64:DB64"/>
    <mergeCell ref="DC60:DI60"/>
    <mergeCell ref="DC61:DI61"/>
    <mergeCell ref="DC62:DI62"/>
    <mergeCell ref="CV62:DB62"/>
    <mergeCell ref="CO63:CU63"/>
    <mergeCell ref="DT76:DX76"/>
    <mergeCell ref="DT75:DX75"/>
    <mergeCell ref="DE76:DI76"/>
    <mergeCell ref="DJ76:DN76"/>
    <mergeCell ref="DO76:DS76"/>
    <mergeCell ref="CH81:CN81"/>
    <mergeCell ref="CO81:CU81"/>
    <mergeCell ref="CV81:DB81"/>
    <mergeCell ref="J44:L44"/>
    <mergeCell ref="M45:N45"/>
    <mergeCell ref="J60:L60"/>
    <mergeCell ref="M63:AB63"/>
    <mergeCell ref="AC63:AQ63"/>
    <mergeCell ref="AR63:BF63"/>
    <mergeCell ref="BG63:BU63"/>
    <mergeCell ref="I49:J49"/>
    <mergeCell ref="J50:L50"/>
    <mergeCell ref="M54:AB54"/>
    <mergeCell ref="AC54:BU54"/>
    <mergeCell ref="M55:AB56"/>
    <mergeCell ref="AC64:AQ64"/>
    <mergeCell ref="AR64:BF64"/>
    <mergeCell ref="BG64:BU64"/>
    <mergeCell ref="AC65:AQ65"/>
    <mergeCell ref="CC37:CI37"/>
    <mergeCell ref="CH71:CN71"/>
    <mergeCell ref="CO71:CU71"/>
    <mergeCell ref="CV71:DB71"/>
    <mergeCell ref="CH72:CN72"/>
    <mergeCell ref="CO72:CU72"/>
    <mergeCell ref="CV72:DB72"/>
    <mergeCell ref="CH67:CN67"/>
    <mergeCell ref="CO67:CU67"/>
    <mergeCell ref="CV67:DB67"/>
    <mergeCell ref="CH68:CN68"/>
    <mergeCell ref="CO68:CU68"/>
    <mergeCell ref="CV68:DB68"/>
    <mergeCell ref="CH61:CN61"/>
    <mergeCell ref="CH62:CN62"/>
    <mergeCell ref="CH63:CN63"/>
    <mergeCell ref="CH64:CN64"/>
    <mergeCell ref="CO60:CU60"/>
    <mergeCell ref="CV60:DB60"/>
    <mergeCell ref="CO61:CU61"/>
    <mergeCell ref="CV61:DB61"/>
    <mergeCell ref="CO62:CU62"/>
  </mergeCells>
  <phoneticPr fontId="1"/>
  <printOptions horizontalCentered="1"/>
  <pageMargins left="0.59055118110236227" right="0.19685039370078741" top="0.59055118110236227" bottom="0.59055118110236227" header="0.51181102362204722" footer="0.51181102362204722"/>
  <pageSetup paperSize="9"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rowBreaks count="2" manualBreakCount="2">
    <brk id="32" max="77" man="1"/>
    <brk id="59" max="7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CAA1-AC1D-45B6-9F78-946F681C2632}">
  <dimension ref="A1:BJ164"/>
  <sheetViews>
    <sheetView showGridLines="0" view="pageBreakPreview" zoomScaleNormal="85" zoomScaleSheetLayoutView="100" zoomScalePageLayoutView="70" workbookViewId="0"/>
  </sheetViews>
  <sheetFormatPr defaultColWidth="8.88671875" defaultRowHeight="15" customHeight="1"/>
  <cols>
    <col min="1" max="1" width="2.77734375" style="76" customWidth="1"/>
    <col min="2" max="2" width="1.109375" style="76" customWidth="1"/>
    <col min="3" max="3" width="12.21875" style="76" customWidth="1"/>
    <col min="4" max="4" width="2.77734375" style="76" customWidth="1"/>
    <col min="5" max="5" width="13.33203125" style="76" customWidth="1"/>
    <col min="6" max="8" width="10" style="76" customWidth="1"/>
    <col min="9" max="9" width="3.6640625" style="76" customWidth="1"/>
    <col min="10" max="10" width="13.33203125" style="76" customWidth="1"/>
    <col min="11" max="11" width="10" style="76" customWidth="1"/>
    <col min="12" max="12" width="0.5546875" style="76" customWidth="1"/>
    <col min="13" max="13" width="25.5546875" style="76" customWidth="1"/>
    <col min="14" max="14" width="8.109375" style="389" customWidth="1"/>
    <col min="15" max="15" width="0.5546875" style="76" customWidth="1"/>
    <col min="16" max="58" width="8.88671875" style="76"/>
    <col min="59" max="59" width="9.33203125" style="76" bestFit="1" customWidth="1"/>
    <col min="60" max="16384" width="8.88671875" style="76"/>
  </cols>
  <sheetData>
    <row r="1" spans="1:59" ht="22.5" customHeight="1"/>
    <row r="2" spans="1:59" ht="18" customHeight="1">
      <c r="A2" s="871" t="s">
        <v>627</v>
      </c>
      <c r="B2" s="871"/>
      <c r="C2" s="871"/>
      <c r="D2" s="871"/>
      <c r="E2" s="871"/>
      <c r="F2" s="871"/>
      <c r="G2" s="871"/>
      <c r="H2" s="871"/>
      <c r="I2" s="871"/>
      <c r="J2" s="871"/>
      <c r="K2" s="871"/>
      <c r="L2" s="871"/>
      <c r="M2" s="871"/>
      <c r="N2" s="871"/>
      <c r="O2" s="871"/>
      <c r="P2" s="200"/>
    </row>
    <row r="3" spans="1:59" ht="18" customHeight="1">
      <c r="A3" s="201"/>
      <c r="B3" s="201"/>
      <c r="C3" s="201"/>
      <c r="D3" s="201"/>
      <c r="E3" s="201"/>
      <c r="F3" s="201"/>
      <c r="G3" s="201"/>
      <c r="H3" s="202"/>
      <c r="I3" s="202"/>
      <c r="J3" s="201"/>
      <c r="K3" s="201"/>
      <c r="L3" s="201"/>
      <c r="M3" s="201"/>
      <c r="N3" s="203"/>
      <c r="O3" s="201"/>
    </row>
    <row r="4" spans="1:59" ht="18" customHeight="1">
      <c r="A4" s="1188" t="s">
        <v>12</v>
      </c>
      <c r="B4" s="1188"/>
      <c r="C4" s="1188"/>
      <c r="D4" s="1188"/>
      <c r="E4" s="1188"/>
      <c r="F4" s="1188"/>
      <c r="G4" s="1188"/>
      <c r="H4" s="1188"/>
      <c r="I4" s="1188"/>
      <c r="J4" s="1188"/>
      <c r="K4" s="1188"/>
      <c r="L4" s="1188"/>
      <c r="M4" s="1188"/>
      <c r="N4" s="1188"/>
      <c r="O4" s="1188"/>
    </row>
    <row r="5" spans="1:59" ht="18" customHeight="1">
      <c r="A5" s="201"/>
      <c r="B5" s="201"/>
      <c r="C5" s="201" t="s">
        <v>14</v>
      </c>
      <c r="D5" s="201"/>
      <c r="E5" s="201"/>
      <c r="F5" s="201"/>
      <c r="G5" s="201"/>
      <c r="H5" s="202"/>
      <c r="I5" s="202"/>
      <c r="J5" s="201"/>
      <c r="K5" s="201"/>
      <c r="L5" s="201"/>
      <c r="M5" s="1207" t="s">
        <v>6</v>
      </c>
      <c r="N5" s="1208"/>
      <c r="O5" s="1208"/>
    </row>
    <row r="6" spans="1:59" ht="18" customHeight="1">
      <c r="A6" s="1209" t="s">
        <v>22</v>
      </c>
      <c r="B6" s="1210"/>
      <c r="C6" s="1210"/>
      <c r="D6" s="1219" t="s">
        <v>15</v>
      </c>
      <c r="E6" s="1216"/>
      <c r="F6" s="1174" t="s">
        <v>357</v>
      </c>
      <c r="G6" s="1174" t="s">
        <v>358</v>
      </c>
      <c r="H6" s="1176" t="s">
        <v>7</v>
      </c>
      <c r="I6" s="1203" t="s">
        <v>16</v>
      </c>
      <c r="J6" s="1204"/>
      <c r="K6" s="1225"/>
      <c r="L6" s="1215" t="s">
        <v>17</v>
      </c>
      <c r="M6" s="1220"/>
      <c r="N6" s="1220"/>
      <c r="O6" s="1221"/>
    </row>
    <row r="7" spans="1:59" ht="18" customHeight="1">
      <c r="A7" s="1212"/>
      <c r="B7" s="1213"/>
      <c r="C7" s="1213"/>
      <c r="D7" s="1224"/>
      <c r="E7" s="1218"/>
      <c r="F7" s="1175"/>
      <c r="G7" s="1175"/>
      <c r="H7" s="1177"/>
      <c r="I7" s="1199" t="s">
        <v>18</v>
      </c>
      <c r="J7" s="1200"/>
      <c r="K7" s="204" t="s">
        <v>19</v>
      </c>
      <c r="L7" s="1205"/>
      <c r="M7" s="1205"/>
      <c r="N7" s="1205"/>
      <c r="O7" s="1223"/>
    </row>
    <row r="8" spans="1:59" ht="18" customHeight="1">
      <c r="A8" s="503">
        <v>1</v>
      </c>
      <c r="B8" s="1201" t="s">
        <v>21</v>
      </c>
      <c r="C8" s="1202"/>
      <c r="D8" s="490"/>
      <c r="E8" s="499"/>
      <c r="F8" s="491">
        <v>552733</v>
      </c>
      <c r="G8" s="491">
        <f>G9+G18</f>
        <v>7745</v>
      </c>
      <c r="H8" s="491">
        <f>F8+G8</f>
        <v>560478</v>
      </c>
      <c r="I8" s="490"/>
      <c r="J8" s="499"/>
      <c r="K8" s="736"/>
      <c r="L8" s="506"/>
      <c r="M8" s="754"/>
      <c r="N8" s="755"/>
      <c r="O8" s="756"/>
    </row>
    <row r="9" spans="1:59" ht="15.6" hidden="1" customHeight="1">
      <c r="A9" s="1198">
        <v>1</v>
      </c>
      <c r="B9" s="1161"/>
      <c r="C9" s="209" t="s">
        <v>220</v>
      </c>
      <c r="D9" s="490"/>
      <c r="E9" s="499"/>
      <c r="F9" s="491">
        <v>0</v>
      </c>
      <c r="G9" s="491">
        <f>G10+G12</f>
        <v>0</v>
      </c>
      <c r="H9" s="491">
        <f>H10+H12</f>
        <v>0</v>
      </c>
      <c r="I9" s="490"/>
      <c r="J9" s="499"/>
      <c r="K9" s="736"/>
      <c r="L9" s="506"/>
      <c r="M9" s="754"/>
      <c r="N9" s="755"/>
      <c r="O9" s="756"/>
    </row>
    <row r="10" spans="1:59" ht="15.6" hidden="1" customHeight="1">
      <c r="A10" s="751"/>
      <c r="B10" s="752"/>
      <c r="C10" s="144"/>
      <c r="D10" s="212">
        <v>1</v>
      </c>
      <c r="E10" s="213" t="s">
        <v>221</v>
      </c>
      <c r="F10" s="214">
        <v>0</v>
      </c>
      <c r="G10" s="214">
        <f>K11</f>
        <v>0</v>
      </c>
      <c r="H10" s="214">
        <f>F10+G10</f>
        <v>0</v>
      </c>
      <c r="I10" s="490"/>
      <c r="J10" s="499"/>
      <c r="K10" s="736"/>
      <c r="L10" s="506"/>
      <c r="M10" s="754"/>
      <c r="N10" s="755"/>
      <c r="O10" s="756"/>
      <c r="BG10" s="76">
        <v>-95000</v>
      </c>
    </row>
    <row r="11" spans="1:59" ht="15.6" hidden="1" customHeight="1">
      <c r="A11" s="751"/>
      <c r="B11" s="752"/>
      <c r="C11" s="144"/>
      <c r="D11" s="536"/>
      <c r="E11" s="544"/>
      <c r="F11" s="545"/>
      <c r="G11" s="545"/>
      <c r="H11" s="545"/>
      <c r="I11" s="490">
        <v>1</v>
      </c>
      <c r="J11" s="738" t="s">
        <v>222</v>
      </c>
      <c r="K11" s="736">
        <v>0</v>
      </c>
      <c r="L11" s="506"/>
      <c r="M11" s="495"/>
      <c r="N11" s="755"/>
      <c r="O11" s="756"/>
      <c r="BG11" s="76">
        <v>92504000</v>
      </c>
    </row>
    <row r="12" spans="1:59" ht="15.6" hidden="1" customHeight="1">
      <c r="A12" s="751"/>
      <c r="B12" s="752"/>
      <c r="C12" s="144"/>
      <c r="D12" s="212">
        <v>2</v>
      </c>
      <c r="E12" s="220" t="s">
        <v>223</v>
      </c>
      <c r="F12" s="214">
        <v>0</v>
      </c>
      <c r="G12" s="214"/>
      <c r="H12" s="214">
        <f>F12+G12</f>
        <v>0</v>
      </c>
      <c r="I12" s="490"/>
      <c r="J12" s="499"/>
      <c r="K12" s="736"/>
      <c r="L12" s="506"/>
      <c r="M12" s="495"/>
      <c r="N12" s="502"/>
      <c r="O12" s="500"/>
      <c r="BG12" s="76">
        <v>0</v>
      </c>
    </row>
    <row r="13" spans="1:59" ht="15.6" hidden="1" customHeight="1">
      <c r="A13" s="751"/>
      <c r="B13" s="752"/>
      <c r="C13" s="144"/>
      <c r="D13" s="223"/>
      <c r="E13" s="224"/>
      <c r="F13" s="225"/>
      <c r="G13" s="225"/>
      <c r="H13" s="225"/>
      <c r="I13" s="212">
        <v>1</v>
      </c>
      <c r="J13" s="213" t="s">
        <v>224</v>
      </c>
      <c r="K13" s="226">
        <f>SUM(N13:N16)</f>
        <v>0</v>
      </c>
      <c r="L13" s="227"/>
      <c r="M13" s="228" t="s">
        <v>225</v>
      </c>
      <c r="N13" s="229"/>
      <c r="O13" s="230"/>
      <c r="BG13" s="76">
        <v>0</v>
      </c>
    </row>
    <row r="14" spans="1:59" ht="15.6" hidden="1" customHeight="1">
      <c r="A14" s="751"/>
      <c r="B14" s="752"/>
      <c r="C14" s="144"/>
      <c r="D14" s="223"/>
      <c r="E14" s="224"/>
      <c r="F14" s="225"/>
      <c r="G14" s="225"/>
      <c r="H14" s="225"/>
      <c r="I14" s="223"/>
      <c r="J14" s="231"/>
      <c r="K14" s="232"/>
      <c r="L14" s="481"/>
      <c r="M14" s="144" t="s">
        <v>226</v>
      </c>
      <c r="N14" s="750"/>
      <c r="O14" s="265"/>
      <c r="BG14" s="76">
        <v>21000</v>
      </c>
    </row>
    <row r="15" spans="1:59" ht="15.6" hidden="1" customHeight="1">
      <c r="A15" s="751"/>
      <c r="B15" s="752"/>
      <c r="C15" s="144"/>
      <c r="D15" s="223"/>
      <c r="E15" s="224"/>
      <c r="F15" s="225"/>
      <c r="G15" s="225"/>
      <c r="H15" s="225"/>
      <c r="I15" s="223"/>
      <c r="J15" s="231"/>
      <c r="K15" s="232"/>
      <c r="L15" s="481"/>
      <c r="M15" s="144" t="s">
        <v>227</v>
      </c>
      <c r="N15" s="234"/>
      <c r="O15" s="265"/>
      <c r="BG15" s="76">
        <v>-21738000</v>
      </c>
    </row>
    <row r="16" spans="1:59" ht="15.6" hidden="1" customHeight="1">
      <c r="A16" s="751"/>
      <c r="B16" s="752"/>
      <c r="C16" s="144"/>
      <c r="D16" s="223"/>
      <c r="E16" s="224"/>
      <c r="F16" s="225"/>
      <c r="G16" s="225"/>
      <c r="H16" s="225"/>
      <c r="I16" s="536"/>
      <c r="J16" s="544"/>
      <c r="K16" s="739"/>
      <c r="L16" s="539"/>
      <c r="M16" s="540" t="s">
        <v>228</v>
      </c>
      <c r="N16" s="541"/>
      <c r="O16" s="542"/>
      <c r="BG16" s="76">
        <v>42875000</v>
      </c>
    </row>
    <row r="17" spans="1:59" ht="15.6" hidden="1" customHeight="1">
      <c r="A17" s="239"/>
      <c r="B17" s="727"/>
      <c r="C17" s="540"/>
      <c r="D17" s="223"/>
      <c r="E17" s="231"/>
      <c r="F17" s="225"/>
      <c r="G17" s="225"/>
      <c r="H17" s="225"/>
      <c r="I17" s="490">
        <v>2</v>
      </c>
      <c r="J17" s="738" t="s">
        <v>229</v>
      </c>
      <c r="K17" s="736"/>
      <c r="L17" s="506"/>
      <c r="M17" s="495" t="s">
        <v>217</v>
      </c>
      <c r="N17" s="502"/>
      <c r="O17" s="500"/>
      <c r="BG17" s="76">
        <v>-447849</v>
      </c>
    </row>
    <row r="18" spans="1:59" ht="18" customHeight="1">
      <c r="A18" s="1198">
        <v>2</v>
      </c>
      <c r="B18" s="1161"/>
      <c r="C18" s="209" t="s">
        <v>5</v>
      </c>
      <c r="D18" s="490"/>
      <c r="E18" s="499"/>
      <c r="F18" s="491">
        <v>182523</v>
      </c>
      <c r="G18" s="491">
        <f>G21+G25+G28</f>
        <v>7745</v>
      </c>
      <c r="H18" s="491">
        <f>F18+G18</f>
        <v>190268</v>
      </c>
      <c r="I18" s="490"/>
      <c r="J18" s="499"/>
      <c r="K18" s="736"/>
      <c r="L18" s="506"/>
      <c r="M18" s="495"/>
      <c r="N18" s="502"/>
      <c r="O18" s="500"/>
      <c r="BG18" s="76">
        <v>1888000</v>
      </c>
    </row>
    <row r="19" spans="1:59" ht="15.6" hidden="1" customHeight="1">
      <c r="A19" s="751"/>
      <c r="B19" s="752"/>
      <c r="C19" s="144"/>
      <c r="D19" s="212">
        <v>1</v>
      </c>
      <c r="E19" s="241" t="s">
        <v>230</v>
      </c>
      <c r="F19" s="214">
        <v>0</v>
      </c>
      <c r="G19" s="214"/>
      <c r="H19" s="214">
        <f>F19+G19</f>
        <v>0</v>
      </c>
      <c r="I19" s="490"/>
      <c r="J19" s="499"/>
      <c r="K19" s="736"/>
      <c r="L19" s="506"/>
      <c r="M19" s="495"/>
      <c r="N19" s="502"/>
      <c r="O19" s="500"/>
      <c r="BG19" s="76">
        <v>891973</v>
      </c>
    </row>
    <row r="20" spans="1:59" ht="15.6" hidden="1" customHeight="1">
      <c r="A20" s="751"/>
      <c r="B20" s="752"/>
      <c r="C20" s="144"/>
      <c r="D20" s="536"/>
      <c r="E20" s="737" t="s">
        <v>231</v>
      </c>
      <c r="F20" s="545"/>
      <c r="G20" s="545"/>
      <c r="H20" s="545"/>
      <c r="I20" s="490">
        <v>1</v>
      </c>
      <c r="J20" s="738" t="s">
        <v>232</v>
      </c>
      <c r="K20" s="736">
        <v>0</v>
      </c>
      <c r="L20" s="506"/>
      <c r="M20" s="495" t="s">
        <v>233</v>
      </c>
      <c r="N20" s="502"/>
      <c r="O20" s="500"/>
      <c r="BG20" s="76">
        <v>-131000</v>
      </c>
    </row>
    <row r="21" spans="1:59" ht="18" customHeight="1">
      <c r="A21" s="751"/>
      <c r="B21" s="752"/>
      <c r="C21" s="144"/>
      <c r="D21" s="212">
        <v>2</v>
      </c>
      <c r="E21" s="213" t="s">
        <v>4</v>
      </c>
      <c r="F21" s="214">
        <v>73238</v>
      </c>
      <c r="G21" s="214">
        <f>K22</f>
        <v>7745</v>
      </c>
      <c r="H21" s="214">
        <f>F21+G21</f>
        <v>80983</v>
      </c>
      <c r="I21" s="490"/>
      <c r="J21" s="499"/>
      <c r="K21" s="736"/>
      <c r="L21" s="506"/>
      <c r="M21" s="495"/>
      <c r="N21" s="502"/>
      <c r="O21" s="500"/>
      <c r="BG21" s="76">
        <v>891973</v>
      </c>
    </row>
    <row r="22" spans="1:59" ht="18" customHeight="1">
      <c r="A22" s="735"/>
      <c r="B22" s="357"/>
      <c r="C22" s="366"/>
      <c r="D22" s="362"/>
      <c r="E22" s="269"/>
      <c r="F22" s="543"/>
      <c r="G22" s="543"/>
      <c r="H22" s="543"/>
      <c r="I22" s="391">
        <v>1</v>
      </c>
      <c r="J22" s="392" t="s">
        <v>4</v>
      </c>
      <c r="K22" s="393">
        <v>7745</v>
      </c>
      <c r="L22" s="394"/>
      <c r="M22" s="270" t="s">
        <v>234</v>
      </c>
      <c r="N22" s="395"/>
      <c r="O22" s="271"/>
      <c r="BG22" s="76">
        <v>-131000</v>
      </c>
    </row>
    <row r="23" spans="1:59" ht="15.6" hidden="1" customHeight="1">
      <c r="A23" s="731"/>
      <c r="B23" s="732"/>
      <c r="C23" s="144"/>
      <c r="D23" s="223">
        <v>3</v>
      </c>
      <c r="E23" s="268" t="s">
        <v>235</v>
      </c>
      <c r="F23" s="225">
        <v>85578</v>
      </c>
      <c r="G23" s="225"/>
      <c r="H23" s="225">
        <f>F23+G23</f>
        <v>85578</v>
      </c>
      <c r="I23" s="536"/>
      <c r="J23" s="544"/>
      <c r="K23" s="739"/>
      <c r="L23" s="539"/>
      <c r="M23" s="540"/>
      <c r="N23" s="541"/>
      <c r="O23" s="542"/>
      <c r="BG23" s="76">
        <f>SUM(BG10:BR22)</f>
        <v>116529097</v>
      </c>
    </row>
    <row r="24" spans="1:59" ht="15.6" hidden="1" customHeight="1">
      <c r="A24" s="731"/>
      <c r="B24" s="732"/>
      <c r="C24" s="144"/>
      <c r="D24" s="536"/>
      <c r="E24" s="544"/>
      <c r="F24" s="545"/>
      <c r="G24" s="545"/>
      <c r="H24" s="545"/>
      <c r="I24" s="490">
        <v>1</v>
      </c>
      <c r="J24" s="738" t="s">
        <v>235</v>
      </c>
      <c r="K24" s="736">
        <v>85578</v>
      </c>
      <c r="L24" s="506"/>
      <c r="M24" s="495" t="s">
        <v>236</v>
      </c>
      <c r="N24" s="502"/>
      <c r="O24" s="500"/>
    </row>
    <row r="25" spans="1:59" ht="15.6" hidden="1" customHeight="1">
      <c r="A25" s="731"/>
      <c r="B25" s="732"/>
      <c r="C25" s="144"/>
      <c r="D25" s="212">
        <v>4</v>
      </c>
      <c r="E25" s="213" t="s">
        <v>237</v>
      </c>
      <c r="F25" s="214">
        <v>0</v>
      </c>
      <c r="G25" s="214">
        <f>K27</f>
        <v>0</v>
      </c>
      <c r="H25" s="214">
        <f>F25+G25</f>
        <v>0</v>
      </c>
      <c r="I25" s="536"/>
      <c r="J25" s="544"/>
      <c r="K25" s="736"/>
      <c r="L25" s="506"/>
      <c r="M25" s="495"/>
      <c r="N25" s="502"/>
      <c r="O25" s="500"/>
    </row>
    <row r="26" spans="1:59" ht="15.6" hidden="1" customHeight="1">
      <c r="A26" s="731"/>
      <c r="B26" s="732"/>
      <c r="C26" s="144"/>
      <c r="D26" s="223"/>
      <c r="E26" s="231"/>
      <c r="F26" s="225"/>
      <c r="G26" s="225"/>
      <c r="H26" s="225"/>
      <c r="I26" s="212">
        <v>1</v>
      </c>
      <c r="J26" s="213" t="s">
        <v>238</v>
      </c>
      <c r="K26" s="226"/>
      <c r="L26" s="227"/>
      <c r="M26" s="228" t="s">
        <v>239</v>
      </c>
      <c r="N26" s="229"/>
      <c r="O26" s="230"/>
    </row>
    <row r="27" spans="1:59" ht="15.6" hidden="1" customHeight="1">
      <c r="A27" s="731"/>
      <c r="B27" s="732"/>
      <c r="C27" s="144"/>
      <c r="D27" s="536"/>
      <c r="E27" s="740"/>
      <c r="F27" s="545"/>
      <c r="G27" s="545"/>
      <c r="H27" s="545"/>
      <c r="I27" s="536"/>
      <c r="J27" s="740" t="s">
        <v>240</v>
      </c>
      <c r="K27" s="739">
        <v>0</v>
      </c>
      <c r="L27" s="539"/>
      <c r="M27" s="540"/>
      <c r="N27" s="541"/>
      <c r="O27" s="542"/>
    </row>
    <row r="28" spans="1:59" ht="18" hidden="1" customHeight="1">
      <c r="A28" s="731"/>
      <c r="B28" s="732"/>
      <c r="C28" s="144"/>
      <c r="D28" s="223">
        <v>5</v>
      </c>
      <c r="E28" s="268" t="s">
        <v>217</v>
      </c>
      <c r="F28" s="225">
        <v>0</v>
      </c>
      <c r="G28" s="225">
        <f>K29</f>
        <v>0</v>
      </c>
      <c r="H28" s="225">
        <f>F28+G28</f>
        <v>0</v>
      </c>
      <c r="I28" s="536"/>
      <c r="J28" s="544"/>
      <c r="K28" s="739"/>
      <c r="L28" s="539"/>
      <c r="M28" s="540"/>
      <c r="N28" s="541"/>
      <c r="O28" s="542"/>
      <c r="BG28" s="76">
        <v>891973</v>
      </c>
    </row>
    <row r="29" spans="1:59" ht="18" hidden="1" customHeight="1">
      <c r="A29" s="735"/>
      <c r="B29" s="244"/>
      <c r="C29" s="245"/>
      <c r="D29" s="362"/>
      <c r="E29" s="269"/>
      <c r="F29" s="543"/>
      <c r="G29" s="543"/>
      <c r="H29" s="543"/>
      <c r="I29" s="391">
        <v>1</v>
      </c>
      <c r="J29" s="392" t="s">
        <v>610</v>
      </c>
      <c r="K29" s="393">
        <v>0</v>
      </c>
      <c r="L29" s="394"/>
      <c r="M29" s="270" t="s">
        <v>611</v>
      </c>
      <c r="N29" s="395"/>
      <c r="O29" s="271"/>
      <c r="BG29" s="76">
        <v>-131000</v>
      </c>
    </row>
    <row r="30" spans="1:59" ht="15.6" customHeight="1">
      <c r="A30" s="732"/>
      <c r="B30" s="732"/>
      <c r="C30" s="144"/>
      <c r="D30" s="732"/>
      <c r="E30" s="253"/>
      <c r="F30" s="730"/>
      <c r="G30" s="730"/>
      <c r="H30" s="730"/>
      <c r="I30" s="732"/>
      <c r="J30" s="253"/>
      <c r="K30" s="730"/>
      <c r="L30" s="481"/>
      <c r="M30" s="144"/>
      <c r="N30" s="234"/>
      <c r="O30" s="144"/>
    </row>
    <row r="31" spans="1:59" ht="18" customHeight="1">
      <c r="A31" s="211"/>
      <c r="B31" s="211"/>
      <c r="C31" s="144"/>
      <c r="D31" s="211"/>
      <c r="E31" s="144"/>
      <c r="F31" s="186"/>
      <c r="G31" s="186"/>
      <c r="H31" s="186"/>
      <c r="I31" s="211"/>
      <c r="J31" s="253"/>
      <c r="K31" s="186"/>
      <c r="L31" s="78"/>
      <c r="M31" s="144"/>
      <c r="N31" s="234"/>
      <c r="O31" s="144"/>
    </row>
    <row r="32" spans="1:59" ht="18" customHeight="1">
      <c r="A32" s="201"/>
      <c r="B32" s="201"/>
      <c r="C32" s="201" t="s">
        <v>20</v>
      </c>
      <c r="D32" s="201"/>
      <c r="E32" s="201"/>
      <c r="F32" s="201"/>
      <c r="G32" s="201"/>
      <c r="H32" s="202"/>
      <c r="I32" s="202"/>
      <c r="J32" s="201"/>
      <c r="K32" s="201"/>
      <c r="L32" s="201"/>
      <c r="M32" s="1207" t="s">
        <v>6</v>
      </c>
      <c r="N32" s="1208"/>
      <c r="O32" s="1208"/>
    </row>
    <row r="33" spans="1:59" ht="18" customHeight="1">
      <c r="A33" s="1209" t="s">
        <v>22</v>
      </c>
      <c r="B33" s="1210"/>
      <c r="C33" s="1211"/>
      <c r="D33" s="1215" t="s">
        <v>15</v>
      </c>
      <c r="E33" s="1216"/>
      <c r="F33" s="1174" t="s">
        <v>357</v>
      </c>
      <c r="G33" s="1174" t="s">
        <v>358</v>
      </c>
      <c r="H33" s="1176" t="s">
        <v>7</v>
      </c>
      <c r="I33" s="1203" t="s">
        <v>16</v>
      </c>
      <c r="J33" s="1204"/>
      <c r="K33" s="1204"/>
      <c r="L33" s="1219" t="s">
        <v>17</v>
      </c>
      <c r="M33" s="1220"/>
      <c r="N33" s="1220"/>
      <c r="O33" s="1221"/>
    </row>
    <row r="34" spans="1:59" ht="18" customHeight="1">
      <c r="A34" s="1212"/>
      <c r="B34" s="1213"/>
      <c r="C34" s="1214"/>
      <c r="D34" s="1217"/>
      <c r="E34" s="1218"/>
      <c r="F34" s="1175"/>
      <c r="G34" s="1175"/>
      <c r="H34" s="1177"/>
      <c r="I34" s="1146" t="s">
        <v>18</v>
      </c>
      <c r="J34" s="1205"/>
      <c r="K34" s="254" t="s">
        <v>19</v>
      </c>
      <c r="L34" s="1222"/>
      <c r="M34" s="1205"/>
      <c r="N34" s="1205"/>
      <c r="O34" s="1223"/>
      <c r="BG34" s="76">
        <v>23854000</v>
      </c>
    </row>
    <row r="35" spans="1:59" ht="18" customHeight="1">
      <c r="A35" s="503">
        <v>1</v>
      </c>
      <c r="B35" s="1201" t="s">
        <v>8</v>
      </c>
      <c r="C35" s="1206"/>
      <c r="D35" s="492"/>
      <c r="E35" s="499"/>
      <c r="F35" s="491">
        <v>556032</v>
      </c>
      <c r="G35" s="491">
        <f>G36+G104</f>
        <v>7745</v>
      </c>
      <c r="H35" s="491">
        <f>F35+G35</f>
        <v>563777</v>
      </c>
      <c r="I35" s="492"/>
      <c r="J35" s="495"/>
      <c r="K35" s="493"/>
      <c r="L35" s="494"/>
      <c r="M35" s="495"/>
      <c r="N35" s="496"/>
      <c r="O35" s="500"/>
      <c r="BG35" s="76">
        <f>SUM(BG31:BR34)</f>
        <v>23854000</v>
      </c>
    </row>
    <row r="36" spans="1:59" ht="18" customHeight="1">
      <c r="A36" s="1198">
        <v>1</v>
      </c>
      <c r="B36" s="1161"/>
      <c r="C36" s="213" t="s">
        <v>103</v>
      </c>
      <c r="D36" s="490"/>
      <c r="E36" s="499"/>
      <c r="F36" s="491">
        <v>515245</v>
      </c>
      <c r="G36" s="491">
        <f>G37+G57+G76</f>
        <v>7745</v>
      </c>
      <c r="H36" s="491">
        <f>F36+G36</f>
        <v>522990</v>
      </c>
      <c r="I36" s="492"/>
      <c r="J36" s="495"/>
      <c r="K36" s="493"/>
      <c r="L36" s="494"/>
      <c r="M36" s="495"/>
      <c r="N36" s="496"/>
      <c r="O36" s="500"/>
    </row>
    <row r="37" spans="1:59" ht="15.6" hidden="1" customHeight="1">
      <c r="A37" s="721"/>
      <c r="B37" s="722"/>
      <c r="C37" s="231"/>
      <c r="D37" s="212">
        <v>1</v>
      </c>
      <c r="E37" s="213" t="s">
        <v>104</v>
      </c>
      <c r="F37" s="214">
        <v>203144</v>
      </c>
      <c r="G37" s="214">
        <f>K41</f>
        <v>0</v>
      </c>
      <c r="H37" s="214">
        <f>F37+G37</f>
        <v>203144</v>
      </c>
      <c r="I37" s="490"/>
      <c r="J37" s="495"/>
      <c r="K37" s="493"/>
      <c r="L37" s="501"/>
      <c r="M37" s="495"/>
      <c r="N37" s="496"/>
      <c r="O37" s="500"/>
    </row>
    <row r="38" spans="1:59" ht="15.6" hidden="1" customHeight="1">
      <c r="A38" s="721"/>
      <c r="B38" s="722"/>
      <c r="C38" s="231"/>
      <c r="D38" s="223"/>
      <c r="E38" s="231"/>
      <c r="F38" s="225"/>
      <c r="G38" s="225"/>
      <c r="H38" s="225"/>
      <c r="I38" s="536">
        <v>1</v>
      </c>
      <c r="J38" s="723" t="s">
        <v>241</v>
      </c>
      <c r="K38" s="497"/>
      <c r="L38" s="724"/>
      <c r="M38" s="540" t="s">
        <v>242</v>
      </c>
      <c r="N38" s="725"/>
      <c r="O38" s="542"/>
    </row>
    <row r="39" spans="1:59" ht="15.6" hidden="1" customHeight="1">
      <c r="A39" s="721"/>
      <c r="B39" s="722"/>
      <c r="C39" s="231"/>
      <c r="D39" s="223"/>
      <c r="E39" s="231"/>
      <c r="F39" s="225"/>
      <c r="G39" s="225"/>
      <c r="H39" s="225"/>
      <c r="I39" s="490">
        <v>2</v>
      </c>
      <c r="J39" s="720" t="s">
        <v>243</v>
      </c>
      <c r="K39" s="493"/>
      <c r="L39" s="494"/>
      <c r="M39" s="495" t="s">
        <v>244</v>
      </c>
      <c r="N39" s="496"/>
      <c r="O39" s="500"/>
    </row>
    <row r="40" spans="1:59" ht="15.6" hidden="1" customHeight="1">
      <c r="A40" s="721"/>
      <c r="B40" s="722"/>
      <c r="C40" s="231"/>
      <c r="D40" s="223"/>
      <c r="E40" s="231"/>
      <c r="F40" s="225"/>
      <c r="G40" s="225"/>
      <c r="H40" s="225"/>
      <c r="I40" s="492">
        <v>3</v>
      </c>
      <c r="J40" s="720" t="s">
        <v>245</v>
      </c>
      <c r="K40" s="493"/>
      <c r="L40" s="494"/>
      <c r="M40" s="495" t="s">
        <v>246</v>
      </c>
      <c r="N40" s="502"/>
      <c r="O40" s="500"/>
    </row>
    <row r="41" spans="1:59" ht="15.6" hidden="1" customHeight="1">
      <c r="A41" s="721"/>
      <c r="B41" s="722"/>
      <c r="C41" s="231"/>
      <c r="D41" s="223"/>
      <c r="E41" s="231"/>
      <c r="F41" s="225"/>
      <c r="G41" s="225"/>
      <c r="H41" s="225"/>
      <c r="I41" s="719">
        <v>4</v>
      </c>
      <c r="J41" s="209" t="s">
        <v>247</v>
      </c>
      <c r="K41" s="261"/>
      <c r="L41" s="262"/>
      <c r="M41" s="228" t="s">
        <v>495</v>
      </c>
      <c r="N41" s="195"/>
      <c r="O41" s="230"/>
      <c r="BG41" s="76">
        <v>-73995186</v>
      </c>
    </row>
    <row r="42" spans="1:59" ht="15.6" hidden="1" customHeight="1">
      <c r="A42" s="721"/>
      <c r="B42" s="722"/>
      <c r="C42" s="231"/>
      <c r="D42" s="223"/>
      <c r="E42" s="231"/>
      <c r="F42" s="225"/>
      <c r="G42" s="263"/>
      <c r="H42" s="263"/>
      <c r="I42" s="492">
        <v>5</v>
      </c>
      <c r="J42" s="720" t="s">
        <v>248</v>
      </c>
      <c r="K42" s="493"/>
      <c r="L42" s="494"/>
      <c r="M42" s="495" t="s">
        <v>249</v>
      </c>
      <c r="N42" s="502"/>
      <c r="O42" s="500"/>
    </row>
    <row r="43" spans="1:59" ht="15.6" hidden="1" customHeight="1">
      <c r="A43" s="721"/>
      <c r="B43" s="722"/>
      <c r="C43" s="231"/>
      <c r="D43" s="223"/>
      <c r="E43" s="231"/>
      <c r="F43" s="225"/>
      <c r="G43" s="225"/>
      <c r="H43" s="225"/>
      <c r="I43" s="212">
        <v>6</v>
      </c>
      <c r="J43" s="209" t="s">
        <v>250</v>
      </c>
      <c r="K43" s="261">
        <f>SUM(N43:N50)</f>
        <v>0</v>
      </c>
      <c r="L43" s="262"/>
      <c r="M43" s="228" t="s">
        <v>251</v>
      </c>
      <c r="N43" s="195"/>
      <c r="O43" s="230"/>
    </row>
    <row r="44" spans="1:59" ht="15.6" hidden="1" customHeight="1">
      <c r="A44" s="721"/>
      <c r="B44" s="722"/>
      <c r="C44" s="231"/>
      <c r="D44" s="223"/>
      <c r="E44" s="231"/>
      <c r="F44" s="225"/>
      <c r="G44" s="225"/>
      <c r="H44" s="225"/>
      <c r="I44" s="223"/>
      <c r="J44" s="253"/>
      <c r="K44" s="133"/>
      <c r="L44" s="264"/>
      <c r="M44" s="144" t="s">
        <v>252</v>
      </c>
      <c r="N44" s="196"/>
      <c r="O44" s="265"/>
    </row>
    <row r="45" spans="1:59" ht="15.6" hidden="1" customHeight="1">
      <c r="A45" s="721"/>
      <c r="B45" s="722" t="s">
        <v>599</v>
      </c>
      <c r="C45" s="231"/>
      <c r="D45" s="223"/>
      <c r="E45" s="231"/>
      <c r="F45" s="225"/>
      <c r="G45" s="225"/>
      <c r="H45" s="225"/>
      <c r="I45" s="223"/>
      <c r="J45" s="253"/>
      <c r="K45" s="133"/>
      <c r="L45" s="264"/>
      <c r="M45" s="144" t="s">
        <v>253</v>
      </c>
      <c r="N45" s="196"/>
      <c r="O45" s="265"/>
    </row>
    <row r="46" spans="1:59" ht="15.6" hidden="1" customHeight="1">
      <c r="A46" s="721"/>
      <c r="B46" s="722"/>
      <c r="C46" s="231"/>
      <c r="D46" s="223"/>
      <c r="E46" s="231"/>
      <c r="F46" s="225"/>
      <c r="G46" s="225"/>
      <c r="H46" s="225"/>
      <c r="I46" s="223"/>
      <c r="J46" s="253"/>
      <c r="K46" s="133"/>
      <c r="L46" s="264"/>
      <c r="M46" s="144" t="s">
        <v>254</v>
      </c>
      <c r="N46" s="196"/>
      <c r="O46" s="265"/>
    </row>
    <row r="47" spans="1:59" ht="15.6" hidden="1" customHeight="1">
      <c r="A47" s="721"/>
      <c r="B47" s="722"/>
      <c r="C47" s="231"/>
      <c r="D47" s="223"/>
      <c r="E47" s="231"/>
      <c r="F47" s="225"/>
      <c r="G47" s="225"/>
      <c r="H47" s="225"/>
      <c r="I47" s="223"/>
      <c r="J47" s="253"/>
      <c r="K47" s="133"/>
      <c r="L47" s="264"/>
      <c r="M47" s="144" t="s">
        <v>255</v>
      </c>
      <c r="N47" s="196"/>
      <c r="O47" s="265"/>
    </row>
    <row r="48" spans="1:59" ht="15.6" hidden="1" customHeight="1">
      <c r="A48" s="721"/>
      <c r="B48" s="722"/>
      <c r="C48" s="231"/>
      <c r="D48" s="223"/>
      <c r="E48" s="231"/>
      <c r="F48" s="225"/>
      <c r="G48" s="225"/>
      <c r="H48" s="225"/>
      <c r="I48" s="223"/>
      <c r="J48" s="253"/>
      <c r="K48" s="133"/>
      <c r="L48" s="264"/>
      <c r="M48" s="144" t="s">
        <v>256</v>
      </c>
      <c r="N48" s="196"/>
      <c r="O48" s="265"/>
    </row>
    <row r="49" spans="1:59" ht="15.6" hidden="1" customHeight="1">
      <c r="A49" s="721"/>
      <c r="B49" s="722"/>
      <c r="C49" s="231"/>
      <c r="D49" s="223"/>
      <c r="E49" s="231"/>
      <c r="F49" s="225"/>
      <c r="G49" s="225"/>
      <c r="H49" s="225"/>
      <c r="I49" s="223"/>
      <c r="J49" s="253"/>
      <c r="K49" s="133"/>
      <c r="L49" s="264"/>
      <c r="M49" s="144" t="s">
        <v>257</v>
      </c>
      <c r="N49" s="196"/>
      <c r="O49" s="265"/>
    </row>
    <row r="50" spans="1:59" ht="15.6" hidden="1" customHeight="1">
      <c r="A50" s="721"/>
      <c r="B50" s="722"/>
      <c r="C50" s="231"/>
      <c r="D50" s="223"/>
      <c r="E50" s="231"/>
      <c r="F50" s="225"/>
      <c r="G50" s="225"/>
      <c r="H50" s="225"/>
      <c r="I50" s="536"/>
      <c r="J50" s="723"/>
      <c r="K50" s="497"/>
      <c r="L50" s="724"/>
      <c r="M50" s="540" t="s">
        <v>258</v>
      </c>
      <c r="N50" s="725"/>
      <c r="O50" s="542"/>
    </row>
    <row r="51" spans="1:59" ht="15.6" hidden="1" customHeight="1">
      <c r="A51" s="721"/>
      <c r="B51" s="722"/>
      <c r="C51" s="231"/>
      <c r="D51" s="223"/>
      <c r="E51" s="231"/>
      <c r="F51" s="225"/>
      <c r="G51" s="225"/>
      <c r="H51" s="225"/>
      <c r="I51" s="223">
        <v>7</v>
      </c>
      <c r="J51" s="720" t="s">
        <v>259</v>
      </c>
      <c r="K51" s="266"/>
      <c r="L51" s="264"/>
      <c r="M51" s="144" t="s">
        <v>260</v>
      </c>
      <c r="N51" s="197"/>
      <c r="O51" s="265"/>
      <c r="BG51" s="76">
        <f>SUM(BG37:BR37)</f>
        <v>0</v>
      </c>
    </row>
    <row r="52" spans="1:59" ht="15.6" hidden="1" customHeight="1">
      <c r="A52" s="721"/>
      <c r="B52" s="722"/>
      <c r="C52" s="231"/>
      <c r="D52" s="536"/>
      <c r="E52" s="544"/>
      <c r="F52" s="545"/>
      <c r="G52" s="726"/>
      <c r="H52" s="726"/>
      <c r="I52" s="492">
        <v>8</v>
      </c>
      <c r="J52" s="720" t="s">
        <v>261</v>
      </c>
      <c r="K52" s="493"/>
      <c r="L52" s="494"/>
      <c r="M52" s="495" t="s">
        <v>262</v>
      </c>
      <c r="N52" s="502"/>
      <c r="O52" s="500"/>
      <c r="BG52" s="76" t="e">
        <f>BG41+#REF!</f>
        <v>#REF!</v>
      </c>
    </row>
    <row r="53" spans="1:59" ht="15.6" hidden="1" customHeight="1">
      <c r="A53" s="721"/>
      <c r="B53" s="722"/>
      <c r="C53" s="231"/>
      <c r="D53" s="223"/>
      <c r="E53" s="231"/>
      <c r="F53" s="225"/>
      <c r="G53" s="225"/>
      <c r="H53" s="225"/>
      <c r="I53" s="223">
        <v>9</v>
      </c>
      <c r="J53" s="253" t="s">
        <v>263</v>
      </c>
      <c r="K53" s="266">
        <f>N53+N54</f>
        <v>0</v>
      </c>
      <c r="L53" s="264"/>
      <c r="M53" s="144" t="s">
        <v>264</v>
      </c>
      <c r="N53" s="197"/>
      <c r="O53" s="265"/>
      <c r="BG53" s="76" t="e">
        <f>SUM(#REF!)</f>
        <v>#REF!</v>
      </c>
    </row>
    <row r="54" spans="1:59" ht="15.6" hidden="1" customHeight="1">
      <c r="A54" s="721"/>
      <c r="B54" s="722"/>
      <c r="C54" s="231"/>
      <c r="D54" s="722"/>
      <c r="E54" s="231"/>
      <c r="F54" s="225"/>
      <c r="G54" s="225"/>
      <c r="H54" s="225"/>
      <c r="I54" s="536"/>
      <c r="J54" s="723"/>
      <c r="K54" s="267"/>
      <c r="L54" s="724"/>
      <c r="M54" s="540" t="s">
        <v>265</v>
      </c>
      <c r="N54" s="725"/>
      <c r="O54" s="542"/>
    </row>
    <row r="55" spans="1:59" ht="15.6" hidden="1" customHeight="1">
      <c r="A55" s="721"/>
      <c r="B55" s="722"/>
      <c r="C55" s="231"/>
      <c r="D55" s="722"/>
      <c r="E55" s="231"/>
      <c r="F55" s="225"/>
      <c r="G55" s="225"/>
      <c r="H55" s="225"/>
      <c r="I55" s="727">
        <v>10</v>
      </c>
      <c r="J55" s="723" t="s">
        <v>97</v>
      </c>
      <c r="K55" s="497"/>
      <c r="L55" s="724"/>
      <c r="M55" s="540" t="s">
        <v>266</v>
      </c>
      <c r="N55" s="725"/>
      <c r="O55" s="542"/>
    </row>
    <row r="56" spans="1:59" ht="15.6" hidden="1" customHeight="1">
      <c r="A56" s="721"/>
      <c r="B56" s="722"/>
      <c r="C56" s="231"/>
      <c r="D56" s="536"/>
      <c r="E56" s="544"/>
      <c r="F56" s="545"/>
      <c r="G56" s="726"/>
      <c r="H56" s="726"/>
      <c r="I56" s="492">
        <v>11</v>
      </c>
      <c r="J56" s="720" t="s">
        <v>267</v>
      </c>
      <c r="K56" s="493"/>
      <c r="L56" s="494"/>
      <c r="M56" s="495" t="s">
        <v>268</v>
      </c>
      <c r="N56" s="502"/>
      <c r="O56" s="500"/>
    </row>
    <row r="57" spans="1:59" ht="15.6" hidden="1" customHeight="1">
      <c r="A57" s="721"/>
      <c r="B57" s="722"/>
      <c r="C57" s="231"/>
      <c r="D57" s="212">
        <v>2</v>
      </c>
      <c r="E57" s="213" t="s">
        <v>105</v>
      </c>
      <c r="F57" s="214">
        <v>48128</v>
      </c>
      <c r="G57" s="214">
        <f>K60</f>
        <v>0</v>
      </c>
      <c r="H57" s="214">
        <f>F57+G57</f>
        <v>48128</v>
      </c>
      <c r="I57" s="492"/>
      <c r="J57" s="720"/>
      <c r="K57" s="493"/>
      <c r="L57" s="494"/>
      <c r="M57" s="495"/>
      <c r="N57" s="496"/>
      <c r="O57" s="500"/>
    </row>
    <row r="58" spans="1:59" ht="15.6" hidden="1" customHeight="1">
      <c r="A58" s="721"/>
      <c r="B58" s="722"/>
      <c r="C58" s="231"/>
      <c r="D58" s="223"/>
      <c r="E58" s="231"/>
      <c r="F58" s="225"/>
      <c r="G58" s="225"/>
      <c r="H58" s="225"/>
      <c r="I58" s="490">
        <v>1</v>
      </c>
      <c r="J58" s="720" t="s">
        <v>243</v>
      </c>
      <c r="K58" s="493"/>
      <c r="L58" s="494"/>
      <c r="M58" s="495" t="s">
        <v>269</v>
      </c>
      <c r="N58" s="496"/>
      <c r="O58" s="500"/>
    </row>
    <row r="59" spans="1:59" ht="15.6" hidden="1" customHeight="1">
      <c r="A59" s="721"/>
      <c r="B59" s="722"/>
      <c r="C59" s="231"/>
      <c r="D59" s="223"/>
      <c r="E59" s="231"/>
      <c r="F59" s="225"/>
      <c r="G59" s="225"/>
      <c r="H59" s="225"/>
      <c r="I59" s="492">
        <v>2</v>
      </c>
      <c r="J59" s="720" t="s">
        <v>245</v>
      </c>
      <c r="K59" s="493"/>
      <c r="L59" s="494"/>
      <c r="M59" s="495" t="s">
        <v>270</v>
      </c>
      <c r="N59" s="496"/>
      <c r="O59" s="500"/>
    </row>
    <row r="60" spans="1:59" ht="15.6" hidden="1" customHeight="1">
      <c r="A60" s="721"/>
      <c r="B60" s="722"/>
      <c r="C60" s="231"/>
      <c r="D60" s="536"/>
      <c r="E60" s="544"/>
      <c r="F60" s="545"/>
      <c r="G60" s="545"/>
      <c r="H60" s="545"/>
      <c r="I60" s="492">
        <v>3</v>
      </c>
      <c r="J60" s="720" t="s">
        <v>247</v>
      </c>
      <c r="K60" s="493"/>
      <c r="L60" s="494"/>
      <c r="M60" s="495" t="s">
        <v>495</v>
      </c>
      <c r="N60" s="496"/>
      <c r="O60" s="500"/>
    </row>
    <row r="61" spans="1:59" ht="15.6" hidden="1" customHeight="1">
      <c r="A61" s="721"/>
      <c r="B61" s="722"/>
      <c r="C61" s="231"/>
      <c r="D61" s="223"/>
      <c r="E61" s="231"/>
      <c r="F61" s="225"/>
      <c r="G61" s="225"/>
      <c r="H61" s="225"/>
      <c r="I61" s="722">
        <v>4</v>
      </c>
      <c r="J61" s="253" t="s">
        <v>248</v>
      </c>
      <c r="K61" s="133"/>
      <c r="L61" s="264"/>
      <c r="M61" s="144" t="s">
        <v>271</v>
      </c>
      <c r="N61" s="196"/>
      <c r="O61" s="265"/>
    </row>
    <row r="62" spans="1:59" ht="15.6" hidden="1" customHeight="1">
      <c r="A62" s="721"/>
      <c r="B62" s="722"/>
      <c r="C62" s="231"/>
      <c r="D62" s="223"/>
      <c r="E62" s="231"/>
      <c r="F62" s="225"/>
      <c r="G62" s="225"/>
      <c r="H62" s="225"/>
      <c r="I62" s="722">
        <v>5</v>
      </c>
      <c r="J62" s="253" t="s">
        <v>250</v>
      </c>
      <c r="K62" s="133"/>
      <c r="L62" s="264"/>
      <c r="M62" s="144" t="s">
        <v>272</v>
      </c>
      <c r="N62" s="196"/>
      <c r="O62" s="265"/>
    </row>
    <row r="63" spans="1:59" ht="15.6" hidden="1" customHeight="1">
      <c r="A63" s="721"/>
      <c r="B63" s="722"/>
      <c r="C63" s="231"/>
      <c r="D63" s="223"/>
      <c r="E63" s="231"/>
      <c r="F63" s="225"/>
      <c r="G63" s="225"/>
      <c r="H63" s="225"/>
      <c r="I63" s="223"/>
      <c r="J63" s="253"/>
      <c r="K63" s="133"/>
      <c r="L63" s="264"/>
      <c r="M63" s="272" t="s">
        <v>273</v>
      </c>
      <c r="N63" s="196"/>
      <c r="O63" s="265"/>
    </row>
    <row r="64" spans="1:59" ht="15.6" hidden="1" customHeight="1">
      <c r="A64" s="721"/>
      <c r="B64" s="722"/>
      <c r="C64" s="231"/>
      <c r="D64" s="223"/>
      <c r="E64" s="231"/>
      <c r="F64" s="225"/>
      <c r="G64" s="225"/>
      <c r="H64" s="225"/>
      <c r="I64" s="536"/>
      <c r="J64" s="723"/>
      <c r="K64" s="497"/>
      <c r="L64" s="724"/>
      <c r="M64" s="728" t="s">
        <v>274</v>
      </c>
      <c r="N64" s="725"/>
      <c r="O64" s="542"/>
    </row>
    <row r="65" spans="1:62" ht="15.6" hidden="1" customHeight="1">
      <c r="A65" s="721"/>
      <c r="B65" s="722"/>
      <c r="C65" s="231"/>
      <c r="D65" s="223"/>
      <c r="E65" s="231"/>
      <c r="F65" s="225"/>
      <c r="G65" s="225"/>
      <c r="H65" s="225"/>
      <c r="I65" s="492">
        <v>6</v>
      </c>
      <c r="J65" s="720" t="s">
        <v>259</v>
      </c>
      <c r="K65" s="493"/>
      <c r="L65" s="494"/>
      <c r="M65" s="498" t="s">
        <v>275</v>
      </c>
      <c r="N65" s="496"/>
      <c r="O65" s="500"/>
      <c r="BJ65" s="76">
        <f>BI65-BH65</f>
        <v>0</v>
      </c>
    </row>
    <row r="66" spans="1:62" ht="15.6" hidden="1" customHeight="1">
      <c r="A66" s="721"/>
      <c r="B66" s="722"/>
      <c r="C66" s="231"/>
      <c r="D66" s="223"/>
      <c r="E66" s="231"/>
      <c r="F66" s="225"/>
      <c r="G66" s="225"/>
      <c r="H66" s="225"/>
      <c r="I66" s="727">
        <v>7</v>
      </c>
      <c r="J66" s="723" t="s">
        <v>261</v>
      </c>
      <c r="K66" s="497"/>
      <c r="L66" s="724"/>
      <c r="M66" s="728" t="s">
        <v>491</v>
      </c>
      <c r="N66" s="725"/>
      <c r="O66" s="265"/>
    </row>
    <row r="67" spans="1:62" ht="15.6" hidden="1" customHeight="1">
      <c r="A67" s="721"/>
      <c r="B67" s="722"/>
      <c r="C67" s="231"/>
      <c r="D67" s="223"/>
      <c r="E67" s="231"/>
      <c r="F67" s="225"/>
      <c r="G67" s="225"/>
      <c r="H67" s="225"/>
      <c r="I67" s="719">
        <v>8</v>
      </c>
      <c r="J67" s="209" t="s">
        <v>276</v>
      </c>
      <c r="K67" s="261"/>
      <c r="L67" s="262"/>
      <c r="M67" s="273" t="s">
        <v>277</v>
      </c>
      <c r="N67" s="195"/>
      <c r="O67" s="230"/>
    </row>
    <row r="68" spans="1:62" ht="15.6" hidden="1" customHeight="1">
      <c r="A68" s="721"/>
      <c r="B68" s="722"/>
      <c r="C68" s="231"/>
      <c r="D68" s="536"/>
      <c r="E68" s="544"/>
      <c r="F68" s="545"/>
      <c r="G68" s="545"/>
      <c r="H68" s="545"/>
      <c r="I68" s="492">
        <v>9</v>
      </c>
      <c r="J68" s="720" t="s">
        <v>267</v>
      </c>
      <c r="K68" s="493"/>
      <c r="L68" s="494"/>
      <c r="M68" s="498" t="s">
        <v>268</v>
      </c>
      <c r="N68" s="496"/>
      <c r="O68" s="500"/>
    </row>
    <row r="69" spans="1:62" ht="15.6" hidden="1" customHeight="1">
      <c r="A69" s="721"/>
      <c r="B69" s="722"/>
      <c r="C69" s="231"/>
      <c r="D69" s="722">
        <v>3</v>
      </c>
      <c r="E69" s="274" t="s">
        <v>278</v>
      </c>
      <c r="F69" s="225">
        <v>7483</v>
      </c>
      <c r="G69" s="225"/>
      <c r="H69" s="225">
        <f>F69+G69</f>
        <v>7483</v>
      </c>
      <c r="I69" s="492"/>
      <c r="J69" s="720"/>
      <c r="K69" s="493"/>
      <c r="L69" s="494"/>
      <c r="M69" s="495"/>
      <c r="N69" s="496"/>
      <c r="O69" s="500"/>
    </row>
    <row r="70" spans="1:62" ht="15.6" hidden="1" customHeight="1">
      <c r="A70" s="721"/>
      <c r="B70" s="722"/>
      <c r="C70" s="231"/>
      <c r="D70" s="223"/>
      <c r="E70" s="231"/>
      <c r="F70" s="225"/>
      <c r="G70" s="225"/>
      <c r="H70" s="225"/>
      <c r="I70" s="490">
        <v>1</v>
      </c>
      <c r="J70" s="720" t="s">
        <v>243</v>
      </c>
      <c r="K70" s="493"/>
      <c r="L70" s="494"/>
      <c r="M70" s="495" t="s">
        <v>279</v>
      </c>
      <c r="N70" s="496"/>
      <c r="O70" s="500"/>
    </row>
    <row r="71" spans="1:62" ht="15.6" hidden="1" customHeight="1">
      <c r="A71" s="721"/>
      <c r="B71" s="722"/>
      <c r="C71" s="231"/>
      <c r="D71" s="722"/>
      <c r="E71" s="231"/>
      <c r="F71" s="225"/>
      <c r="G71" s="225"/>
      <c r="H71" s="225"/>
      <c r="I71" s="490">
        <v>2</v>
      </c>
      <c r="J71" s="720" t="s">
        <v>280</v>
      </c>
      <c r="K71" s="493"/>
      <c r="L71" s="494"/>
      <c r="M71" s="495" t="s">
        <v>281</v>
      </c>
      <c r="N71" s="496"/>
      <c r="O71" s="500"/>
    </row>
    <row r="72" spans="1:62" ht="15.6" hidden="1" customHeight="1">
      <c r="A72" s="275"/>
      <c r="B72" s="722"/>
      <c r="C72" s="231"/>
      <c r="D72" s="722"/>
      <c r="E72" s="144"/>
      <c r="F72" s="225"/>
      <c r="G72" s="225"/>
      <c r="H72" s="225"/>
      <c r="I72" s="212">
        <v>3</v>
      </c>
      <c r="J72" s="276" t="s">
        <v>282</v>
      </c>
      <c r="K72" s="277">
        <f>N72+N73</f>
        <v>0</v>
      </c>
      <c r="L72" s="227"/>
      <c r="M72" s="228" t="s">
        <v>283</v>
      </c>
      <c r="N72" s="195"/>
      <c r="O72" s="230"/>
    </row>
    <row r="73" spans="1:62" ht="15.6" hidden="1" customHeight="1">
      <c r="A73" s="275"/>
      <c r="B73" s="722"/>
      <c r="C73" s="231"/>
      <c r="D73" s="722"/>
      <c r="E73" s="144"/>
      <c r="F73" s="225"/>
      <c r="G73" s="225"/>
      <c r="H73" s="225"/>
      <c r="I73" s="536"/>
      <c r="J73" s="537"/>
      <c r="K73" s="538"/>
      <c r="L73" s="539"/>
      <c r="M73" s="540" t="s">
        <v>284</v>
      </c>
      <c r="N73" s="725"/>
      <c r="O73" s="542"/>
    </row>
    <row r="74" spans="1:62" ht="15.6" hidden="1" customHeight="1">
      <c r="A74" s="721"/>
      <c r="B74" s="722"/>
      <c r="C74" s="231"/>
      <c r="D74" s="223"/>
      <c r="E74" s="231"/>
      <c r="F74" s="225"/>
      <c r="G74" s="225"/>
      <c r="H74" s="225"/>
      <c r="I74" s="727">
        <v>4</v>
      </c>
      <c r="J74" s="723" t="s">
        <v>285</v>
      </c>
      <c r="K74" s="497"/>
      <c r="L74" s="724"/>
      <c r="M74" s="540" t="s">
        <v>286</v>
      </c>
      <c r="N74" s="725"/>
      <c r="O74" s="542"/>
    </row>
    <row r="75" spans="1:62" ht="15.6" hidden="1" customHeight="1">
      <c r="A75" s="721"/>
      <c r="B75" s="722"/>
      <c r="C75" s="231"/>
      <c r="D75" s="536"/>
      <c r="E75" s="544"/>
      <c r="F75" s="545"/>
      <c r="G75" s="545"/>
      <c r="H75" s="545"/>
      <c r="I75" s="490">
        <v>5</v>
      </c>
      <c r="J75" s="720" t="s">
        <v>224</v>
      </c>
      <c r="K75" s="493"/>
      <c r="L75" s="494"/>
      <c r="M75" s="495" t="s">
        <v>287</v>
      </c>
      <c r="N75" s="496"/>
      <c r="O75" s="500"/>
    </row>
    <row r="76" spans="1:62" ht="18" customHeight="1">
      <c r="A76" s="275"/>
      <c r="B76" s="722"/>
      <c r="C76" s="231"/>
      <c r="D76" s="223">
        <v>4</v>
      </c>
      <c r="E76" s="253" t="s">
        <v>155</v>
      </c>
      <c r="F76" s="225">
        <v>53243</v>
      </c>
      <c r="G76" s="225">
        <f>K77+K78+K79+K81</f>
        <v>7745</v>
      </c>
      <c r="H76" s="225">
        <f>F76+G76</f>
        <v>60988</v>
      </c>
      <c r="I76" s="536"/>
      <c r="J76" s="729"/>
      <c r="K76" s="538"/>
      <c r="L76" s="539"/>
      <c r="M76" s="540"/>
      <c r="N76" s="541"/>
      <c r="O76" s="542"/>
    </row>
    <row r="77" spans="1:62" ht="18" customHeight="1">
      <c r="A77" s="275"/>
      <c r="B77" s="722"/>
      <c r="C77" s="231"/>
      <c r="D77" s="722"/>
      <c r="E77" s="144"/>
      <c r="F77" s="225"/>
      <c r="G77" s="225"/>
      <c r="H77" s="225"/>
      <c r="I77" s="490">
        <v>1</v>
      </c>
      <c r="J77" s="504" t="s">
        <v>204</v>
      </c>
      <c r="K77" s="505">
        <v>4172</v>
      </c>
      <c r="L77" s="506"/>
      <c r="M77" s="495" t="s">
        <v>653</v>
      </c>
      <c r="N77" s="502"/>
      <c r="O77" s="500"/>
    </row>
    <row r="78" spans="1:62" ht="18" customHeight="1">
      <c r="A78" s="275"/>
      <c r="B78" s="722"/>
      <c r="C78" s="231"/>
      <c r="D78" s="722"/>
      <c r="E78" s="144"/>
      <c r="F78" s="225"/>
      <c r="G78" s="225"/>
      <c r="H78" s="225"/>
      <c r="I78" s="530">
        <v>2</v>
      </c>
      <c r="J78" s="531" t="s">
        <v>288</v>
      </c>
      <c r="K78" s="532">
        <v>357</v>
      </c>
      <c r="L78" s="533"/>
      <c r="M78" s="495" t="s">
        <v>653</v>
      </c>
      <c r="N78" s="534"/>
      <c r="O78" s="535"/>
      <c r="P78" s="796"/>
    </row>
    <row r="79" spans="1:62" ht="18" customHeight="1">
      <c r="A79" s="275"/>
      <c r="B79" s="722"/>
      <c r="C79" s="231"/>
      <c r="D79" s="722"/>
      <c r="E79" s="144"/>
      <c r="F79" s="225"/>
      <c r="G79" s="225"/>
      <c r="H79" s="225"/>
      <c r="I79" s="223">
        <v>3</v>
      </c>
      <c r="J79" s="282" t="s">
        <v>133</v>
      </c>
      <c r="K79" s="283">
        <v>740</v>
      </c>
      <c r="L79" s="481"/>
      <c r="M79" s="228" t="s">
        <v>653</v>
      </c>
      <c r="N79" s="234"/>
      <c r="O79" s="265"/>
    </row>
    <row r="80" spans="1:62" ht="18" customHeight="1">
      <c r="A80" s="275"/>
      <c r="B80" s="722"/>
      <c r="C80" s="231"/>
      <c r="D80" s="722"/>
      <c r="E80" s="144"/>
      <c r="F80" s="225"/>
      <c r="G80" s="225"/>
      <c r="H80" s="225"/>
      <c r="I80" s="536"/>
      <c r="J80" s="537" t="s">
        <v>175</v>
      </c>
      <c r="K80" s="538"/>
      <c r="L80" s="539"/>
      <c r="M80" s="540"/>
      <c r="N80" s="541"/>
      <c r="O80" s="542"/>
    </row>
    <row r="81" spans="1:15" ht="18" customHeight="1">
      <c r="A81" s="275"/>
      <c r="B81" s="752"/>
      <c r="C81" s="231"/>
      <c r="D81" s="752"/>
      <c r="E81" s="144"/>
      <c r="F81" s="225"/>
      <c r="G81" s="225"/>
      <c r="H81" s="225"/>
      <c r="I81" s="212">
        <v>4</v>
      </c>
      <c r="J81" s="276" t="s">
        <v>176</v>
      </c>
      <c r="K81" s="277">
        <v>2476</v>
      </c>
      <c r="L81" s="227"/>
      <c r="M81" s="228" t="s">
        <v>653</v>
      </c>
      <c r="N81" s="195"/>
      <c r="O81" s="230"/>
    </row>
    <row r="82" spans="1:15" ht="18" customHeight="1">
      <c r="A82" s="275"/>
      <c r="B82" s="752"/>
      <c r="C82" s="231"/>
      <c r="D82" s="752"/>
      <c r="E82" s="144"/>
      <c r="F82" s="225"/>
      <c r="G82" s="225"/>
      <c r="H82" s="225"/>
      <c r="I82" s="223"/>
      <c r="J82" s="282"/>
      <c r="K82" s="283"/>
      <c r="L82" s="757"/>
      <c r="M82" s="64" t="s">
        <v>654</v>
      </c>
      <c r="N82" s="196">
        <v>1787</v>
      </c>
      <c r="O82" s="265"/>
    </row>
    <row r="83" spans="1:15" ht="18" customHeight="1">
      <c r="A83" s="507"/>
      <c r="B83" s="357"/>
      <c r="C83" s="269"/>
      <c r="D83" s="357"/>
      <c r="E83" s="366"/>
      <c r="F83" s="543"/>
      <c r="G83" s="543"/>
      <c r="H83" s="543"/>
      <c r="I83" s="362"/>
      <c r="J83" s="284"/>
      <c r="K83" s="697"/>
      <c r="L83" s="365"/>
      <c r="M83" s="366" t="s">
        <v>656</v>
      </c>
      <c r="N83" s="698">
        <v>689</v>
      </c>
      <c r="O83" s="699"/>
    </row>
    <row r="84" spans="1:15" ht="15.6" hidden="1" customHeight="1">
      <c r="A84" s="275"/>
      <c r="B84" s="529"/>
      <c r="C84" s="231"/>
      <c r="D84" s="529"/>
      <c r="E84" s="144"/>
      <c r="F84" s="225"/>
      <c r="G84" s="225"/>
      <c r="H84" s="225"/>
      <c r="I84" s="536">
        <v>5</v>
      </c>
      <c r="J84" s="537" t="s">
        <v>289</v>
      </c>
      <c r="K84" s="538"/>
      <c r="L84" s="539"/>
      <c r="M84" s="540" t="s">
        <v>290</v>
      </c>
      <c r="N84" s="541"/>
      <c r="O84" s="542"/>
    </row>
    <row r="85" spans="1:15" ht="15.6" hidden="1" customHeight="1">
      <c r="A85" s="275"/>
      <c r="B85" s="211"/>
      <c r="C85" s="231"/>
      <c r="D85" s="211"/>
      <c r="E85" s="144"/>
      <c r="F85" s="225"/>
      <c r="G85" s="225"/>
      <c r="H85" s="225"/>
      <c r="I85" s="212">
        <v>6</v>
      </c>
      <c r="J85" s="276" t="s">
        <v>291</v>
      </c>
      <c r="K85" s="277">
        <f>N85+N87+N86</f>
        <v>0</v>
      </c>
      <c r="L85" s="227"/>
      <c r="M85" s="228" t="s">
        <v>292</v>
      </c>
      <c r="N85" s="195"/>
      <c r="O85" s="265"/>
    </row>
    <row r="86" spans="1:15" ht="15.6" hidden="1" customHeight="1">
      <c r="A86" s="275"/>
      <c r="B86" s="211"/>
      <c r="C86" s="231"/>
      <c r="D86" s="211"/>
      <c r="E86" s="144"/>
      <c r="F86" s="225"/>
      <c r="G86" s="225"/>
      <c r="H86" s="225"/>
      <c r="I86" s="223"/>
      <c r="J86" s="282"/>
      <c r="K86" s="283"/>
      <c r="L86" s="78"/>
      <c r="M86" s="144" t="s">
        <v>293</v>
      </c>
      <c r="N86" s="196"/>
      <c r="O86" s="265"/>
    </row>
    <row r="87" spans="1:15" ht="15.6" hidden="1" customHeight="1">
      <c r="A87" s="275"/>
      <c r="B87" s="211"/>
      <c r="C87" s="231"/>
      <c r="D87" s="211"/>
      <c r="E87" s="144"/>
      <c r="F87" s="225"/>
      <c r="G87" s="225"/>
      <c r="H87" s="225"/>
      <c r="I87" s="223"/>
      <c r="J87" s="282"/>
      <c r="K87" s="283"/>
      <c r="L87" s="78"/>
      <c r="M87" s="144" t="s">
        <v>294</v>
      </c>
      <c r="N87" s="196"/>
      <c r="O87" s="265"/>
    </row>
    <row r="88" spans="1:15" ht="15.6" hidden="1" customHeight="1">
      <c r="A88" s="275"/>
      <c r="B88" s="211"/>
      <c r="C88" s="231"/>
      <c r="D88" s="211"/>
      <c r="E88" s="144"/>
      <c r="F88" s="225"/>
      <c r="G88" s="225"/>
      <c r="H88" s="225"/>
      <c r="I88" s="212">
        <v>7</v>
      </c>
      <c r="J88" s="276" t="s">
        <v>285</v>
      </c>
      <c r="K88" s="277">
        <f>SUM(N88:N91)</f>
        <v>0</v>
      </c>
      <c r="L88" s="227"/>
      <c r="M88" s="228" t="s">
        <v>295</v>
      </c>
      <c r="N88" s="195"/>
      <c r="O88" s="230"/>
    </row>
    <row r="89" spans="1:15" ht="15.6" hidden="1" customHeight="1">
      <c r="A89" s="275"/>
      <c r="B89" s="211"/>
      <c r="C89" s="231"/>
      <c r="D89" s="211"/>
      <c r="E89" s="144"/>
      <c r="F89" s="225"/>
      <c r="G89" s="225"/>
      <c r="H89" s="225"/>
      <c r="I89" s="223"/>
      <c r="J89" s="282"/>
      <c r="K89" s="283"/>
      <c r="L89" s="78"/>
      <c r="M89" s="144" t="s">
        <v>296</v>
      </c>
      <c r="N89" s="196"/>
      <c r="O89" s="265"/>
    </row>
    <row r="90" spans="1:15" ht="15.6" hidden="1" customHeight="1">
      <c r="A90" s="275"/>
      <c r="B90" s="211"/>
      <c r="C90" s="231"/>
      <c r="D90" s="211"/>
      <c r="E90" s="144"/>
      <c r="F90" s="225"/>
      <c r="G90" s="225"/>
      <c r="H90" s="225"/>
      <c r="I90" s="223"/>
      <c r="J90" s="282"/>
      <c r="K90" s="283"/>
      <c r="L90" s="78"/>
      <c r="M90" s="144" t="s">
        <v>297</v>
      </c>
      <c r="N90" s="196"/>
      <c r="O90" s="265"/>
    </row>
    <row r="91" spans="1:15" ht="15.6" hidden="1" customHeight="1">
      <c r="A91" s="390"/>
      <c r="B91" s="211"/>
      <c r="C91" s="231"/>
      <c r="D91" s="211"/>
      <c r="E91" s="144"/>
      <c r="F91" s="225"/>
      <c r="G91" s="225"/>
      <c r="H91" s="225"/>
      <c r="I91" s="215"/>
      <c r="J91" s="278"/>
      <c r="K91" s="279"/>
      <c r="L91" s="235"/>
      <c r="M91" s="236" t="s">
        <v>298</v>
      </c>
      <c r="N91" s="194"/>
      <c r="O91" s="265"/>
    </row>
    <row r="92" spans="1:15" ht="15.6" hidden="1" customHeight="1">
      <c r="A92" s="390"/>
      <c r="B92" s="211"/>
      <c r="C92" s="231"/>
      <c r="D92" s="211"/>
      <c r="E92" s="144"/>
      <c r="F92" s="225"/>
      <c r="G92" s="225"/>
      <c r="H92" s="225"/>
      <c r="I92" s="215">
        <v>8</v>
      </c>
      <c r="J92" s="278" t="s">
        <v>299</v>
      </c>
      <c r="K92" s="279"/>
      <c r="L92" s="235"/>
      <c r="M92" s="236" t="s">
        <v>300</v>
      </c>
      <c r="N92" s="194"/>
      <c r="O92" s="238"/>
    </row>
    <row r="93" spans="1:15" ht="15.6" hidden="1" customHeight="1">
      <c r="A93" s="275"/>
      <c r="B93" s="211"/>
      <c r="C93" s="231"/>
      <c r="D93" s="211"/>
      <c r="E93" s="144"/>
      <c r="F93" s="225"/>
      <c r="G93" s="225"/>
      <c r="H93" s="225"/>
      <c r="I93" s="223">
        <v>9</v>
      </c>
      <c r="J93" s="282" t="s">
        <v>301</v>
      </c>
      <c r="K93" s="283">
        <f>SUM(N93:N95)</f>
        <v>0</v>
      </c>
      <c r="L93" s="78"/>
      <c r="M93" s="144" t="s">
        <v>302</v>
      </c>
      <c r="N93" s="196"/>
      <c r="O93" s="265"/>
    </row>
    <row r="94" spans="1:15" ht="15.6" hidden="1" customHeight="1">
      <c r="A94" s="275"/>
      <c r="B94" s="211"/>
      <c r="C94" s="231"/>
      <c r="D94" s="211"/>
      <c r="E94" s="144"/>
      <c r="F94" s="225"/>
      <c r="G94" s="225"/>
      <c r="H94" s="225"/>
      <c r="I94" s="223"/>
      <c r="J94" s="282"/>
      <c r="K94" s="283"/>
      <c r="L94" s="78"/>
      <c r="M94" s="144" t="s">
        <v>303</v>
      </c>
      <c r="N94" s="196"/>
      <c r="O94" s="265"/>
    </row>
    <row r="95" spans="1:15" ht="15.6" hidden="1" customHeight="1">
      <c r="A95" s="275"/>
      <c r="B95" s="211"/>
      <c r="C95" s="231"/>
      <c r="D95" s="211"/>
      <c r="E95" s="144"/>
      <c r="F95" s="225"/>
      <c r="G95" s="225"/>
      <c r="H95" s="225"/>
      <c r="I95" s="223"/>
      <c r="J95" s="282"/>
      <c r="K95" s="283"/>
      <c r="L95" s="78"/>
      <c r="M95" s="144" t="s">
        <v>304</v>
      </c>
      <c r="N95" s="196"/>
      <c r="O95" s="265"/>
    </row>
    <row r="96" spans="1:15" ht="15.6" hidden="1" customHeight="1">
      <c r="A96" s="275"/>
      <c r="B96" s="211"/>
      <c r="C96" s="231"/>
      <c r="D96" s="211"/>
      <c r="E96" s="144"/>
      <c r="F96" s="225"/>
      <c r="G96" s="225"/>
      <c r="H96" s="225"/>
      <c r="I96" s="205">
        <v>10</v>
      </c>
      <c r="J96" s="280" t="s">
        <v>305</v>
      </c>
      <c r="K96" s="281"/>
      <c r="L96" s="208"/>
      <c r="M96" s="219" t="s">
        <v>306</v>
      </c>
      <c r="N96" s="221"/>
      <c r="O96" s="222"/>
    </row>
    <row r="97" spans="1:15" ht="15.6" hidden="1" customHeight="1">
      <c r="A97" s="275"/>
      <c r="B97" s="211"/>
      <c r="C97" s="231"/>
      <c r="D97" s="211"/>
      <c r="E97" s="144"/>
      <c r="F97" s="225"/>
      <c r="G97" s="225"/>
      <c r="H97" s="225"/>
      <c r="I97" s="212">
        <v>11</v>
      </c>
      <c r="J97" s="276" t="s">
        <v>307</v>
      </c>
      <c r="K97" s="277"/>
      <c r="L97" s="227"/>
      <c r="M97" s="228" t="s">
        <v>125</v>
      </c>
      <c r="N97" s="195"/>
      <c r="O97" s="230"/>
    </row>
    <row r="98" spans="1:15" ht="15.6" hidden="1" customHeight="1">
      <c r="A98" s="275"/>
      <c r="B98" s="211"/>
      <c r="C98" s="231"/>
      <c r="D98" s="211"/>
      <c r="E98" s="144"/>
      <c r="F98" s="225"/>
      <c r="G98" s="225"/>
      <c r="H98" s="225"/>
      <c r="I98" s="211"/>
      <c r="J98" s="282" t="s">
        <v>308</v>
      </c>
      <c r="K98" s="283"/>
      <c r="L98" s="78"/>
      <c r="M98" s="144"/>
      <c r="N98" s="196"/>
      <c r="O98" s="265"/>
    </row>
    <row r="99" spans="1:15" ht="15.6" hidden="1" customHeight="1">
      <c r="A99" s="275"/>
      <c r="B99" s="211"/>
      <c r="C99" s="231"/>
      <c r="D99" s="212">
        <v>5</v>
      </c>
      <c r="E99" s="209" t="s">
        <v>108</v>
      </c>
      <c r="F99" s="214">
        <v>239859</v>
      </c>
      <c r="G99" s="214"/>
      <c r="H99" s="214">
        <f>F99+G99</f>
        <v>239859</v>
      </c>
      <c r="I99" s="205"/>
      <c r="J99" s="280"/>
      <c r="K99" s="281"/>
      <c r="L99" s="208"/>
      <c r="M99" s="219"/>
      <c r="N99" s="221"/>
      <c r="O99" s="222"/>
    </row>
    <row r="100" spans="1:15" ht="15.6" hidden="1" customHeight="1">
      <c r="A100" s="275"/>
      <c r="B100" s="211"/>
      <c r="C100" s="231"/>
      <c r="D100" s="223"/>
      <c r="E100" s="144"/>
      <c r="F100" s="225"/>
      <c r="G100" s="225"/>
      <c r="H100" s="225"/>
      <c r="I100" s="212">
        <v>1</v>
      </c>
      <c r="J100" s="276" t="s">
        <v>309</v>
      </c>
      <c r="K100" s="277">
        <f>SUM(N100:N103)</f>
        <v>239859</v>
      </c>
      <c r="L100" s="227"/>
      <c r="M100" s="228" t="s">
        <v>310</v>
      </c>
      <c r="N100" s="285">
        <v>5588</v>
      </c>
      <c r="O100" s="230"/>
    </row>
    <row r="101" spans="1:15" ht="15.6" hidden="1" customHeight="1">
      <c r="A101" s="275"/>
      <c r="B101" s="211"/>
      <c r="C101" s="231"/>
      <c r="D101" s="223"/>
      <c r="E101" s="144"/>
      <c r="F101" s="225"/>
      <c r="G101" s="225"/>
      <c r="H101" s="225"/>
      <c r="I101" s="211"/>
      <c r="J101" s="282" t="s">
        <v>108</v>
      </c>
      <c r="K101" s="283"/>
      <c r="L101" s="78"/>
      <c r="M101" s="144" t="s">
        <v>311</v>
      </c>
      <c r="N101" s="233">
        <v>105511</v>
      </c>
      <c r="O101" s="265"/>
    </row>
    <row r="102" spans="1:15" ht="15.6" hidden="1" customHeight="1">
      <c r="A102" s="275"/>
      <c r="B102" s="211"/>
      <c r="C102" s="231"/>
      <c r="D102" s="223"/>
      <c r="E102" s="144"/>
      <c r="F102" s="225"/>
      <c r="G102" s="225"/>
      <c r="H102" s="225"/>
      <c r="I102" s="211"/>
      <c r="J102" s="282"/>
      <c r="K102" s="283"/>
      <c r="L102" s="78"/>
      <c r="M102" s="144" t="s">
        <v>312</v>
      </c>
      <c r="N102" s="233">
        <v>127881</v>
      </c>
      <c r="O102" s="265"/>
    </row>
    <row r="103" spans="1:15" ht="15.6" hidden="1" customHeight="1">
      <c r="A103" s="275"/>
      <c r="B103" s="211"/>
      <c r="C103" s="231"/>
      <c r="D103" s="223"/>
      <c r="E103" s="144"/>
      <c r="F103" s="225"/>
      <c r="G103" s="225"/>
      <c r="H103" s="225"/>
      <c r="I103" s="211"/>
      <c r="J103" s="282"/>
      <c r="K103" s="283"/>
      <c r="L103" s="78"/>
      <c r="M103" s="144" t="s">
        <v>313</v>
      </c>
      <c r="N103" s="233">
        <v>879</v>
      </c>
      <c r="O103" s="265"/>
    </row>
    <row r="104" spans="1:15" ht="15.6" hidden="1" customHeight="1">
      <c r="A104" s="1198">
        <v>2</v>
      </c>
      <c r="B104" s="1161"/>
      <c r="C104" s="213" t="s">
        <v>314</v>
      </c>
      <c r="D104" s="205"/>
      <c r="E104" s="219"/>
      <c r="F104" s="207">
        <v>41068</v>
      </c>
      <c r="G104" s="207">
        <f>G105</f>
        <v>0</v>
      </c>
      <c r="H104" s="207">
        <f>H105+H107</f>
        <v>41068</v>
      </c>
      <c r="I104" s="255"/>
      <c r="J104" s="280"/>
      <c r="K104" s="286"/>
      <c r="L104" s="208"/>
      <c r="M104" s="219"/>
      <c r="N104" s="221"/>
      <c r="O104" s="222"/>
    </row>
    <row r="105" spans="1:15" ht="15.6" hidden="1" customHeight="1">
      <c r="A105" s="275"/>
      <c r="B105" s="211"/>
      <c r="C105" s="231"/>
      <c r="D105" s="212">
        <v>1</v>
      </c>
      <c r="E105" s="241" t="s">
        <v>315</v>
      </c>
      <c r="F105" s="214">
        <v>16233</v>
      </c>
      <c r="G105" s="214">
        <f>K106</f>
        <v>0</v>
      </c>
      <c r="H105" s="214">
        <f>F105+G105</f>
        <v>16233</v>
      </c>
      <c r="I105" s="205"/>
      <c r="J105" s="280"/>
      <c r="K105" s="281"/>
      <c r="L105" s="208"/>
      <c r="M105" s="219"/>
      <c r="N105" s="221"/>
      <c r="O105" s="222"/>
    </row>
    <row r="106" spans="1:15" ht="15.6" hidden="1" customHeight="1">
      <c r="A106" s="507"/>
      <c r="B106" s="357"/>
      <c r="C106" s="269"/>
      <c r="D106" s="362"/>
      <c r="E106" s="427" t="s">
        <v>316</v>
      </c>
      <c r="F106" s="543"/>
      <c r="G106" s="543"/>
      <c r="H106" s="543"/>
      <c r="I106" s="391">
        <v>1</v>
      </c>
      <c r="J106" s="508" t="s">
        <v>164</v>
      </c>
      <c r="K106" s="509"/>
      <c r="L106" s="394"/>
      <c r="M106" s="270" t="s">
        <v>494</v>
      </c>
      <c r="N106" s="395"/>
      <c r="O106" s="271"/>
    </row>
    <row r="107" spans="1:15" ht="15.6" hidden="1" customHeight="1">
      <c r="A107" s="275"/>
      <c r="B107" s="211"/>
      <c r="C107" s="231"/>
      <c r="D107" s="223">
        <v>2</v>
      </c>
      <c r="E107" s="253" t="s">
        <v>317</v>
      </c>
      <c r="F107" s="225">
        <v>24835</v>
      </c>
      <c r="G107" s="225"/>
      <c r="H107" s="225">
        <f>F107+G107</f>
        <v>24835</v>
      </c>
      <c r="I107" s="536"/>
      <c r="J107" s="537"/>
      <c r="K107" s="538"/>
      <c r="L107" s="539"/>
      <c r="M107" s="540"/>
      <c r="N107" s="541"/>
      <c r="O107" s="542"/>
    </row>
    <row r="108" spans="1:15" ht="15.6" hidden="1" customHeight="1">
      <c r="A108" s="287"/>
      <c r="B108" s="288"/>
      <c r="C108" s="289"/>
      <c r="D108" s="288"/>
      <c r="E108" s="290" t="s">
        <v>318</v>
      </c>
      <c r="F108" s="291"/>
      <c r="G108" s="291"/>
      <c r="H108" s="291"/>
      <c r="I108" s="292">
        <v>1</v>
      </c>
      <c r="J108" s="293" t="s">
        <v>319</v>
      </c>
      <c r="K108" s="294">
        <v>0</v>
      </c>
      <c r="L108" s="295"/>
      <c r="M108" s="296" t="s">
        <v>320</v>
      </c>
      <c r="N108" s="297"/>
      <c r="O108" s="298"/>
    </row>
    <row r="109" spans="1:15" ht="15.6" hidden="1" customHeight="1">
      <c r="A109" s="1187">
        <v>3</v>
      </c>
      <c r="B109" s="1163"/>
      <c r="C109" s="268" t="s">
        <v>321</v>
      </c>
      <c r="D109" s="215"/>
      <c r="E109" s="236"/>
      <c r="F109" s="217">
        <v>10780</v>
      </c>
      <c r="G109" s="217">
        <f>G116+G110</f>
        <v>0</v>
      </c>
      <c r="H109" s="217">
        <f>H116+H110</f>
        <v>10780</v>
      </c>
      <c r="I109" s="240"/>
      <c r="J109" s="278"/>
      <c r="K109" s="299"/>
      <c r="L109" s="235"/>
      <c r="M109" s="236"/>
      <c r="N109" s="237"/>
      <c r="O109" s="238"/>
    </row>
    <row r="110" spans="1:15" ht="15.6" hidden="1" customHeight="1">
      <c r="A110" s="275"/>
      <c r="B110" s="211"/>
      <c r="C110" s="231"/>
      <c r="D110" s="212">
        <v>1</v>
      </c>
      <c r="E110" s="241" t="s">
        <v>322</v>
      </c>
      <c r="F110" s="214">
        <v>10780</v>
      </c>
      <c r="G110" s="214"/>
      <c r="H110" s="214">
        <f>F110+G110</f>
        <v>10780</v>
      </c>
      <c r="I110" s="205"/>
      <c r="J110" s="280"/>
      <c r="K110" s="281"/>
      <c r="L110" s="208"/>
      <c r="M110" s="219"/>
      <c r="N110" s="221"/>
      <c r="O110" s="222"/>
    </row>
    <row r="111" spans="1:15" ht="15.6" hidden="1" customHeight="1">
      <c r="A111" s="275"/>
      <c r="B111" s="211"/>
      <c r="C111" s="231"/>
      <c r="D111" s="223"/>
      <c r="E111" s="188"/>
      <c r="F111" s="225"/>
      <c r="G111" s="225"/>
      <c r="H111" s="225"/>
      <c r="I111" s="212">
        <v>1</v>
      </c>
      <c r="J111" s="276" t="s">
        <v>168</v>
      </c>
      <c r="K111" s="277">
        <f>SUM(N111:N115)</f>
        <v>0</v>
      </c>
      <c r="L111" s="227"/>
      <c r="M111" s="228" t="s">
        <v>323</v>
      </c>
      <c r="N111" s="229"/>
      <c r="O111" s="230"/>
    </row>
    <row r="112" spans="1:15" ht="15.6" hidden="1" customHeight="1">
      <c r="A112" s="275"/>
      <c r="B112" s="211"/>
      <c r="C112" s="231"/>
      <c r="D112" s="223"/>
      <c r="E112" s="188"/>
      <c r="F112" s="225"/>
      <c r="G112" s="225"/>
      <c r="H112" s="225"/>
      <c r="I112" s="223"/>
      <c r="J112" s="282"/>
      <c r="K112" s="283"/>
      <c r="L112" s="78"/>
      <c r="M112" s="144" t="s">
        <v>324</v>
      </c>
      <c r="N112" s="234"/>
      <c r="O112" s="265"/>
    </row>
    <row r="113" spans="1:15" ht="15.6" hidden="1" customHeight="1">
      <c r="A113" s="275"/>
      <c r="B113" s="211"/>
      <c r="C113" s="231"/>
      <c r="D113" s="223"/>
      <c r="E113" s="188"/>
      <c r="F113" s="225"/>
      <c r="G113" s="225"/>
      <c r="H113" s="225"/>
      <c r="I113" s="223"/>
      <c r="J113" s="282"/>
      <c r="K113" s="283"/>
      <c r="L113" s="78"/>
      <c r="M113" s="144" t="s">
        <v>325</v>
      </c>
      <c r="N113" s="234"/>
      <c r="O113" s="265"/>
    </row>
    <row r="114" spans="1:15" ht="15.6" hidden="1" customHeight="1">
      <c r="A114" s="275"/>
      <c r="B114" s="211"/>
      <c r="C114" s="231"/>
      <c r="D114" s="223"/>
      <c r="E114" s="188"/>
      <c r="F114" s="225"/>
      <c r="G114" s="225"/>
      <c r="H114" s="225"/>
      <c r="I114" s="223"/>
      <c r="J114" s="282"/>
      <c r="K114" s="283"/>
      <c r="L114" s="78"/>
      <c r="M114" s="144" t="s">
        <v>326</v>
      </c>
      <c r="N114" s="234"/>
      <c r="O114" s="265"/>
    </row>
    <row r="115" spans="1:15" ht="15.6" hidden="1" customHeight="1">
      <c r="A115" s="275"/>
      <c r="B115" s="211"/>
      <c r="C115" s="231"/>
      <c r="D115" s="215"/>
      <c r="E115" s="242"/>
      <c r="F115" s="217"/>
      <c r="G115" s="217"/>
      <c r="H115" s="217"/>
      <c r="I115" s="215"/>
      <c r="J115" s="278"/>
      <c r="K115" s="299"/>
      <c r="L115" s="235"/>
      <c r="M115" s="236" t="s">
        <v>327</v>
      </c>
      <c r="N115" s="237"/>
      <c r="O115" s="238"/>
    </row>
    <row r="116" spans="1:15" ht="15.6" hidden="1" customHeight="1">
      <c r="A116" s="210"/>
      <c r="B116" s="211"/>
      <c r="C116" s="231"/>
      <c r="D116" s="223"/>
      <c r="E116" s="300" t="s">
        <v>328</v>
      </c>
      <c r="F116" s="225">
        <v>0</v>
      </c>
      <c r="G116" s="225"/>
      <c r="H116" s="214">
        <f>F116+G116</f>
        <v>0</v>
      </c>
      <c r="I116" s="223"/>
      <c r="J116" s="301" t="s">
        <v>329</v>
      </c>
      <c r="K116" s="283"/>
      <c r="L116" s="78"/>
      <c r="M116" s="144"/>
      <c r="N116" s="234"/>
      <c r="O116" s="230"/>
    </row>
    <row r="117" spans="1:15" ht="15.6" hidden="1" customHeight="1">
      <c r="A117" s="243"/>
      <c r="B117" s="244"/>
      <c r="C117" s="269"/>
      <c r="D117" s="246"/>
      <c r="E117" s="302" t="s">
        <v>330</v>
      </c>
      <c r="F117" s="248"/>
      <c r="G117" s="248"/>
      <c r="H117" s="248"/>
      <c r="I117" s="244"/>
      <c r="J117" s="284"/>
      <c r="K117" s="303"/>
      <c r="L117" s="250"/>
      <c r="M117" s="245"/>
      <c r="N117" s="251"/>
      <c r="O117" s="252"/>
    </row>
    <row r="118" spans="1:15" ht="18" hidden="1" customHeight="1">
      <c r="A118" s="144"/>
      <c r="B118" s="144"/>
      <c r="C118" s="144"/>
      <c r="D118" s="144"/>
      <c r="E118" s="144"/>
      <c r="F118" s="78"/>
      <c r="G118" s="78"/>
      <c r="H118" s="304"/>
      <c r="I118" s="304"/>
      <c r="J118" s="144"/>
      <c r="K118" s="78"/>
      <c r="L118" s="78"/>
      <c r="M118" s="144"/>
      <c r="N118" s="305"/>
      <c r="O118" s="144"/>
    </row>
    <row r="119" spans="1:15" ht="22.5" hidden="1" customHeight="1">
      <c r="A119" s="144"/>
      <c r="B119" s="144"/>
      <c r="C119" s="144"/>
      <c r="D119" s="144"/>
      <c r="E119" s="144"/>
      <c r="F119" s="78"/>
      <c r="G119" s="78"/>
      <c r="H119" s="304"/>
      <c r="I119" s="304"/>
      <c r="J119" s="144"/>
      <c r="K119" s="78"/>
      <c r="L119" s="78"/>
      <c r="M119" s="144"/>
      <c r="N119" s="305"/>
      <c r="O119" s="144"/>
    </row>
    <row r="120" spans="1:15" ht="18" hidden="1" customHeight="1">
      <c r="A120" s="1188" t="s">
        <v>331</v>
      </c>
      <c r="B120" s="1188"/>
      <c r="C120" s="1188"/>
      <c r="D120" s="1188"/>
      <c r="E120" s="1188"/>
      <c r="F120" s="1188"/>
      <c r="G120" s="1188"/>
      <c r="H120" s="1188"/>
      <c r="I120" s="1188"/>
      <c r="J120" s="1188"/>
      <c r="K120" s="1188"/>
      <c r="L120" s="1188"/>
      <c r="M120" s="1188"/>
      <c r="N120" s="1188"/>
      <c r="O120" s="1188"/>
    </row>
    <row r="121" spans="1:15" ht="18" hidden="1" customHeight="1">
      <c r="A121" s="201"/>
      <c r="B121" s="201"/>
      <c r="C121" s="201" t="s">
        <v>332</v>
      </c>
      <c r="D121" s="201"/>
      <c r="E121" s="201"/>
      <c r="F121" s="201"/>
      <c r="G121" s="201"/>
      <c r="H121" s="202"/>
      <c r="I121" s="202"/>
      <c r="J121" s="201"/>
      <c r="K121" s="201"/>
      <c r="L121" s="201"/>
      <c r="M121" s="1164" t="s">
        <v>6</v>
      </c>
      <c r="N121" s="1164"/>
      <c r="O121" s="1164"/>
    </row>
    <row r="122" spans="1:15" ht="18" hidden="1" customHeight="1">
      <c r="A122" s="1165" t="s">
        <v>333</v>
      </c>
      <c r="B122" s="1166"/>
      <c r="C122" s="1167"/>
      <c r="D122" s="1190" t="s">
        <v>15</v>
      </c>
      <c r="E122" s="1171"/>
      <c r="F122" s="1174" t="s">
        <v>357</v>
      </c>
      <c r="G122" s="1174" t="s">
        <v>358</v>
      </c>
      <c r="H122" s="1176" t="s">
        <v>7</v>
      </c>
      <c r="I122" s="1192" t="s">
        <v>16</v>
      </c>
      <c r="J122" s="1193"/>
      <c r="K122" s="1194"/>
      <c r="L122" s="1166" t="s">
        <v>17</v>
      </c>
      <c r="M122" s="1166"/>
      <c r="N122" s="1166"/>
      <c r="O122" s="1179"/>
    </row>
    <row r="123" spans="1:15" ht="18" hidden="1" customHeight="1">
      <c r="A123" s="1189"/>
      <c r="B123" s="997"/>
      <c r="C123" s="997"/>
      <c r="D123" s="1191"/>
      <c r="E123" s="1173"/>
      <c r="F123" s="1175"/>
      <c r="G123" s="1175"/>
      <c r="H123" s="1177"/>
      <c r="I123" s="1195" t="s">
        <v>18</v>
      </c>
      <c r="J123" s="1184"/>
      <c r="K123" s="306" t="s">
        <v>19</v>
      </c>
      <c r="L123" s="1181"/>
      <c r="M123" s="1181"/>
      <c r="N123" s="1181"/>
      <c r="O123" s="1182"/>
    </row>
    <row r="124" spans="1:15" ht="18" hidden="1" customHeight="1">
      <c r="A124" s="307">
        <v>1</v>
      </c>
      <c r="B124" s="1196" t="s">
        <v>334</v>
      </c>
      <c r="C124" s="1197"/>
      <c r="D124" s="308"/>
      <c r="E124" s="309"/>
      <c r="F124" s="310">
        <v>239069</v>
      </c>
      <c r="G124" s="310">
        <f>G125+G128+G132+G136</f>
        <v>0</v>
      </c>
      <c r="H124" s="310">
        <f>F124+G124</f>
        <v>239069</v>
      </c>
      <c r="I124" s="255"/>
      <c r="J124" s="219"/>
      <c r="K124" s="311"/>
      <c r="L124" s="208"/>
      <c r="M124" s="219"/>
      <c r="N124" s="221"/>
      <c r="O124" s="312"/>
    </row>
    <row r="125" spans="1:15" ht="18" hidden="1" customHeight="1">
      <c r="A125" s="1185">
        <v>1</v>
      </c>
      <c r="B125" s="1186"/>
      <c r="C125" s="313" t="s">
        <v>335</v>
      </c>
      <c r="D125" s="314"/>
      <c r="E125" s="315"/>
      <c r="F125" s="316">
        <v>24800</v>
      </c>
      <c r="G125" s="316">
        <f>G126</f>
        <v>0</v>
      </c>
      <c r="H125" s="316">
        <f>H126</f>
        <v>24800</v>
      </c>
      <c r="I125" s="255"/>
      <c r="J125" s="219"/>
      <c r="K125" s="311"/>
      <c r="L125" s="208"/>
      <c r="M125" s="219"/>
      <c r="N125" s="221"/>
      <c r="O125" s="312"/>
    </row>
    <row r="126" spans="1:15" ht="18" hidden="1" customHeight="1">
      <c r="A126" s="317"/>
      <c r="B126" s="211"/>
      <c r="C126" s="282"/>
      <c r="D126" s="318">
        <v>1</v>
      </c>
      <c r="E126" s="319" t="s">
        <v>335</v>
      </c>
      <c r="F126" s="320">
        <v>24800</v>
      </c>
      <c r="G126" s="321">
        <f>K127</f>
        <v>0</v>
      </c>
      <c r="H126" s="320">
        <f>F126+G126</f>
        <v>24800</v>
      </c>
      <c r="I126" s="255"/>
      <c r="J126" s="219" t="s">
        <v>336</v>
      </c>
      <c r="K126" s="311" t="s">
        <v>336</v>
      </c>
      <c r="L126" s="208"/>
      <c r="M126" s="219"/>
      <c r="N126" s="193"/>
      <c r="O126" s="312"/>
    </row>
    <row r="127" spans="1:15" ht="18" hidden="1" customHeight="1">
      <c r="A127" s="317"/>
      <c r="B127" s="211"/>
      <c r="C127" s="282"/>
      <c r="D127" s="322"/>
      <c r="E127" s="268"/>
      <c r="F127" s="225"/>
      <c r="G127" s="232"/>
      <c r="H127" s="225"/>
      <c r="I127" s="212">
        <v>1</v>
      </c>
      <c r="J127" s="209" t="s">
        <v>335</v>
      </c>
      <c r="K127" s="491">
        <v>0</v>
      </c>
      <c r="L127" s="227"/>
      <c r="M127" s="228" t="s">
        <v>389</v>
      </c>
      <c r="N127" s="195"/>
      <c r="O127" s="324"/>
    </row>
    <row r="128" spans="1:15" ht="15.6" hidden="1" customHeight="1">
      <c r="A128" s="1185">
        <v>2</v>
      </c>
      <c r="B128" s="1186"/>
      <c r="C128" s="313" t="s">
        <v>237</v>
      </c>
      <c r="D128" s="314"/>
      <c r="E128" s="315"/>
      <c r="F128" s="316">
        <v>20740</v>
      </c>
      <c r="G128" s="316">
        <f>G129</f>
        <v>0</v>
      </c>
      <c r="H128" s="316">
        <f>H129</f>
        <v>20740</v>
      </c>
      <c r="I128" s="255"/>
      <c r="J128" s="219"/>
      <c r="K128" s="311"/>
      <c r="L128" s="208"/>
      <c r="M128" s="219"/>
      <c r="N128" s="221"/>
      <c r="O128" s="312"/>
    </row>
    <row r="129" spans="1:15" ht="15.6" hidden="1" customHeight="1">
      <c r="A129" s="317"/>
      <c r="B129" s="211"/>
      <c r="C129" s="325"/>
      <c r="D129" s="318">
        <v>1</v>
      </c>
      <c r="E129" s="319" t="s">
        <v>237</v>
      </c>
      <c r="F129" s="320">
        <v>20740</v>
      </c>
      <c r="G129" s="321">
        <f>K130</f>
        <v>0</v>
      </c>
      <c r="H129" s="320">
        <f>F129+G129</f>
        <v>20740</v>
      </c>
      <c r="I129" s="255"/>
      <c r="J129" s="219" t="s">
        <v>336</v>
      </c>
      <c r="K129" s="311" t="s">
        <v>336</v>
      </c>
      <c r="L129" s="208"/>
      <c r="M129" s="219"/>
      <c r="N129" s="193"/>
      <c r="O129" s="312"/>
    </row>
    <row r="130" spans="1:15" ht="15.6" hidden="1" customHeight="1">
      <c r="A130" s="317"/>
      <c r="B130" s="211"/>
      <c r="C130" s="325"/>
      <c r="D130" s="322"/>
      <c r="E130" s="268"/>
      <c r="F130" s="225"/>
      <c r="G130" s="232"/>
      <c r="H130" s="225"/>
      <c r="I130" s="212">
        <v>1</v>
      </c>
      <c r="J130" s="209" t="s">
        <v>238</v>
      </c>
      <c r="K130" s="214">
        <v>0</v>
      </c>
      <c r="L130" s="227"/>
      <c r="M130" s="228" t="s">
        <v>337</v>
      </c>
      <c r="N130" s="195"/>
      <c r="O130" s="324"/>
    </row>
    <row r="131" spans="1:15" ht="15.6" hidden="1" customHeight="1">
      <c r="A131" s="326"/>
      <c r="B131" s="327"/>
      <c r="C131" s="328"/>
      <c r="D131" s="329"/>
      <c r="E131" s="330"/>
      <c r="F131" s="331"/>
      <c r="G131" s="332"/>
      <c r="H131" s="331"/>
      <c r="I131" s="215"/>
      <c r="J131" s="257" t="s">
        <v>240</v>
      </c>
      <c r="K131" s="333"/>
      <c r="L131" s="235"/>
      <c r="M131" s="236"/>
      <c r="N131" s="194"/>
      <c r="O131" s="334"/>
    </row>
    <row r="132" spans="1:15" ht="15.6" hidden="1" customHeight="1">
      <c r="A132" s="1185">
        <v>3</v>
      </c>
      <c r="B132" s="1186"/>
      <c r="C132" s="313" t="s">
        <v>338</v>
      </c>
      <c r="D132" s="314"/>
      <c r="E132" s="315"/>
      <c r="F132" s="316">
        <v>4620</v>
      </c>
      <c r="G132" s="316">
        <f>G133</f>
        <v>0</v>
      </c>
      <c r="H132" s="316">
        <f>H133</f>
        <v>4620</v>
      </c>
      <c r="I132" s="255"/>
      <c r="J132" s="219"/>
      <c r="K132" s="311"/>
      <c r="L132" s="208"/>
      <c r="M132" s="219"/>
      <c r="N132" s="221"/>
      <c r="O132" s="312"/>
    </row>
    <row r="133" spans="1:15" ht="15.6" hidden="1" customHeight="1">
      <c r="A133" s="317"/>
      <c r="B133" s="211"/>
      <c r="C133" s="325"/>
      <c r="D133" s="318">
        <v>1</v>
      </c>
      <c r="E133" s="319" t="s">
        <v>339</v>
      </c>
      <c r="F133" s="320">
        <v>4620</v>
      </c>
      <c r="G133" s="321">
        <f>K134</f>
        <v>0</v>
      </c>
      <c r="H133" s="320">
        <f>F133+G133</f>
        <v>4620</v>
      </c>
      <c r="I133" s="255"/>
      <c r="J133" s="219" t="s">
        <v>336</v>
      </c>
      <c r="K133" s="311" t="s">
        <v>336</v>
      </c>
      <c r="L133" s="208"/>
      <c r="M133" s="219"/>
      <c r="N133" s="193"/>
      <c r="O133" s="312"/>
    </row>
    <row r="134" spans="1:15" ht="15.6" hidden="1" customHeight="1">
      <c r="A134" s="317"/>
      <c r="B134" s="211"/>
      <c r="C134" s="325"/>
      <c r="D134" s="322"/>
      <c r="E134" s="268"/>
      <c r="F134" s="225"/>
      <c r="G134" s="232"/>
      <c r="H134" s="225"/>
      <c r="I134" s="212">
        <v>1</v>
      </c>
      <c r="J134" s="209" t="s">
        <v>340</v>
      </c>
      <c r="K134" s="323">
        <v>0</v>
      </c>
      <c r="L134" s="227"/>
      <c r="M134" s="228" t="s">
        <v>618</v>
      </c>
      <c r="N134" s="195"/>
      <c r="O134" s="324"/>
    </row>
    <row r="135" spans="1:15" ht="15.6" hidden="1" customHeight="1">
      <c r="A135" s="326"/>
      <c r="B135" s="327"/>
      <c r="C135" s="328"/>
      <c r="D135" s="329"/>
      <c r="E135" s="330"/>
      <c r="F135" s="331"/>
      <c r="G135" s="332"/>
      <c r="H135" s="331"/>
      <c r="I135" s="215"/>
      <c r="J135" s="257"/>
      <c r="K135" s="333"/>
      <c r="L135" s="235"/>
      <c r="M135" s="236"/>
      <c r="N135" s="194"/>
      <c r="O135" s="334"/>
    </row>
    <row r="136" spans="1:15" ht="18" hidden="1" customHeight="1">
      <c r="A136" s="1185">
        <v>4</v>
      </c>
      <c r="B136" s="1186"/>
      <c r="C136" s="313" t="s">
        <v>144</v>
      </c>
      <c r="D136" s="318"/>
      <c r="E136" s="319"/>
      <c r="F136" s="320">
        <v>188728</v>
      </c>
      <c r="G136" s="320">
        <f>G137</f>
        <v>0</v>
      </c>
      <c r="H136" s="320">
        <f>H137</f>
        <v>188728</v>
      </c>
      <c r="I136" s="205"/>
      <c r="J136" s="259"/>
      <c r="K136" s="311"/>
      <c r="L136" s="208"/>
      <c r="M136" s="219"/>
      <c r="N136" s="221"/>
      <c r="O136" s="324"/>
    </row>
    <row r="137" spans="1:15" ht="18" hidden="1" customHeight="1">
      <c r="A137" s="317"/>
      <c r="B137" s="211"/>
      <c r="C137" s="325"/>
      <c r="D137" s="318">
        <v>1</v>
      </c>
      <c r="E137" s="319" t="s">
        <v>341</v>
      </c>
      <c r="F137" s="320">
        <v>188728</v>
      </c>
      <c r="G137" s="321">
        <f>K138</f>
        <v>0</v>
      </c>
      <c r="H137" s="320">
        <f>F137+G137</f>
        <v>188728</v>
      </c>
      <c r="I137" s="335"/>
      <c r="J137" s="336"/>
      <c r="K137" s="337"/>
      <c r="L137" s="338"/>
      <c r="M137" s="338"/>
      <c r="N137" s="339"/>
      <c r="O137" s="340"/>
    </row>
    <row r="138" spans="1:15" ht="18" hidden="1" customHeight="1">
      <c r="A138" s="356"/>
      <c r="B138" s="357"/>
      <c r="C138" s="284"/>
      <c r="D138" s="396"/>
      <c r="E138" s="247"/>
      <c r="F138" s="248"/>
      <c r="G138" s="249"/>
      <c r="H138" s="248"/>
      <c r="I138" s="397">
        <v>1</v>
      </c>
      <c r="J138" s="398" t="s">
        <v>33</v>
      </c>
      <c r="K138" s="399">
        <v>0</v>
      </c>
      <c r="L138" s="400"/>
      <c r="M138" s="270" t="s">
        <v>234</v>
      </c>
      <c r="N138" s="401"/>
      <c r="O138" s="340"/>
    </row>
    <row r="139" spans="1:15" ht="18" hidden="1" customHeight="1">
      <c r="A139" s="1162">
        <v>5</v>
      </c>
      <c r="B139" s="1163"/>
      <c r="C139" s="282" t="s">
        <v>143</v>
      </c>
      <c r="D139" s="329"/>
      <c r="E139" s="330"/>
      <c r="F139" s="331">
        <v>181</v>
      </c>
      <c r="G139" s="331">
        <f>G140</f>
        <v>0</v>
      </c>
      <c r="H139" s="331">
        <f>H140</f>
        <v>181</v>
      </c>
      <c r="I139" s="240"/>
      <c r="J139" s="257"/>
      <c r="K139" s="333"/>
      <c r="L139" s="235"/>
      <c r="M139" s="236"/>
      <c r="N139" s="237"/>
      <c r="O139" s="334"/>
    </row>
    <row r="140" spans="1:15" ht="18" hidden="1" customHeight="1">
      <c r="A140" s="341"/>
      <c r="D140" s="318">
        <v>1</v>
      </c>
      <c r="E140" s="319" t="s">
        <v>143</v>
      </c>
      <c r="F140" s="320">
        <v>181</v>
      </c>
      <c r="G140" s="321"/>
      <c r="H140" s="320">
        <f>F140+G140</f>
        <v>181</v>
      </c>
      <c r="I140" s="185"/>
      <c r="J140" s="342"/>
      <c r="K140" s="343"/>
      <c r="L140" s="185"/>
      <c r="M140" s="185"/>
      <c r="N140" s="234"/>
      <c r="O140" s="344"/>
    </row>
    <row r="141" spans="1:15" ht="18" hidden="1" customHeight="1">
      <c r="A141" s="345"/>
      <c r="B141" s="346"/>
      <c r="C141" s="346"/>
      <c r="D141" s="347"/>
      <c r="E141" s="348"/>
      <c r="F141" s="349"/>
      <c r="G141" s="350"/>
      <c r="H141" s="349"/>
      <c r="I141" s="351">
        <v>1</v>
      </c>
      <c r="J141" s="352" t="s">
        <v>143</v>
      </c>
      <c r="K141" s="353">
        <v>181</v>
      </c>
      <c r="L141" s="354"/>
      <c r="M141" s="354" t="s">
        <v>342</v>
      </c>
      <c r="N141" s="199"/>
      <c r="O141" s="355"/>
    </row>
    <row r="142" spans="1:15" ht="18" hidden="1" customHeight="1">
      <c r="A142" s="356"/>
      <c r="B142" s="357"/>
      <c r="C142" s="358"/>
      <c r="D142" s="359"/>
      <c r="E142" s="360"/>
      <c r="F142" s="361"/>
      <c r="G142" s="361"/>
      <c r="H142" s="361"/>
      <c r="I142" s="362"/>
      <c r="J142" s="363"/>
      <c r="K142" s="364"/>
      <c r="L142" s="365"/>
      <c r="M142" s="366"/>
      <c r="N142" s="367"/>
      <c r="O142" s="368"/>
    </row>
    <row r="143" spans="1:15" ht="18" hidden="1" customHeight="1">
      <c r="A143" s="211"/>
      <c r="B143" s="211"/>
      <c r="C143" s="144"/>
      <c r="I143" s="211"/>
      <c r="J143" s="144"/>
      <c r="K143" s="78"/>
      <c r="L143" s="78"/>
      <c r="M143" s="144"/>
      <c r="N143" s="234"/>
      <c r="O143" s="144"/>
    </row>
    <row r="144" spans="1:15" ht="18" hidden="1" customHeight="1">
      <c r="A144" s="201"/>
      <c r="B144" s="201"/>
      <c r="C144" s="201" t="s">
        <v>0</v>
      </c>
      <c r="D144" s="201"/>
      <c r="E144" s="201"/>
      <c r="F144" s="201"/>
      <c r="G144" s="201"/>
      <c r="H144" s="202"/>
      <c r="I144" s="202"/>
      <c r="J144" s="201"/>
      <c r="K144" s="201"/>
      <c r="L144" s="201"/>
      <c r="M144" s="1164" t="s">
        <v>6</v>
      </c>
      <c r="N144" s="1164"/>
      <c r="O144" s="1164"/>
    </row>
    <row r="145" spans="1:15" ht="18" hidden="1" customHeight="1">
      <c r="A145" s="1165" t="s">
        <v>333</v>
      </c>
      <c r="B145" s="1166"/>
      <c r="C145" s="1167"/>
      <c r="D145" s="1170" t="s">
        <v>15</v>
      </c>
      <c r="E145" s="1171"/>
      <c r="F145" s="1174" t="s">
        <v>357</v>
      </c>
      <c r="G145" s="1174" t="s">
        <v>358</v>
      </c>
      <c r="H145" s="1176" t="s">
        <v>7</v>
      </c>
      <c r="I145" s="1166" t="s">
        <v>16</v>
      </c>
      <c r="J145" s="1178"/>
      <c r="K145" s="1178"/>
      <c r="L145" s="1170" t="s">
        <v>17</v>
      </c>
      <c r="M145" s="1166"/>
      <c r="N145" s="1166"/>
      <c r="O145" s="1179"/>
    </row>
    <row r="146" spans="1:15" ht="18" hidden="1" customHeight="1">
      <c r="A146" s="1168"/>
      <c r="B146" s="1169"/>
      <c r="C146" s="1169"/>
      <c r="D146" s="1172"/>
      <c r="E146" s="1173"/>
      <c r="F146" s="1175"/>
      <c r="G146" s="1175"/>
      <c r="H146" s="1177"/>
      <c r="I146" s="1183" t="s">
        <v>18</v>
      </c>
      <c r="J146" s="1184"/>
      <c r="K146" s="369" t="s">
        <v>19</v>
      </c>
      <c r="L146" s="1180"/>
      <c r="M146" s="1181"/>
      <c r="N146" s="1181"/>
      <c r="O146" s="1182"/>
    </row>
    <row r="147" spans="1:15" ht="18" hidden="1" customHeight="1">
      <c r="A147" s="370">
        <v>1</v>
      </c>
      <c r="B147" s="1159" t="s">
        <v>343</v>
      </c>
      <c r="C147" s="1159"/>
      <c r="D147" s="212"/>
      <c r="E147" s="371"/>
      <c r="F147" s="214">
        <v>392064</v>
      </c>
      <c r="G147" s="214">
        <f>G148+G158</f>
        <v>0</v>
      </c>
      <c r="H147" s="214">
        <f>F147+G147</f>
        <v>392064</v>
      </c>
      <c r="I147" s="255"/>
      <c r="J147" s="219"/>
      <c r="K147" s="372"/>
      <c r="L147" s="256"/>
      <c r="M147" s="219"/>
      <c r="N147" s="221"/>
      <c r="O147" s="312"/>
    </row>
    <row r="148" spans="1:15" ht="18" hidden="1" customHeight="1">
      <c r="A148" s="1160">
        <v>1</v>
      </c>
      <c r="B148" s="1161"/>
      <c r="C148" s="209" t="s">
        <v>344</v>
      </c>
      <c r="D148" s="205"/>
      <c r="E148" s="206"/>
      <c r="F148" s="207">
        <v>72173</v>
      </c>
      <c r="G148" s="207">
        <f>G149+G153</f>
        <v>0</v>
      </c>
      <c r="H148" s="207">
        <f>F148+G148</f>
        <v>72173</v>
      </c>
      <c r="I148" s="260"/>
      <c r="J148" s="228"/>
      <c r="K148" s="373"/>
      <c r="L148" s="262"/>
      <c r="M148" s="228"/>
      <c r="N148" s="229"/>
      <c r="O148" s="324"/>
    </row>
    <row r="149" spans="1:15" ht="18" hidden="1" customHeight="1">
      <c r="A149" s="317"/>
      <c r="B149" s="211"/>
      <c r="C149" s="144"/>
      <c r="D149" s="212">
        <v>1</v>
      </c>
      <c r="E149" s="213" t="s">
        <v>345</v>
      </c>
      <c r="F149" s="214">
        <v>64635</v>
      </c>
      <c r="G149" s="214">
        <f>K151</f>
        <v>0</v>
      </c>
      <c r="H149" s="214">
        <f>F149+G149</f>
        <v>64635</v>
      </c>
      <c r="I149" s="205"/>
      <c r="J149" s="219"/>
      <c r="K149" s="372"/>
      <c r="L149" s="256"/>
      <c r="M149" s="219"/>
      <c r="N149" s="221"/>
      <c r="O149" s="312"/>
    </row>
    <row r="150" spans="1:15" ht="18" hidden="1" customHeight="1">
      <c r="A150" s="317"/>
      <c r="B150" s="211"/>
      <c r="C150" s="144"/>
      <c r="D150" s="223"/>
      <c r="E150" s="268"/>
      <c r="F150" s="225"/>
      <c r="G150" s="225"/>
      <c r="H150" s="225"/>
      <c r="I150" s="205">
        <v>1</v>
      </c>
      <c r="J150" s="259" t="s">
        <v>346</v>
      </c>
      <c r="K150" s="372"/>
      <c r="L150" s="256"/>
      <c r="M150" s="219" t="s">
        <v>347</v>
      </c>
      <c r="N150" s="193"/>
      <c r="O150" s="312"/>
    </row>
    <row r="151" spans="1:15" ht="18" hidden="1" customHeight="1">
      <c r="A151" s="356"/>
      <c r="B151" s="357"/>
      <c r="C151" s="366"/>
      <c r="D151" s="246"/>
      <c r="E151" s="247"/>
      <c r="F151" s="248"/>
      <c r="G151" s="248"/>
      <c r="H151" s="248"/>
      <c r="I151" s="246">
        <v>2</v>
      </c>
      <c r="J151" s="363" t="s">
        <v>97</v>
      </c>
      <c r="K151" s="402"/>
      <c r="L151" s="403"/>
      <c r="M151" s="366" t="s">
        <v>360</v>
      </c>
      <c r="N151" s="404"/>
      <c r="O151" s="405"/>
    </row>
    <row r="152" spans="1:15" ht="15.6" hidden="1" customHeight="1">
      <c r="A152" s="317"/>
      <c r="B152" s="211"/>
      <c r="C152" s="144"/>
      <c r="D152" s="223"/>
      <c r="E152" s="268"/>
      <c r="F152" s="225"/>
      <c r="G152" s="225"/>
      <c r="H152" s="225"/>
      <c r="I152" s="223"/>
      <c r="J152" s="144"/>
      <c r="K152" s="374"/>
      <c r="L152" s="264"/>
      <c r="M152" s="144"/>
      <c r="N152" s="234"/>
      <c r="O152" s="375"/>
    </row>
    <row r="153" spans="1:15" ht="15.6" hidden="1" customHeight="1">
      <c r="A153" s="317"/>
      <c r="B153" s="211"/>
      <c r="C153" s="144"/>
      <c r="D153" s="212">
        <v>2</v>
      </c>
      <c r="E153" s="213" t="s">
        <v>348</v>
      </c>
      <c r="F153" s="214">
        <v>7538</v>
      </c>
      <c r="G153" s="214"/>
      <c r="H153" s="214">
        <f>F153+G153</f>
        <v>7538</v>
      </c>
      <c r="I153" s="205"/>
      <c r="J153" s="259"/>
      <c r="K153" s="372"/>
      <c r="L153" s="256"/>
      <c r="M153" s="219"/>
      <c r="N153" s="193"/>
      <c r="O153" s="312"/>
    </row>
    <row r="154" spans="1:15" ht="15.6" hidden="1" customHeight="1">
      <c r="A154" s="317"/>
      <c r="B154" s="211"/>
      <c r="C154" s="144"/>
      <c r="D154" s="223"/>
      <c r="E154" s="268"/>
      <c r="F154" s="225"/>
      <c r="G154" s="225"/>
      <c r="H154" s="225"/>
      <c r="I154" s="212">
        <v>1</v>
      </c>
      <c r="J154" s="209" t="s">
        <v>349</v>
      </c>
      <c r="K154" s="373">
        <f>SUM(N154:N157)</f>
        <v>0</v>
      </c>
      <c r="L154" s="262"/>
      <c r="M154" s="228" t="s">
        <v>350</v>
      </c>
      <c r="N154" s="195"/>
      <c r="O154" s="324"/>
    </row>
    <row r="155" spans="1:15" ht="15.6" hidden="1" customHeight="1">
      <c r="A155" s="317"/>
      <c r="B155" s="211"/>
      <c r="C155" s="144"/>
      <c r="D155" s="223"/>
      <c r="E155" s="268"/>
      <c r="F155" s="225"/>
      <c r="G155" s="225"/>
      <c r="H155" s="225"/>
      <c r="I155" s="223"/>
      <c r="J155" s="253"/>
      <c r="K155" s="374"/>
      <c r="L155" s="264"/>
      <c r="M155" s="144" t="s">
        <v>351</v>
      </c>
      <c r="N155" s="196"/>
      <c r="O155" s="375"/>
    </row>
    <row r="156" spans="1:15" ht="15.6" hidden="1" customHeight="1">
      <c r="A156" s="317"/>
      <c r="B156" s="211"/>
      <c r="C156" s="144"/>
      <c r="D156" s="223"/>
      <c r="E156" s="268"/>
      <c r="F156" s="225"/>
      <c r="G156" s="225"/>
      <c r="H156" s="225"/>
      <c r="I156" s="211"/>
      <c r="J156" s="253"/>
      <c r="K156" s="374"/>
      <c r="L156" s="264"/>
      <c r="M156" s="144" t="s">
        <v>352</v>
      </c>
      <c r="N156" s="196"/>
      <c r="O156" s="375"/>
    </row>
    <row r="157" spans="1:15" ht="15.6" hidden="1" customHeight="1">
      <c r="A157" s="317"/>
      <c r="B157" s="211"/>
      <c r="C157" s="144"/>
      <c r="D157" s="223"/>
      <c r="E157" s="268"/>
      <c r="F157" s="225"/>
      <c r="G157" s="225"/>
      <c r="H157" s="225"/>
      <c r="I157" s="211"/>
      <c r="J157" s="253"/>
      <c r="K157" s="374"/>
      <c r="L157" s="264"/>
      <c r="M157" s="144"/>
      <c r="N157" s="196"/>
      <c r="O157" s="375"/>
    </row>
    <row r="158" spans="1:15" ht="15.6" hidden="1" customHeight="1">
      <c r="A158" s="1160">
        <v>2</v>
      </c>
      <c r="B158" s="1161"/>
      <c r="C158" s="209" t="s">
        <v>353</v>
      </c>
      <c r="D158" s="205"/>
      <c r="E158" s="218"/>
      <c r="F158" s="207">
        <v>319890</v>
      </c>
      <c r="G158" s="207">
        <f>G159</f>
        <v>0</v>
      </c>
      <c r="H158" s="207">
        <f>F158+G158</f>
        <v>319890</v>
      </c>
      <c r="I158" s="205"/>
      <c r="J158" s="259"/>
      <c r="K158" s="372"/>
      <c r="L158" s="256"/>
      <c r="M158" s="219"/>
      <c r="N158" s="193"/>
      <c r="O158" s="312"/>
    </row>
    <row r="159" spans="1:15" ht="15.6" hidden="1" customHeight="1">
      <c r="A159" s="317"/>
      <c r="B159" s="211"/>
      <c r="C159" s="144"/>
      <c r="D159" s="212">
        <v>1</v>
      </c>
      <c r="E159" s="213" t="s">
        <v>353</v>
      </c>
      <c r="F159" s="214">
        <v>319890</v>
      </c>
      <c r="G159" s="214"/>
      <c r="H159" s="214">
        <f>F159+G159</f>
        <v>319890</v>
      </c>
      <c r="I159" s="205"/>
      <c r="J159" s="259"/>
      <c r="K159" s="372"/>
      <c r="L159" s="256"/>
      <c r="M159" s="219"/>
      <c r="N159" s="193"/>
      <c r="O159" s="312"/>
    </row>
    <row r="160" spans="1:15" ht="15.6" hidden="1" customHeight="1">
      <c r="A160" s="376"/>
      <c r="B160" s="240"/>
      <c r="C160" s="236"/>
      <c r="D160" s="215"/>
      <c r="E160" s="216"/>
      <c r="F160" s="217"/>
      <c r="G160" s="217"/>
      <c r="H160" s="217"/>
      <c r="I160" s="205">
        <v>1</v>
      </c>
      <c r="J160" s="259" t="s">
        <v>353</v>
      </c>
      <c r="K160" s="372">
        <v>319890</v>
      </c>
      <c r="L160" s="256"/>
      <c r="M160" s="219" t="s">
        <v>354</v>
      </c>
      <c r="N160" s="193"/>
      <c r="O160" s="312"/>
    </row>
    <row r="161" spans="1:15" ht="15.6" hidden="1" customHeight="1">
      <c r="A161" s="1162">
        <v>3</v>
      </c>
      <c r="B161" s="1163"/>
      <c r="C161" s="253" t="s">
        <v>355</v>
      </c>
      <c r="D161" s="215"/>
      <c r="E161" s="377"/>
      <c r="F161" s="217">
        <v>1</v>
      </c>
      <c r="G161" s="217">
        <f>G162</f>
        <v>0</v>
      </c>
      <c r="H161" s="217">
        <f>F161+G161</f>
        <v>1</v>
      </c>
      <c r="I161" s="215"/>
      <c r="J161" s="257"/>
      <c r="K161" s="378"/>
      <c r="L161" s="258"/>
      <c r="M161" s="236"/>
      <c r="N161" s="194"/>
      <c r="O161" s="334"/>
    </row>
    <row r="162" spans="1:15" ht="15.6" hidden="1" customHeight="1">
      <c r="A162" s="317"/>
      <c r="B162" s="211"/>
      <c r="C162" s="144"/>
      <c r="D162" s="212">
        <v>1</v>
      </c>
      <c r="E162" s="213" t="s">
        <v>355</v>
      </c>
      <c r="F162" s="214">
        <v>1</v>
      </c>
      <c r="G162" s="214"/>
      <c r="H162" s="214">
        <f>F162+G162</f>
        <v>1</v>
      </c>
      <c r="I162" s="205"/>
      <c r="J162" s="259"/>
      <c r="K162" s="372"/>
      <c r="L162" s="256"/>
      <c r="M162" s="219"/>
      <c r="N162" s="193"/>
      <c r="O162" s="312"/>
    </row>
    <row r="163" spans="1:15" ht="15.6" hidden="1" customHeight="1">
      <c r="A163" s="379"/>
      <c r="B163" s="380"/>
      <c r="C163" s="381"/>
      <c r="D163" s="382"/>
      <c r="E163" s="383"/>
      <c r="F163" s="349"/>
      <c r="G163" s="349"/>
      <c r="H163" s="349"/>
      <c r="I163" s="351">
        <v>1</v>
      </c>
      <c r="J163" s="384" t="s">
        <v>355</v>
      </c>
      <c r="K163" s="385">
        <v>1</v>
      </c>
      <c r="L163" s="386"/>
      <c r="M163" s="387" t="s">
        <v>356</v>
      </c>
      <c r="N163" s="199"/>
      <c r="O163" s="388"/>
    </row>
    <row r="164" spans="1:15" ht="18" customHeight="1"/>
  </sheetData>
  <mergeCells count="56">
    <mergeCell ref="A2:O2"/>
    <mergeCell ref="A4:O4"/>
    <mergeCell ref="M5:O5"/>
    <mergeCell ref="A6:C7"/>
    <mergeCell ref="D6:E7"/>
    <mergeCell ref="F6:F7"/>
    <mergeCell ref="G6:G7"/>
    <mergeCell ref="H6:H7"/>
    <mergeCell ref="I6:K6"/>
    <mergeCell ref="L6:O7"/>
    <mergeCell ref="M32:O32"/>
    <mergeCell ref="A33:C34"/>
    <mergeCell ref="D33:E34"/>
    <mergeCell ref="F33:F34"/>
    <mergeCell ref="G33:G34"/>
    <mergeCell ref="H33:H34"/>
    <mergeCell ref="L33:O34"/>
    <mergeCell ref="A104:B104"/>
    <mergeCell ref="I7:J7"/>
    <mergeCell ref="B8:C8"/>
    <mergeCell ref="A9:B9"/>
    <mergeCell ref="A18:B18"/>
    <mergeCell ref="I33:K33"/>
    <mergeCell ref="I34:J34"/>
    <mergeCell ref="B35:C35"/>
    <mergeCell ref="A36:B36"/>
    <mergeCell ref="A136:B136"/>
    <mergeCell ref="A109:B109"/>
    <mergeCell ref="A120:O120"/>
    <mergeCell ref="M121:O121"/>
    <mergeCell ref="A122:C123"/>
    <mergeCell ref="D122:E123"/>
    <mergeCell ref="F122:F123"/>
    <mergeCell ref="G122:G123"/>
    <mergeCell ref="H122:H123"/>
    <mergeCell ref="I122:K122"/>
    <mergeCell ref="L122:O123"/>
    <mergeCell ref="I123:J123"/>
    <mergeCell ref="B124:C124"/>
    <mergeCell ref="A125:B125"/>
    <mergeCell ref="A128:B128"/>
    <mergeCell ref="A132:B132"/>
    <mergeCell ref="M144:O144"/>
    <mergeCell ref="A145:C146"/>
    <mergeCell ref="D145:E146"/>
    <mergeCell ref="F145:F146"/>
    <mergeCell ref="G145:G146"/>
    <mergeCell ref="H145:H146"/>
    <mergeCell ref="I145:K145"/>
    <mergeCell ref="L145:O146"/>
    <mergeCell ref="I146:J146"/>
    <mergeCell ref="B147:C147"/>
    <mergeCell ref="A148:B148"/>
    <mergeCell ref="A158:B158"/>
    <mergeCell ref="A161:B161"/>
    <mergeCell ref="A139:B139"/>
  </mergeCells>
  <phoneticPr fontId="1"/>
  <printOptions horizontalCentered="1"/>
  <pageMargins left="0.59055118110236227" right="0.19685039370078741" top="0.59055118110236227" bottom="0.59055118110236227" header="0.51181102362204722" footer="0.51181102362204722"/>
  <pageSetup paperSize="9" scale="94" fitToHeight="0" orientation="landscape" r:id="rId1"/>
  <headerFooter differentOddEven="1" scaleWithDoc="0" alignWithMargins="0">
    <oddFooter>&amp;C&amp;"ＭＳ 明朝,標準"&amp;11- &amp;P -&amp;R&amp;"ＭＳ 明朝,標準"&amp;11水道事業会計</oddFooter>
    <evenHeader>&amp;C&amp;"ＭＳ 明朝,標準"&amp;11- &amp;P -&amp;R&amp;"ＭＳ 明朝,標準"&amp;11水道事業会計</evenHeader>
  </headerFooter>
  <rowBreaks count="2" manualBreakCount="2">
    <brk id="83" max="14" man="1"/>
    <brk id="11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議案書</vt:lpstr>
      <vt:lpstr>実施計画</vt:lpstr>
      <vt:lpstr>ＣＦ計算書</vt:lpstr>
      <vt:lpstr>給与明細</vt:lpstr>
      <vt:lpstr>給与2</vt:lpstr>
      <vt:lpstr>損益計算書</vt:lpstr>
      <vt:lpstr>予定貸借</vt:lpstr>
      <vt:lpstr>注記</vt:lpstr>
      <vt:lpstr>説明書</vt:lpstr>
      <vt:lpstr>ＣＦ計算書!Print_Area</vt:lpstr>
      <vt:lpstr>議案書!Print_Area</vt:lpstr>
      <vt:lpstr>給与明細!Print_Area</vt:lpstr>
      <vt:lpstr>実施計画!Print_Area</vt:lpstr>
      <vt:lpstr>説明書!Print_Area</vt:lpstr>
      <vt:lpstr>損益計算書!Print_Area</vt:lpstr>
      <vt:lpstr>注記!Print_Area</vt:lpstr>
      <vt:lpstr>予定貸借!Print_Area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naoto.s</dc:creator>
  <dc:description>平成１２年度当初予算</dc:description>
  <cp:lastModifiedBy>福澤 秀一</cp:lastModifiedBy>
  <cp:lastPrinted>2025-06-25T06:51:10Z</cp:lastPrinted>
  <dcterms:created xsi:type="dcterms:W3CDTF">2000-11-27T02:44:34Z</dcterms:created>
  <dcterms:modified xsi:type="dcterms:W3CDTF">2025-06-25T07:22:50Z</dcterms:modified>
</cp:coreProperties>
</file>