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https://fukuipref-my.sharepoint.com/personal/shimachi-kyodo_pref_fukui_lg_jp/Documents/財政グループ/12_財政状況資料集/R6財政状況資料集/02_1回目/01_財政状況資料集/03_市町から/13_越前町△/"/>
    </mc:Choice>
  </mc:AlternateContent>
  <xr:revisionPtr revIDLastSave="2" documentId="13_ncr:1_{E87560A8-469D-427C-BCAD-8D3824086CDD}" xr6:coauthVersionLast="47" xr6:coauthVersionMax="47" xr10:uidLastSave="{227FEB29-ACFE-4EB5-9E3D-9BAD72921EEC}"/>
  <bookViews>
    <workbookView xWindow="28680" yWindow="-120" windowWidth="29040" windowHeight="15720" tabRatio="82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U34" i="10" l="1"/>
  <c r="U35" i="10" l="1"/>
  <c r="U36" i="10" s="1"/>
  <c r="AM34" i="10" s="1"/>
  <c r="AM35" i="10" s="1"/>
  <c r="AM36" i="10" s="1"/>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<sst xmlns="http://schemas.openxmlformats.org/spreadsheetml/2006/main" count="1100" uniqueCount="567">
  <si>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</si>
  <si>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</si>
  <si>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</si>
  <si>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</si>
  <si>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</si>
  <si>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</si>
  <si>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</si>
  <si>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</si>
  <si>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</si>
  <si>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</si>
  <si>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</si>
  <si>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</si>
  <si>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</si>
  <si>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</si>
  <si>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</si>
  <si>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</si>
  <si>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</si>
  <si>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</si>
  <si>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</si>
  <si>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</si>
  <si>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</si>
  <si>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</si>
  <si>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</si>
  <si>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</si>
  <si>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</si>
  <si>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</si>
  <si>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</si>
  <si>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</si>
  <si>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</si>
  <si>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</si>
  <si>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</si>
  <si>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</si>
  <si>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</si>
  <si>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</si>
  <si>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</si>
  <si>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</si>
  <si>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</si>
  <si>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</si>
  <si>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</si>
  <si>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</si>
  <si>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</si>
  <si>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</si>
  <si>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</si>
  <si>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</si>
  <si>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</si>
  <si>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</si>
  <si>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</si>
  <si>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</si>
  <si>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</si>
  <si>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</si>
  <si>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</si>
  <si>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</si>
  <si>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</si>
  <si>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</si>
  <si>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</si>
  <si>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</si>
  <si>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</si>
  <si>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</si>
  <si>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</si>
  <si>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</si>
  <si>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</si>
  <si>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</si>
  <si>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</si>
  <si>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</si>
  <si>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</si>
  <si>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</si>
  <si>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</si>
  <si>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</si>
  <si>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</si>
  <si>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</si>
  <si>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</si>
  <si>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</si>
  <si>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</si>
  <si>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</si>
  <si>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</si>
  <si>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</si>
  <si>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</si>
  <si>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</si>
  <si>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</si>
  <si>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</si>
  <si>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</si>
  <si>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</si>
  <si>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</si>
  <si>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</si>
  <si>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</si>
  <si>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</si>
  <si>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</si>
  <si>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</si>
  <si>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</si>
  <si>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</si>
  <si>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</si>
  <si>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</si>
  <si>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</si>
  <si>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</si>
  <si>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越前町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</si>
  <si>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</si>
  <si>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</si>
  <si>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</si>
  <si>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</si>
  <si>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</si>
  <si>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</si>
  <si>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</si>
  <si>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</si>
  <si>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</si>
  <si>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</si>
  <si>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</si>
  <si>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</si>
  <si>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</si>
  <si>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</si>
  <si>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</si>
  <si>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</si>
  <si>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</si>
  <si>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</si>
  <si>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</si>
  <si>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</si>
  <si>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</si>
  <si>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</si>
  <si>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</si>
  <si>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</si>
  <si>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</si>
  <si>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</si>
  <si>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</si>
  <si>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</si>
  <si>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</si>
  <si>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</si>
  <si>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</si>
  <si>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</si>
  <si>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</si>
  <si>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</si>
  <si>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</si>
  <si>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</si>
  <si>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</si>
  <si>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</si>
  <si>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</si>
  <si>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</si>
  <si>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</si>
  <si>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</si>
  <si>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</si>
  <si>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</si>
  <si>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</si>
  <si>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</si>
  <si>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</si>
  <si>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</si>
  <si>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</si>
  <si>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</si>
  <si>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</si>
  <si>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</si>
  <si>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</si>
  <si>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</si>
  <si>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</si>
  <si>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</si>
  <si>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</si>
  <si>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</si>
  <si>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</si>
  <si>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</si>
  <si>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</si>
  <si>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</si>
  <si>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</si>
  <si>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</si>
  <si>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</si>
  <si>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</si>
  <si>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</si>
  <si>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</si>
  <si>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</si>
  <si>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</si>
  <si>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</si>
  <si>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</si>
  <si>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</si>
  <si>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</si>
  <si>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</si>
  <si>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</si>
  <si>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</si>
  <si>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</si>
  <si>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</si>
  <si>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</si>
  <si>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</si>
  <si>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</si>
  <si>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</si>
  <si>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</si>
  <si>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</si>
  <si>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</si>
  <si>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</si>
  <si>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</si>
  <si>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</si>
  <si>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</si>
  <si>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</si>
  <si>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</si>
  <si>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</si>
  <si>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</si>
  <si>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</si>
  <si>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</si>
  <si>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</si>
  <si>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</si>
  <si>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</si>
  <si>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</si>
  <si>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</si>
  <si>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</si>
  <si>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</si>
  <si>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</si>
  <si>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</si>
  <si>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</si>
  <si>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</si>
  <si>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</si>
  <si>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福井県越前町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</si>
  <si>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</si>
  <si>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</si>
  <si>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</si>
  <si>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</si>
  <si>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</si>
  <si>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</si>
  <si>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</si>
  <si>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</si>
  <si>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</si>
  <si>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</si>
  <si>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</si>
  <si>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</si>
  <si>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</si>
  <si>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</si>
  <si>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</si>
  <si>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</si>
  <si>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</si>
  <si>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</si>
  <si>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</si>
  <si>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</si>
  <si>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</si>
  <si>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</si>
  <si>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</si>
  <si>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</si>
  <si>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</si>
  <si>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</si>
  <si>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</si>
  <si>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</si>
  <si>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</si>
  <si>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</si>
  <si>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</si>
  <si>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</si>
  <si>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</si>
  <si>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</si>
  <si>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</si>
  <si>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</si>
  <si>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</si>
  <si>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</si>
  <si>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</si>
  <si>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</si>
  <si>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</si>
  <si>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</si>
  <si>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</si>
  <si>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</si>
  <si>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</si>
  <si>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</si>
  <si>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</si>
  <si>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</si>
  <si>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</si>
  <si>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</si>
  <si>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</si>
  <si>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</si>
  <si>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</si>
  <si>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</si>
  <si>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</si>
  <si>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</si>
  <si>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</si>
  <si>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</si>
  <si>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</si>
  <si>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</si>
  <si>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</si>
  <si>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</si>
  <si>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</si>
  <si>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</si>
  <si>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</si>
  <si>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</si>
  <si>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</si>
  <si>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</si>
  <si>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</si>
  <si>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</si>
  <si>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</si>
  <si>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</si>
  <si>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</si>
  <si>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</si>
  <si>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</si>
  <si>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</si>
  <si>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</si>
  <si>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</si>
  <si>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</si>
  <si>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</si>
  <si>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</si>
  <si>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</si>
  <si>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</si>
  <si>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</si>
  <si>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</si>
  <si>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</si>
  <si>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</si>
  <si>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</si>
  <si>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</si>
  <si>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</si>
  <si>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</si>
  <si>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</si>
  <si>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</si>
  <si>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</si>
  <si>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</si>
  <si>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</si>
  <si>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</si>
  <si>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</si>
  <si>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</si>
  <si>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</si>
  <si>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</si>
  <si>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</si>
  <si>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</si>
  <si>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</si>
  <si>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</si>
  <si>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</si>
  <si>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</si>
  <si>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</si>
  <si>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</si>
  <si>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</si>
  <si>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</si>
  <si>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</si>
  <si>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</si>
  <si>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</si>
  <si>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</si>
  <si>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</si>
  <si>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</si>
  <si>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</si>
  <si>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</si>
  <si>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</si>
  <si>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</si>
  <si>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</si>
  <si>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</si>
  <si>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</si>
  <si>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</si>
  <si>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</si>
  <si>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</si>
  <si>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</si>
  <si>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</si>
  <si>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</si>
  <si>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</si>
  <si>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</si>
  <si>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</si>
  <si>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</si>
  <si>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</si>
  <si>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</si>
  <si>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</si>
  <si>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</si>
  <si>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</si>
  <si>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</si>
  <si>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</si>
  <si>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</si>
  <si>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</si>
  <si>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</si>
  <si>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</si>
  <si>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</si>
  <si>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</si>
  <si>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</si>
  <si>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</si>
  <si>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</si>
  <si>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福井県越前町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</si>
  <si>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</si>
  <si>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</si>
  <si>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</si>
  <si>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</si>
  <si>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</si>
  <si>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</si>
  <si>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</si>
  <si>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</si>
  <si>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</si>
  <si>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</si>
  <si>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</si>
  <si>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</si>
  <si>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</si>
  <si>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</si>
  <si>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</si>
  <si>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</si>
  <si>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</si>
  <si>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</si>
  <si>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</si>
  <si>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</si>
  <si>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越前町温泉事業特別会計</t>
    <phoneticPr fontId="5"/>
  </si>
  <si>
    <t>越前町農林漁業体験実習館事業特別会計</t>
    <phoneticPr fontId="5"/>
  </si>
  <si>
    <t>越前町土地区画整理事業特別会計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</si>
  <si>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</si>
  <si>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</si>
  <si>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</si>
  <si>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</si>
  <si>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</si>
  <si>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</si>
  <si>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</si>
  <si>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</si>
  <si>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</si>
  <si>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</si>
  <si>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</si>
  <si>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</si>
  <si>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</si>
  <si>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越前町国民健康保険事業特別会計</t>
    <phoneticPr fontId="5"/>
  </si>
  <si>
    <t>越前町介護保険事業特別会計</t>
    <phoneticPr fontId="5"/>
  </si>
  <si>
    <t>越前町後期高齢者医療事業特別会計</t>
    <phoneticPr fontId="5"/>
  </si>
  <si>
    <t>越前町水道事業会計</t>
    <phoneticPr fontId="5"/>
  </si>
  <si>
    <t>法適用企業</t>
    <phoneticPr fontId="5"/>
  </si>
  <si>
    <t>越前町下水道事業会計</t>
    <phoneticPr fontId="5"/>
  </si>
  <si>
    <t>越前町国民健康保険病院事業会計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</si>
  <si>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</si>
  <si>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</si>
  <si>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</si>
  <si>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</si>
  <si>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</si>
  <si>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</si>
  <si>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</si>
  <si>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</si>
  <si>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</si>
  <si>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</si>
  <si>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</si>
  <si>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</si>
  <si>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</si>
  <si>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</si>
  <si>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</si>
  <si>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</si>
  <si>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</si>
  <si>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</si>
  <si>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</si>
  <si>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</si>
  <si>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</si>
  <si>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</si>
  <si>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</si>
  <si>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</si>
  <si>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</si>
  <si>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</si>
  <si>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</si>
  <si>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</si>
  <si>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</si>
  <si>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</si>
  <si>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</si>
  <si>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</si>
  <si>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</si>
  <si>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</si>
  <si>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</si>
  <si>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</si>
  <si>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</si>
  <si>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</si>
  <si>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</si>
  <si>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</si>
  <si>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</si>
  <si>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</si>
  <si>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</si>
  <si>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</si>
  <si>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</si>
  <si>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</si>
  <si>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</si>
  <si>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</si>
  <si>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</si>
  <si>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</si>
  <si>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</si>
  <si>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</si>
  <si>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</si>
  <si>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</si>
  <si>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</si>
  <si>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</si>
  <si>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</si>
  <si>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</si>
  <si>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</si>
  <si>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</si>
  <si>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</si>
  <si>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</si>
  <si>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</si>
  <si>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</si>
  <si>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</si>
  <si>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</si>
  <si>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</si>
  <si>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</si>
  <si>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</si>
  <si>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</si>
  <si>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</si>
  <si>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</si>
  <si>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</si>
  <si>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</si>
  <si>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</si>
  <si>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</si>
  <si>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</si>
  <si>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</si>
  <si>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</si>
  <si>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</si>
  <si>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</si>
  <si>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</si>
  <si>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</si>
  <si>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</si>
  <si>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</si>
  <si>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</si>
  <si>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</si>
  <si>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</si>
  <si>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</si>
  <si>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</si>
  <si>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</si>
  <si>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</si>
  <si>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</si>
  <si>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</si>
  <si>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</si>
  <si>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</si>
  <si>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</si>
  <si>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</si>
  <si>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</si>
  <si>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</si>
  <si>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</si>
  <si>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</si>
  <si>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</si>
  <si>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</si>
  <si>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</si>
  <si>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</si>
  <si>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</si>
  <si>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</si>
  <si>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</si>
  <si>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</si>
  <si>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</si>
  <si>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</si>
  <si>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</si>
  <si>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</si>
  <si>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</si>
  <si>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</si>
  <si>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</si>
  <si>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</si>
  <si>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</si>
  <si>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</si>
  <si>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</si>
  <si>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</si>
  <si>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</si>
  <si>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</si>
  <si>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</si>
  <si>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</si>
  <si>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</si>
  <si>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</si>
  <si>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</si>
  <si>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</si>
  <si>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</si>
  <si>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</si>
  <si>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</si>
  <si>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</si>
  <si>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</si>
  <si>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4.04</t>
  </si>
  <si>
    <t>▲ 0.40</t>
  </si>
  <si>
    <t>一般会計</t>
  </si>
  <si>
    <t>越前町国民健康保険病院事業会計</t>
  </si>
  <si>
    <t>越前町水道事業会計</t>
  </si>
  <si>
    <t>越前町介護保険事業特別会計</t>
  </si>
  <si>
    <t>越前町下水道事業会計</t>
  </si>
  <si>
    <t>越前町国民健康保険事業特別会計</t>
  </si>
  <si>
    <t>越前町後期高齢者医療事業特別会計</t>
  </si>
  <si>
    <t>越前町温泉事業特別会計</t>
  </si>
  <si>
    <t>その他会計（赤字）</t>
  </si>
  <si>
    <t>▲ 0.08</t>
  </si>
  <si>
    <t>その他会計（黒字）</t>
  </si>
  <si>
    <t>R02</t>
    <phoneticPr fontId="5"/>
  </si>
  <si>
    <t>R03</t>
    <phoneticPr fontId="5"/>
  </si>
  <si>
    <t>R04</t>
    <phoneticPr fontId="5"/>
  </si>
  <si>
    <t>R05</t>
    <phoneticPr fontId="5"/>
  </si>
  <si>
    <t>R06</t>
    <phoneticPr fontId="5"/>
  </si>
  <si>
    <t>（一財）越前町公共施設管理公社</t>
    <phoneticPr fontId="2"/>
  </si>
  <si>
    <t>-</t>
    <phoneticPr fontId="2"/>
  </si>
  <si>
    <t>福井県市町総合事務組合（普通会計分）</t>
    <rPh sb="0" eb="3">
      <t>フクイケン</t>
    </rPh>
    <rPh sb="3" eb="4">
      <t>シ</t>
    </rPh>
    <rPh sb="4" eb="5">
      <t>マチ</t>
    </rPh>
    <rPh sb="5" eb="7">
      <t>ソウゴウ</t>
    </rPh>
    <rPh sb="7" eb="9">
      <t>ジム</t>
    </rPh>
    <rPh sb="9" eb="11">
      <t>クミアイ</t>
    </rPh>
    <rPh sb="12" eb="14">
      <t>フツウ</t>
    </rPh>
    <rPh sb="14" eb="16">
      <t>カイケイ</t>
    </rPh>
    <rPh sb="16" eb="17">
      <t>ブン</t>
    </rPh>
    <phoneticPr fontId="2"/>
  </si>
  <si>
    <t>福井県市町総合事務組合（事業会計分）</t>
    <rPh sb="0" eb="3">
      <t>フクイケン</t>
    </rPh>
    <rPh sb="3" eb="4">
      <t>シ</t>
    </rPh>
    <rPh sb="4" eb="5">
      <t>マチ</t>
    </rPh>
    <rPh sb="5" eb="7">
      <t>ソウゴウ</t>
    </rPh>
    <rPh sb="7" eb="9">
      <t>ジム</t>
    </rPh>
    <rPh sb="9" eb="11">
      <t>クミアイ</t>
    </rPh>
    <phoneticPr fontId="2"/>
  </si>
  <si>
    <t>福井県後期高齢者医療広域連合</t>
    <rPh sb="0" eb="3">
      <t>フクイケン</t>
    </rPh>
    <rPh sb="3" eb="5">
      <t>コウキ</t>
    </rPh>
    <rPh sb="5" eb="8">
      <t>コウレイシャ</t>
    </rPh>
    <rPh sb="8" eb="10">
      <t>イリョウ</t>
    </rPh>
    <rPh sb="10" eb="12">
      <t>コウイキ</t>
    </rPh>
    <rPh sb="12" eb="14">
      <t>レンゴウ</t>
    </rPh>
    <phoneticPr fontId="2"/>
  </si>
  <si>
    <t>福井県後期高齢者医療広域連合（事業会計分）</t>
    <rPh sb="0" eb="3">
      <t>フクイケン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</si>
  <si>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福井県自治会館組合</t>
    <rPh sb="0" eb="3">
      <t>フクイケン</t>
    </rPh>
    <rPh sb="3" eb="5">
      <t>ジチ</t>
    </rPh>
    <rPh sb="5" eb="7">
      <t>カイカン</t>
    </rPh>
    <rPh sb="7" eb="9">
      <t>クミアイ</t>
    </rPh>
    <phoneticPr fontId="2"/>
  </si>
  <si>
    <t>鯖江・丹生消防組合</t>
    <rPh sb="0" eb="2">
      <t>サバエ</t>
    </rPh>
    <rPh sb="3" eb="5">
      <t>ニュウ</t>
    </rPh>
    <rPh sb="5" eb="7">
      <t>ショウボウ</t>
    </rPh>
    <rPh sb="7" eb="9">
      <t>クミアイ</t>
    </rPh>
    <phoneticPr fontId="2"/>
  </si>
  <si>
    <t>鯖江広域衛生施設組合</t>
    <rPh sb="0" eb="2">
      <t>サバエ</t>
    </rPh>
    <rPh sb="2" eb="4">
      <t>コウイキ</t>
    </rPh>
    <rPh sb="4" eb="6">
      <t>エイセイ</t>
    </rPh>
    <rPh sb="6" eb="8">
      <t>シセツ</t>
    </rPh>
    <rPh sb="8" eb="10">
      <t>クミアイ</t>
    </rPh>
    <phoneticPr fontId="2"/>
  </si>
  <si>
    <t>公立丹南病院組合</t>
    <rPh sb="0" eb="2">
      <t>コウリツ</t>
    </rPh>
    <rPh sb="2" eb="4">
      <t>タンナン</t>
    </rPh>
    <rPh sb="4" eb="6">
      <t>ビョウイン</t>
    </rPh>
    <rPh sb="6" eb="8">
      <t>クミアイ</t>
    </rPh>
    <phoneticPr fontId="2"/>
  </si>
  <si>
    <t>福井県丹南広域組合</t>
    <rPh sb="0" eb="3">
      <t>フクイケン</t>
    </rPh>
    <rPh sb="3" eb="5">
      <t>タンナン</t>
    </rPh>
    <rPh sb="5" eb="7">
      <t>コウイキ</t>
    </rPh>
    <rPh sb="7" eb="9">
      <t>クミアイ</t>
    </rPh>
    <phoneticPr fontId="2"/>
  </si>
  <si>
    <t>地域振興基金</t>
    <rPh sb="0" eb="2">
      <t>チイキ</t>
    </rPh>
    <rPh sb="2" eb="4">
      <t>シンコウ</t>
    </rPh>
    <rPh sb="4" eb="6">
      <t>キキン</t>
    </rPh>
    <phoneticPr fontId="5"/>
  </si>
  <si>
    <t>ふるさと再生基金</t>
    <rPh sb="4" eb="6">
      <t>サイセイ</t>
    </rPh>
    <rPh sb="6" eb="8">
      <t>キキン</t>
    </rPh>
    <phoneticPr fontId="5"/>
  </si>
  <si>
    <t>地域福祉基金</t>
    <rPh sb="0" eb="2">
      <t>チイキ</t>
    </rPh>
    <rPh sb="2" eb="4">
      <t>フクシ</t>
    </rPh>
    <rPh sb="4" eb="6">
      <t>キキン</t>
    </rPh>
    <phoneticPr fontId="5"/>
  </si>
  <si>
    <t>地域活性化基金</t>
    <rPh sb="0" eb="2">
      <t>チイキ</t>
    </rPh>
    <rPh sb="2" eb="5">
      <t>カッセイカ</t>
    </rPh>
    <rPh sb="5" eb="7">
      <t>キキン</t>
    </rPh>
    <phoneticPr fontId="5"/>
  </si>
  <si>
    <t>森林環境譲与税基金</t>
    <rPh sb="0" eb="2">
      <t>シンリン</t>
    </rPh>
    <rPh sb="2" eb="4">
      <t>カンキョウ</t>
    </rPh>
    <rPh sb="4" eb="6">
      <t>ジョウヨ</t>
    </rPh>
    <rPh sb="6" eb="7">
      <t>ゼイ</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</si>
</sst>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1A53-4147-959E-0E24D29DB9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188311</c:v>
                </c:pt>
                <c:pt idx="1">
                  <c:v>93060</c:v>
                </c:pt>
                <c:pt idx="2">
                  <c:v>56101</c:v>
                </c:pt>
                <c:pt idx="3">
                  <c:v>35354</c:v>
                </c:pt>
                <c:pt idx="4">
                  <c:v>54701</c:v>
                </c:pt>
              </c:numCache>
            </c:numRef>
          </c:val>
          <c:smooth val="0"/>
          <c:extLst>
            <c:ext xmlns:c16="http://schemas.microsoft.com/office/drawing/2014/chart" uri="{C3380CC4-5D6E-409C-BE32-E72D297353CC}">
              <c16:uniqueId val="{00000001-1A53-4147-959E-0E24D29DB94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7.96</c:v>
                </c:pt>
                <c:pt idx="1">
                  <c:v>7.62</c:v>
                </c:pt>
                <c:pt idx="2">
                  <c:v>7.94</c:v>
                </c:pt>
                <c:pt idx="3">
                  <c:v>7.7</c:v>
                </c:pt>
                <c:pt idx="4">
                  <c:v>9.1300000000000008</c:v>
                </c:pt>
              </c:numCache>
            </c:numRef>
          </c:val>
          <c:extLst>
            <c:ext xmlns:c16="http://schemas.microsoft.com/office/drawing/2014/chart" uri="{C3380CC4-5D6E-409C-BE32-E72D297353CC}">
              <c16:uniqueId val="{00000000-F2D0-41D8-BC9A-D7C89AC716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35.729999999999997</c:v>
                </c:pt>
                <c:pt idx="1">
                  <c:v>36.270000000000003</c:v>
                </c:pt>
                <c:pt idx="2">
                  <c:v>36.61</c:v>
                </c:pt>
                <c:pt idx="3">
                  <c:v>43</c:v>
                </c:pt>
                <c:pt idx="4">
                  <c:v>41.19</c:v>
                </c:pt>
              </c:numCache>
            </c:numRef>
          </c:val>
          <c:extLst>
            <c:ext xmlns:c16="http://schemas.microsoft.com/office/drawing/2014/chart" uri="{C3380CC4-5D6E-409C-BE32-E72D297353CC}">
              <c16:uniqueId val="{00000001-F2D0-41D8-BC9A-D7C89AC716F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-4.04</c:v>
                </c:pt>
                <c:pt idx="1">
                  <c:v>2.36</c:v>
                </c:pt>
                <c:pt idx="2">
                  <c:v>-0.4</c:v>
                </c:pt>
                <c:pt idx="3">
                  <c:v>6.96</c:v>
                </c:pt>
                <c:pt idx="4">
                  <c:v>1</c:v>
                </c:pt>
              </c:numCache>
            </c:numRef>
          </c:val>
          <c:smooth val="0"/>
          <c:extLst>
            <c:ext xmlns:c16="http://schemas.microsoft.com/office/drawing/2014/chart" uri="{C3380CC4-5D6E-409C-BE32-E72D297353CC}">
              <c16:uniqueId val="{00000002-F2D0-41D8-BC9A-D7C89AC716F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0.85</c:v>
                </c:pt>
                <c:pt idx="2">
                  <c:v>#N/A</c:v>
                </c:pt>
                <c:pt idx="3">
                  <c:v>0.87</c:v>
                </c:pt>
                <c:pt idx="4">
                  <c:v>#N/A</c:v>
                </c:pt>
                <c:pt idx="5">
                  <c:v>0.89</c:v>
                </c:pt>
                <c:pt idx="6">
                  <c:v>#N/A</c:v>
                </c:pt>
                <c:pt idx="7">
                  <c:v>1.49</c:v>
                </c:pt>
                <c:pt idx="8">
                  <c:v>#N/A</c:v>
                </c:pt>
                <c:pt idx="9">
                  <c:v>0</c:v>
                </c:pt>
              </c:numCache>
            </c:numRef>
          </c:val>
          <c:extLst>
            <c:ext xmlns:c16="http://schemas.microsoft.com/office/drawing/2014/chart" uri="{C3380CC4-5D6E-409C-BE32-E72D297353CC}">
              <c16:uniqueId val="{00000000-F4EF-49FF-BAA6-DB2DE7BD60D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0.08</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F4EF-49FF-BAA6-DB2DE7BD60D8}"/>
            </c:ext>
          </c:extLst>
        </c:ser>
        <c:ser>
          <c:idx val="2"/>
          <c:order val="2"/>
          <c:tx>
            <c:strRef>
              <c:f>データシート!$A$29</c:f>
              <c:strCache>
                <c:ptCount val="1"/>
                <c:pt idx="0">
                  <c:v>越前町温泉事業特別会計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0.04</c:v>
                </c:pt>
                <c:pt idx="4">
                  <c:v>#N/A</c:v>
                </c:pt>
                <c:pt idx="5">
                  <c:v>0.03</c:v>
                </c:pt>
                <c:pt idx="6">
                  <c:v>#N/A</c:v>
                </c:pt>
                <c:pt idx="7">
                  <c:v>0</c:v>
                </c:pt>
                <c:pt idx="8">
                  <c:v>#N/A</c:v>
                </c:pt>
                <c:pt idx="9">
                  <c:v>0</c:v>
                </c:pt>
              </c:numCache>
            </c:numRef>
          </c:val>
          <c:extLst>
            <c:ext xmlns:c16="http://schemas.microsoft.com/office/drawing/2014/chart" uri="{C3380CC4-5D6E-409C-BE32-E72D297353CC}">
              <c16:uniqueId val="{00000002-F4EF-49FF-BAA6-DB2DE7BD60D8}"/>
            </c:ext>
          </c:extLst>
        </c:ser>
        <c:ser>
          <c:idx val="3"/>
          <c:order val="3"/>
          <c:tx>
            <c:strRef>
              <c:f>データシート!$A$30</c:f>
              <c:strCache>
                <c:ptCount val="1"/>
                <c:pt idx="0">
                  <c:v>越前町後期高齢者医療事業特別会計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3-F4EF-49FF-BAA6-DB2DE7BD60D8}"/>
            </c:ext>
          </c:extLst>
        </c:ser>
        <c:ser>
          <c:idx val="4"/>
          <c:order val="4"/>
          <c:tx>
            <c:strRef>
              <c:f>データシート!$A$31</c:f>
              <c:strCache>
                <c:ptCount val="1"/>
                <c:pt idx="0">
                  <c:v>越前町国民健康保険事業特別会計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0.47</c:v>
                </c:pt>
                <c:pt idx="2">
                  <c:v>#N/A</c:v>
                </c:pt>
                <c:pt idx="3">
                  <c:v>0.87</c:v>
                </c:pt>
                <c:pt idx="4">
                  <c:v>#N/A</c:v>
                </c:pt>
                <c:pt idx="5">
                  <c:v>0.45</c:v>
                </c:pt>
                <c:pt idx="6">
                  <c:v>#N/A</c:v>
                </c:pt>
                <c:pt idx="7">
                  <c:v>0.89</c:v>
                </c:pt>
                <c:pt idx="8">
                  <c:v>#N/A</c:v>
                </c:pt>
                <c:pt idx="9">
                  <c:v>0.65</c:v>
                </c:pt>
              </c:numCache>
            </c:numRef>
          </c:val>
          <c:extLst>
            <c:ext xmlns:c16="http://schemas.microsoft.com/office/drawing/2014/chart" uri="{C3380CC4-5D6E-409C-BE32-E72D297353CC}">
              <c16:uniqueId val="{00000004-F4EF-49FF-BAA6-DB2DE7BD60D8}"/>
            </c:ext>
          </c:extLst>
        </c:ser>
        <c:ser>
          <c:idx val="5"/>
          <c:order val="5"/>
          <c:tx>
            <c:strRef>
              <c:f>データシート!$A$32</c:f>
              <c:strCache>
                <c:ptCount val="1"/>
                <c:pt idx="0">
                  <c:v>越前町下水道事業会計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0.78</c:v>
                </c:pt>
              </c:numCache>
            </c:numRef>
          </c:val>
          <c:extLst>
            <c:ext xmlns:c16="http://schemas.microsoft.com/office/drawing/2014/chart" uri="{C3380CC4-5D6E-409C-BE32-E72D297353CC}">
              <c16:uniqueId val="{00000005-F4EF-49FF-BAA6-DB2DE7BD60D8}"/>
            </c:ext>
          </c:extLst>
        </c:ser>
        <c:ser>
          <c:idx val="6"/>
          <c:order val="6"/>
          <c:tx>
            <c:strRef>
              <c:f>データシート!$A$33</c:f>
              <c:strCache>
                <c:ptCount val="1"/>
                <c:pt idx="0">
                  <c:v>越前町介護保険事業特別会計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0.82</c:v>
                </c:pt>
                <c:pt idx="2">
                  <c:v>#N/A</c:v>
                </c:pt>
                <c:pt idx="3">
                  <c:v>1.66</c:v>
                </c:pt>
                <c:pt idx="4">
                  <c:v>#N/A</c:v>
                </c:pt>
                <c:pt idx="5">
                  <c:v>1.25</c:v>
                </c:pt>
                <c:pt idx="6">
                  <c:v>#N/A</c:v>
                </c:pt>
                <c:pt idx="7">
                  <c:v>1.67</c:v>
                </c:pt>
                <c:pt idx="8">
                  <c:v>#N/A</c:v>
                </c:pt>
                <c:pt idx="9">
                  <c:v>0.85</c:v>
                </c:pt>
              </c:numCache>
            </c:numRef>
          </c:val>
          <c:extLst>
            <c:ext xmlns:c16="http://schemas.microsoft.com/office/drawing/2014/chart" uri="{C3380CC4-5D6E-409C-BE32-E72D297353CC}">
              <c16:uniqueId val="{00000006-F4EF-49FF-BAA6-DB2DE7BD60D8}"/>
            </c:ext>
          </c:extLst>
        </c:ser>
        <c:ser>
          <c:idx val="7"/>
          <c:order val="7"/>
          <c:tx>
            <c:strRef>
              <c:f>データシート!$A$34</c:f>
              <c:strCache>
                <c:ptCount val="1"/>
                <c:pt idx="0">
                  <c:v>越前町水道事業会計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1.2</c:v>
                </c:pt>
              </c:numCache>
            </c:numRef>
          </c:val>
          <c:extLst>
            <c:ext xmlns:c16="http://schemas.microsoft.com/office/drawing/2014/chart" uri="{C3380CC4-5D6E-409C-BE32-E72D297353CC}">
              <c16:uniqueId val="{00000007-F4EF-49FF-BAA6-DB2DE7BD60D8}"/>
            </c:ext>
          </c:extLst>
        </c:ser>
        <c:ser>
          <c:idx val="8"/>
          <c:order val="8"/>
          <c:tx>
            <c:strRef>
              <c:f>データシート!$A$35</c:f>
              <c:strCache>
                <c:ptCount val="1"/>
                <c:pt idx="0">
                  <c:v>越前町国民健康保険病院事業会計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3.36</c:v>
                </c:pt>
                <c:pt idx="2">
                  <c:v>#N/A</c:v>
                </c:pt>
                <c:pt idx="3">
                  <c:v>3.22</c:v>
                </c:pt>
                <c:pt idx="4">
                  <c:v>#N/A</c:v>
                </c:pt>
                <c:pt idx="5">
                  <c:v>3.24</c:v>
                </c:pt>
                <c:pt idx="6">
                  <c:v>#N/A</c:v>
                </c:pt>
                <c:pt idx="7">
                  <c:v>3.07</c:v>
                </c:pt>
                <c:pt idx="8">
                  <c:v>#N/A</c:v>
                </c:pt>
                <c:pt idx="9">
                  <c:v>3.06</c:v>
                </c:pt>
              </c:numCache>
            </c:numRef>
          </c:val>
          <c:extLst>
            <c:ext xmlns:c16="http://schemas.microsoft.com/office/drawing/2014/chart" uri="{C3380CC4-5D6E-409C-BE32-E72D297353CC}">
              <c16:uniqueId val="{00000008-F4EF-49FF-BAA6-DB2DE7BD60D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7.94</c:v>
                </c:pt>
                <c:pt idx="2">
                  <c:v>#N/A</c:v>
                </c:pt>
                <c:pt idx="3">
                  <c:v>7.57</c:v>
                </c:pt>
                <c:pt idx="4">
                  <c:v>#N/A</c:v>
                </c:pt>
                <c:pt idx="5">
                  <c:v>7.9</c:v>
                </c:pt>
                <c:pt idx="6">
                  <c:v>#N/A</c:v>
                </c:pt>
                <c:pt idx="7">
                  <c:v>7.69</c:v>
                </c:pt>
                <c:pt idx="8">
                  <c:v>#N/A</c:v>
                </c:pt>
                <c:pt idx="9">
                  <c:v>9.1300000000000008</c:v>
                </c:pt>
              </c:numCache>
            </c:numRef>
          </c:val>
          <c:extLst>
            <c:ext xmlns:c16="http://schemas.microsoft.com/office/drawing/2014/chart" uri="{C3380CC4-5D6E-409C-BE32-E72D297353CC}">
              <c16:uniqueId val="{00000009-F4EF-49FF-BAA6-DB2DE7BD60D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1339</c:v>
                </c:pt>
                <c:pt idx="5">
                  <c:v>1368</c:v>
                </c:pt>
                <c:pt idx="8">
                  <c:v>1427</c:v>
                </c:pt>
                <c:pt idx="11">
                  <c:v>1412</c:v>
                </c:pt>
                <c:pt idx="14">
                  <c:v>1336</c:v>
                </c:pt>
              </c:numCache>
            </c:numRef>
          </c:val>
          <c:extLst>
            <c:ext xmlns:c16="http://schemas.microsoft.com/office/drawing/2014/chart" uri="{C3380CC4-5D6E-409C-BE32-E72D297353CC}">
              <c16:uniqueId val="{00000000-71EA-49B5-B28E-29063BED24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1EA-49B5-B28E-29063BED24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c:v>
                </c:pt>
                <c:pt idx="3">
                  <c:v>6</c:v>
                </c:pt>
                <c:pt idx="6">
                  <c:v>4</c:v>
                </c:pt>
                <c:pt idx="9">
                  <c:v>2</c:v>
                </c:pt>
                <c:pt idx="12">
                  <c:v>0</c:v>
                </c:pt>
              </c:numCache>
            </c:numRef>
          </c:val>
          <c:extLst>
            <c:ext xmlns:c16="http://schemas.microsoft.com/office/drawing/2014/chart" uri="{C3380CC4-5D6E-409C-BE32-E72D297353CC}">
              <c16:uniqueId val="{00000002-71EA-49B5-B28E-29063BED24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92</c:v>
                </c:pt>
                <c:pt idx="3">
                  <c:v>97</c:v>
                </c:pt>
                <c:pt idx="6">
                  <c:v>117</c:v>
                </c:pt>
                <c:pt idx="9">
                  <c:v>111</c:v>
                </c:pt>
                <c:pt idx="12">
                  <c:v>125</c:v>
                </c:pt>
              </c:numCache>
            </c:numRef>
          </c:val>
          <c:extLst>
            <c:ext xmlns:c16="http://schemas.microsoft.com/office/drawing/2014/chart" uri="{C3380CC4-5D6E-409C-BE32-E72D297353CC}">
              <c16:uniqueId val="{00000003-71EA-49B5-B28E-29063BED24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640</c:v>
                </c:pt>
                <c:pt idx="3">
                  <c:v>580</c:v>
                </c:pt>
                <c:pt idx="6">
                  <c:v>534</c:v>
                </c:pt>
                <c:pt idx="9">
                  <c:v>588</c:v>
                </c:pt>
                <c:pt idx="12">
                  <c:v>495</c:v>
                </c:pt>
              </c:numCache>
            </c:numRef>
          </c:val>
          <c:extLst>
            <c:ext xmlns:c16="http://schemas.microsoft.com/office/drawing/2014/chart" uri="{C3380CC4-5D6E-409C-BE32-E72D297353CC}">
              <c16:uniqueId val="{00000004-71EA-49B5-B28E-29063BED24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EA-49B5-B28E-29063BED24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1EA-49B5-B28E-29063BED24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1145</c:v>
                </c:pt>
                <c:pt idx="3">
                  <c:v>1267</c:v>
                </c:pt>
                <c:pt idx="6">
                  <c:v>1412</c:v>
                </c:pt>
                <c:pt idx="9">
                  <c:v>1421</c:v>
                </c:pt>
                <c:pt idx="12">
                  <c:v>1382</c:v>
                </c:pt>
              </c:numCache>
            </c:numRef>
          </c:val>
          <c:extLst>
            <c:ext xmlns:c16="http://schemas.microsoft.com/office/drawing/2014/chart" uri="{C3380CC4-5D6E-409C-BE32-E72D297353CC}">
              <c16:uniqueId val="{00000007-71EA-49B5-B28E-29063BED247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546</c:v>
                </c:pt>
                <c:pt idx="2">
                  <c:v>#N/A</c:v>
                </c:pt>
                <c:pt idx="3">
                  <c:v>#N/A</c:v>
                </c:pt>
                <c:pt idx="4">
                  <c:v>582</c:v>
                </c:pt>
                <c:pt idx="5">
                  <c:v>#N/A</c:v>
                </c:pt>
                <c:pt idx="6">
                  <c:v>#N/A</c:v>
                </c:pt>
                <c:pt idx="7">
                  <c:v>640</c:v>
                </c:pt>
                <c:pt idx="8">
                  <c:v>#N/A</c:v>
                </c:pt>
                <c:pt idx="9">
                  <c:v>#N/A</c:v>
                </c:pt>
                <c:pt idx="10">
                  <c:v>710</c:v>
                </c:pt>
                <c:pt idx="11">
                  <c:v>#N/A</c:v>
                </c:pt>
                <c:pt idx="12">
                  <c:v>#N/A</c:v>
                </c:pt>
                <c:pt idx="13">
                  <c:v>666</c:v>
                </c:pt>
                <c:pt idx="14">
                  <c:v>#N/A</c:v>
                </c:pt>
              </c:numCache>
            </c:numRef>
          </c:val>
          <c:smooth val="0"/>
          <c:extLst>
            <c:ext xmlns:c16="http://schemas.microsoft.com/office/drawing/2014/chart" uri="{C3380CC4-5D6E-409C-BE32-E72D297353CC}">
              <c16:uniqueId val="{00000008-71EA-49B5-B28E-29063BED247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13982</c:v>
                </c:pt>
                <c:pt idx="5">
                  <c:v>13737</c:v>
                </c:pt>
                <c:pt idx="8">
                  <c:v>12743</c:v>
                </c:pt>
                <c:pt idx="11">
                  <c:v>11658</c:v>
                </c:pt>
                <c:pt idx="14">
                  <c:v>10688</c:v>
                </c:pt>
              </c:numCache>
            </c:numRef>
          </c:val>
          <c:extLst>
            <c:ext xmlns:c16="http://schemas.microsoft.com/office/drawing/2014/chart" uri="{C3380CC4-5D6E-409C-BE32-E72D297353CC}">
              <c16:uniqueId val="{00000000-853E-4865-8B22-4B9CD0F83E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53E-4865-8B22-4B9CD0F83E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3971</c:v>
                </c:pt>
                <c:pt idx="5">
                  <c:v>4305</c:v>
                </c:pt>
                <c:pt idx="8">
                  <c:v>4659</c:v>
                </c:pt>
                <c:pt idx="11">
                  <c:v>4882</c:v>
                </c:pt>
                <c:pt idx="14">
                  <c:v>4999</c:v>
                </c:pt>
              </c:numCache>
            </c:numRef>
          </c:val>
          <c:extLst>
            <c:ext xmlns:c16="http://schemas.microsoft.com/office/drawing/2014/chart" uri="{C3380CC4-5D6E-409C-BE32-E72D297353CC}">
              <c16:uniqueId val="{00000002-853E-4865-8B22-4B9CD0F83E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3E-4865-8B22-4B9CD0F83E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53E-4865-8B22-4B9CD0F83E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3E-4865-8B22-4B9CD0F83E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1878</c:v>
                </c:pt>
                <c:pt idx="3">
                  <c:v>1838</c:v>
                </c:pt>
                <c:pt idx="6">
                  <c:v>1908</c:v>
                </c:pt>
                <c:pt idx="9">
                  <c:v>1954</c:v>
                </c:pt>
                <c:pt idx="12">
                  <c:v>1939</c:v>
                </c:pt>
              </c:numCache>
            </c:numRef>
          </c:val>
          <c:extLst>
            <c:ext xmlns:c16="http://schemas.microsoft.com/office/drawing/2014/chart" uri="{C3380CC4-5D6E-409C-BE32-E72D297353CC}">
              <c16:uniqueId val="{00000006-853E-4865-8B22-4B9CD0F83E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659</c:v>
                </c:pt>
                <c:pt idx="3">
                  <c:v>643</c:v>
                </c:pt>
                <c:pt idx="6">
                  <c:v>545</c:v>
                </c:pt>
                <c:pt idx="9">
                  <c:v>553</c:v>
                </c:pt>
                <c:pt idx="12">
                  <c:v>738</c:v>
                </c:pt>
              </c:numCache>
            </c:numRef>
          </c:val>
          <c:extLst>
            <c:ext xmlns:c16="http://schemas.microsoft.com/office/drawing/2014/chart" uri="{C3380CC4-5D6E-409C-BE32-E72D297353CC}">
              <c16:uniqueId val="{00000007-853E-4865-8B22-4B9CD0F83E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4274</c:v>
                </c:pt>
                <c:pt idx="3">
                  <c:v>3788</c:v>
                </c:pt>
                <c:pt idx="6">
                  <c:v>3271</c:v>
                </c:pt>
                <c:pt idx="9">
                  <c:v>2907</c:v>
                </c:pt>
                <c:pt idx="12">
                  <c:v>2536</c:v>
                </c:pt>
              </c:numCache>
            </c:numRef>
          </c:val>
          <c:extLst>
            <c:ext xmlns:c16="http://schemas.microsoft.com/office/drawing/2014/chart" uri="{C3380CC4-5D6E-409C-BE32-E72D297353CC}">
              <c16:uniqueId val="{00000008-853E-4865-8B22-4B9CD0F83E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50</c:v>
                </c:pt>
                <c:pt idx="3">
                  <c:v>37</c:v>
                </c:pt>
                <c:pt idx="6">
                  <c:v>38</c:v>
                </c:pt>
                <c:pt idx="9">
                  <c:v>20</c:v>
                </c:pt>
                <c:pt idx="12">
                  <c:v>9</c:v>
                </c:pt>
              </c:numCache>
            </c:numRef>
          </c:val>
          <c:extLst>
            <c:ext xmlns:c16="http://schemas.microsoft.com/office/drawing/2014/chart" uri="{C3380CC4-5D6E-409C-BE32-E72D297353CC}">
              <c16:uniqueId val="{00000009-853E-4865-8B22-4B9CD0F83E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12733</c:v>
                </c:pt>
                <c:pt idx="3">
                  <c:v>12771</c:v>
                </c:pt>
                <c:pt idx="6">
                  <c:v>11793</c:v>
                </c:pt>
                <c:pt idx="9">
                  <c:v>10624</c:v>
                </c:pt>
                <c:pt idx="12">
                  <c:v>9705</c:v>
                </c:pt>
              </c:numCache>
            </c:numRef>
          </c:val>
          <c:extLst>
            <c:ext xmlns:c16="http://schemas.microsoft.com/office/drawing/2014/chart" uri="{C3380CC4-5D6E-409C-BE32-E72D297353CC}">
              <c16:uniqueId val="{0000000A-853E-4865-8B22-4B9CD0F83EE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1641</c:v>
                </c:pt>
                <c:pt idx="2">
                  <c:v>#N/A</c:v>
                </c:pt>
                <c:pt idx="3">
                  <c:v>#N/A</c:v>
                </c:pt>
                <c:pt idx="4">
                  <c:v>1034</c:v>
                </c:pt>
                <c:pt idx="5">
                  <c:v>#N/A</c:v>
                </c:pt>
                <c:pt idx="6">
                  <c:v>#N/A</c:v>
                </c:pt>
                <c:pt idx="7">
                  <c:v>152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53E-4865-8B22-4B9CD0F83EE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2883</c:v>
                </c:pt>
                <c:pt idx="1">
                  <c:v>3411</c:v>
                </c:pt>
                <c:pt idx="2">
                  <c:v>3323</c:v>
                </c:pt>
              </c:numCache>
            </c:numRef>
          </c:val>
          <c:extLst>
            <c:ext xmlns:c16="http://schemas.microsoft.com/office/drawing/2014/chart" uri="{C3380CC4-5D6E-409C-BE32-E72D297353CC}">
              <c16:uniqueId val="{00000000-D691-4024-B080-70379B3D9C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300</c:v>
                </c:pt>
                <c:pt idx="1">
                  <c:v>300</c:v>
                </c:pt>
                <c:pt idx="2">
                  <c:v>300</c:v>
                </c:pt>
              </c:numCache>
            </c:numRef>
          </c:val>
          <c:extLst>
            <c:ext xmlns:c16="http://schemas.microsoft.com/office/drawing/2014/chart" uri="{C3380CC4-5D6E-409C-BE32-E72D297353CC}">
              <c16:uniqueId val="{00000001-D691-4024-B080-70379B3D9C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3972</c:v>
                </c:pt>
                <c:pt idx="1">
                  <c:v>3717</c:v>
                </c:pt>
                <c:pt idx="2">
                  <c:v>3949</c:v>
                </c:pt>
              </c:numCache>
            </c:numRef>
          </c:val>
          <c:extLst>
            <c:ext xmlns:c16="http://schemas.microsoft.com/office/drawing/2014/chart" uri="{C3380CC4-5D6E-409C-BE32-E72D297353CC}">
              <c16:uniqueId val="{00000002-D691-4024-B080-70379B3D9CD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福井県越前町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年度には本庁舎整備事業などの大型事業の元金償還により増加し、公営企業債の元利償還金に対する繰入金も増加したが、合併前に借り入れた臨時財政対策債が令和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年度で元金償還が完了したことにより、元利償還金は減となった。</a:t>
          </a:r>
        </a:p>
        <a:p>
          <a:r>
            <a:rPr kumimoji="1" lang="ja-JP" altLang="en-US" sz="1400">
              <a:latin typeface="ＭＳ ゴシック" pitchFamily="49" charset="-128"/>
              <a:ea typeface="ＭＳ ゴシック" pitchFamily="49" charset="-128"/>
            </a:rPr>
            <a:t>　算入公債費等については、交付税算入率の大きい合併特例債などの償還が順次終了していることから減となった。</a:t>
          </a:r>
        </a:p>
        <a:p>
          <a:r>
            <a:rPr kumimoji="1" lang="ja-JP" altLang="en-US" sz="1400">
              <a:latin typeface="ＭＳ ゴシック" pitchFamily="49" charset="-128"/>
              <a:ea typeface="ＭＳ ゴシック" pitchFamily="49" charset="-128"/>
            </a:rPr>
            <a:t>　元利償還金は令和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年度がピークであり、今後</a:t>
          </a:r>
          <a:r>
            <a:rPr kumimoji="1" lang="ja-JP" altLang="en-US" sz="1400">
              <a:solidFill>
                <a:sysClr val="windowText" lastClr="000000"/>
              </a:solidFill>
              <a:latin typeface="ＭＳ ゴシック" pitchFamily="49" charset="-128"/>
              <a:ea typeface="ＭＳ ゴシック" pitchFamily="49" charset="-128"/>
            </a:rPr>
            <a:t>は減少</a:t>
          </a:r>
          <a:r>
            <a:rPr kumimoji="1" lang="ja-JP" altLang="en-US" sz="1400">
              <a:latin typeface="ＭＳ ゴシック" pitchFamily="49" charset="-128"/>
              <a:ea typeface="ＭＳ ゴシック" pitchFamily="49" charset="-128"/>
            </a:rPr>
            <a:t>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満期一括償還地方債の財源として積立てた減債基金はない。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福井県越前町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将来負担額で最も大きな割合を占める一般会計等に係る地方債の現在高は、統合学校給食センター建設事業や本庁舎整備事業に係る地方債の借入により令和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年度がピークであったが、令和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年度以降はそれらの元金償還が開始され、令和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年度は元金償還額が</a:t>
          </a:r>
          <a:r>
            <a:rPr kumimoji="1" lang="en-US" altLang="ja-JP" sz="1400">
              <a:latin typeface="ＭＳ ゴシック" pitchFamily="49" charset="-128"/>
              <a:ea typeface="ＭＳ ゴシック" pitchFamily="49" charset="-128"/>
            </a:rPr>
            <a:t>1,390</a:t>
          </a:r>
          <a:r>
            <a:rPr kumimoji="1" lang="ja-JP" altLang="en-US" sz="1400">
              <a:latin typeface="ＭＳ ゴシック" pitchFamily="49" charset="-128"/>
              <a:ea typeface="ＭＳ ゴシック" pitchFamily="49" charset="-128"/>
            </a:rPr>
            <a:t>百万円となった一方、新規地方債発行額は</a:t>
          </a:r>
          <a:r>
            <a:rPr kumimoji="1" lang="en-US" altLang="ja-JP" sz="1400">
              <a:latin typeface="ＭＳ ゴシック" pitchFamily="49" charset="-128"/>
              <a:ea typeface="ＭＳ ゴシック" pitchFamily="49" charset="-128"/>
            </a:rPr>
            <a:t>470</a:t>
          </a:r>
          <a:r>
            <a:rPr kumimoji="1" lang="ja-JP" altLang="en-US" sz="1400">
              <a:latin typeface="ＭＳ ゴシック" pitchFamily="49" charset="-128"/>
              <a:ea typeface="ＭＳ ゴシック" pitchFamily="49" charset="-128"/>
            </a:rPr>
            <a:t>百万円であり、現在高は</a:t>
          </a:r>
          <a:r>
            <a:rPr kumimoji="1" lang="en-US" altLang="ja-JP" sz="1400">
              <a:latin typeface="ＭＳ ゴシック" pitchFamily="49" charset="-128"/>
              <a:ea typeface="ＭＳ ゴシック" pitchFamily="49" charset="-128"/>
            </a:rPr>
            <a:t>919</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充当可能財源等の基準財政需要額算入見込額は地方債現在高の減に伴い減少したが、充当可能基金額がふるさと</a:t>
          </a:r>
          <a:r>
            <a:rPr kumimoji="1" lang="ja-JP" altLang="en-US" sz="1400" b="0">
              <a:solidFill>
                <a:sysClr val="windowText" lastClr="000000"/>
              </a:solidFill>
              <a:latin typeface="ＭＳ ゴシック" pitchFamily="49" charset="-128"/>
              <a:ea typeface="ＭＳ ゴシック" pitchFamily="49" charset="-128"/>
            </a:rPr>
            <a:t>納税</a:t>
          </a:r>
          <a:r>
            <a:rPr kumimoji="1" lang="ja-JP" altLang="en-US" sz="1400">
              <a:latin typeface="ＭＳ ゴシック" pitchFamily="49" charset="-128"/>
              <a:ea typeface="ＭＳ ゴシック" pitchFamily="49" charset="-128"/>
            </a:rPr>
            <a:t>の増に伴う基金の増により増加したことで充当可能財源が将来負担額を上回り、将来負担は無しとなった。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福井県越前町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財政調整基金については取崩額が積立額を上回り減少（△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百万円）したが、特定目的基金のふるさと再生寄附金がふるさと納税の増により大幅に増加（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百万円）したため基金全体では増（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今後見込まれる大幅な財源不足、災害・豪雪等への緊急時の備えのため、適切な財源確保と歳出削減により、取崩額を最小限に抑え、適切な額を積み立てていく。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・地域振興基金：町民の連帯強化および地域の振興を目的とし、地域公共交通活性化事業（コミュニティバス運行委託料など）に充当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再生基金：ふるさと納税を原資として、越前町の①快適で安全に住み続けられるまちづくりのための事業、②誰もが健康で暮らしやすさを実感できるまちづくりのための事業、③人が輝き豊かな心が満ちあふれるまちづくりのための事業、④人と仕事の活力みなぎるまちづくりのための事業、⑤ふるさとの個性を活かし交流を育むまちづくりのための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・地域福祉基金：高齢者等の保健福祉の増進を目的とし、高齢福祉事業、障害福祉事業などに充当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・地域活性化基金：越前地区の活性化を目的とし、越前地区活性化事業や観光振興事業（イベント開催補助金など）に充当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・森林環境譲与税基金：森林の有する公益的機能（温暖化防止、災害防止、水源涵養など）の維持・増進に活用することを目的とし、林業の担い手確保や木材利用の促進、森林整備事業等などに充当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・ふるさと再生基金：ふるさと納税寄附金を原資に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百万円積み立て、積み立ててきた基金を原資に、高校生の通学支援事業、学校給食費無償化、少子化対策事業などの充当財源として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譲与税基金：国から交付される森林環境譲与税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を原資に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百万円積み立て、積み立ててきた基金を原資に、森林整備地域活動支援事業や、林業就業者支援事業に対する補助金、危険な沿道林の事前伐採などの充当財源として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b="1">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・地域振興基金については、引き続き基金運用益を活用しつつ事業を実施。ふるさと再生基金については使途の明確化を図りながら適正に事業を実施。その他の基金についても同様の措置を取る。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条に基づき前年度繰越金の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ja-JP" altLang="en-US" sz="1300">
              <a:solidFill>
                <a:srgbClr val="0070C0"/>
              </a:solidFill>
              <a:effectLst/>
              <a:latin typeface="ＭＳ ゴシック" panose="020B0609070205080204" pitchFamily="49" charset="-128"/>
              <a:ea typeface="ＭＳ ゴシック" panose="020B0609070205080204" pitchFamily="49" charset="-128"/>
              <a:cs typeface="+mn-cs"/>
            </a:rPr>
            <a:t>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一方で、起債対象外経費への充当財源の確保などの目的で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今後見込まれる大幅な財源不足、災害・豪雪等への緊急時の備えのため、越前町財政健全化計画に掲げた標準財政規模の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％以上の確保を維持することで安定した財政運営を図る。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必要に応じて、高金利の地方債の繰上償還の財源として活用する。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19,769
19,481
153.15
16,516,144
15,667,092
736,561
8,067,248
9,704,613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日の町村合併以降、財政力指数は</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ポイント台で推移しており、類似団体を大きく下回っている。　当町は類似団体と比較して山林が多く、事業所等非木造家屋が少ないことから固定資産税が低く、税収が低位であり、基準財政収入額が少額である。また、令和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以前の庁舎建設などの大型事業による地方債の償還が開始されたことから公債費が増加しており、今後も指数の改善は厳しい状況である。今後は税の徴収強化など自主財源の確保に努める他、移住定住の促進を図るなど</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人口減少対策に積極的に取り組む必要がある。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33867</xdr:rowOff>
    </xdr:from>
    <xdr:to>
      <xdr:col>23</xdr:col>
      <xdr:colOff>133350</xdr:colOff>
      <xdr:row>45</xdr:row>
      <xdr:rowOff>33867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7491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33867</xdr:rowOff>
    </xdr:from>
    <xdr:to>
      <xdr:col>19</xdr:col>
      <xdr:colOff>133350</xdr:colOff>
      <xdr:row>45</xdr:row>
      <xdr:rowOff>33867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33867</xdr:rowOff>
    </xdr:from>
    <xdr:to>
      <xdr:col>15</xdr:col>
      <xdr:colOff>82550</xdr:colOff>
      <xdr:row>45</xdr:row>
      <xdr:rowOff>33867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20461</xdr:rowOff>
    </xdr:from>
    <xdr:to>
      <xdr:col>11</xdr:col>
      <xdr:colOff>31750</xdr:colOff>
      <xdr:row>45</xdr:row>
      <xdr:rowOff>33867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357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154517</xdr:rowOff>
    </xdr:from>
    <xdr:to>
      <xdr:col>23</xdr:col>
      <xdr:colOff>184150</xdr:colOff>
      <xdr:row>45</xdr:row>
      <xdr:rowOff>84667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50394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9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154517</xdr:rowOff>
    </xdr:from>
    <xdr:to>
      <xdr:col>19</xdr:col>
      <xdr:colOff>184150</xdr:colOff>
      <xdr:row>45</xdr:row>
      <xdr:rowOff>84667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69444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154517</xdr:rowOff>
    </xdr:from>
    <xdr:to>
      <xdr:col>15</xdr:col>
      <xdr:colOff>133350</xdr:colOff>
      <xdr:row>45</xdr:row>
      <xdr:rowOff>84667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69444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154517</xdr:rowOff>
    </xdr:from>
    <xdr:to>
      <xdr:col>11</xdr:col>
      <xdr:colOff>82550</xdr:colOff>
      <xdr:row>45</xdr:row>
      <xdr:rowOff>84667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69444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141111</xdr:rowOff>
    </xdr:from>
    <xdr:to>
      <xdr:col>7</xdr:col>
      <xdr:colOff>31750</xdr:colOff>
      <xdr:row>45</xdr:row>
      <xdr:rowOff>71261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56038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増や、公債費に係る基準財政需要額が増となったが、地方税が法人税軽減等により減収となった。更には臨時財政対策債が減少したことや、給与改定や会計年度任用職員数の増等から人件費が増加し、補助費等一部事務組合に対する負担金の増加、更には、ふるさと再生基金繰入金の経常経費への充当が減少したため昨年と比べ</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今後は、物価高や給与改定による人件費等の増加が見込まれるため、より一層の経常経費の削減を図る必要がある。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64</xdr:row>
      <xdr:rowOff>55456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91520"/>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64</xdr:row>
      <xdr:rowOff>51435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91520"/>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27305</xdr:rowOff>
    </xdr:from>
    <xdr:to>
      <xdr:col>15</xdr:col>
      <xdr:colOff>82550</xdr:colOff>
      <xdr:row>64</xdr:row>
      <xdr:rowOff>51435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00010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27305</xdr:rowOff>
    </xdr:from>
    <xdr:to>
      <xdr:col>11</xdr:col>
      <xdr:colOff>31750</xdr:colOff>
      <xdr:row>64</xdr:row>
      <xdr:rowOff>127846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0010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148183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635</xdr:rowOff>
    </xdr:from>
    <xdr:to>
      <xdr:col>15</xdr:col>
      <xdr:colOff>133350</xdr:colOff>
      <xdr:row>64</xdr:row>
      <xdr:rowOff>102235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87012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147955</xdr:rowOff>
    </xdr:from>
    <xdr:to>
      <xdr:col>11</xdr:col>
      <xdr:colOff>82550</xdr:colOff>
      <xdr:row>64</xdr:row>
      <xdr:rowOff>78105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62882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163423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物件費については、年々ふるさと納税額が増加していることから、それにかかる委託料が増加した。人件費については人口千人当たりの職員数が類似団体と比較して多いことから、全体として類似団</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体内平均より</a:t>
          </a:r>
          <a:r>
            <a:rPr kumimoji="1" lang="ja-JP" altLang="en-US" sz="1300">
              <a:latin typeface="ＭＳ Ｐゴシック" panose="020B0600070205080204" pitchFamily="50" charset="-128"/>
              <a:ea typeface="ＭＳ Ｐゴシック" panose="020B0600070205080204" pitchFamily="50" charset="-128"/>
            </a:rPr>
            <a:t>も高くなっている。</a:t>
          </a:r>
        </a:p>
        <a:p>
          <a:r>
            <a:rPr kumimoji="1" lang="ja-JP" altLang="en-US" sz="1300">
              <a:latin typeface="ＭＳ Ｐゴシック" panose="020B0600070205080204" pitchFamily="50" charset="-128"/>
              <a:ea typeface="ＭＳ Ｐゴシック" panose="020B0600070205080204" pitchFamily="50" charset="-128"/>
            </a:rPr>
            <a:t>　今後は、施設の統廃合を進めることで、維持管理費の削減を進めると同時に職員数の適正化を進めることにより、人件費の抑制を図っていく必要がある。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108973</xdr:rowOff>
    </xdr:from>
    <xdr:to>
      <xdr:col>23</xdr:col>
      <xdr:colOff>133350</xdr:colOff>
      <xdr:row>89</xdr:row>
      <xdr:rowOff>66086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5025123"/>
          <a:ext cx="838200" cy="3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9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108973</xdr:rowOff>
    </xdr:from>
    <xdr:to>
      <xdr:col>19</xdr:col>
      <xdr:colOff>133350</xdr:colOff>
      <xdr:row>87</xdr:row>
      <xdr:rowOff>142108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5025123"/>
          <a:ext cx="889000" cy="3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94359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5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22065</xdr:rowOff>
    </xdr:from>
    <xdr:to>
      <xdr:col>15</xdr:col>
      <xdr:colOff>82550</xdr:colOff>
      <xdr:row>87</xdr:row>
      <xdr:rowOff>142108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938215"/>
          <a:ext cx="889000" cy="12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66774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2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126744</xdr:rowOff>
    </xdr:from>
    <xdr:to>
      <xdr:col>11</xdr:col>
      <xdr:colOff>31750</xdr:colOff>
      <xdr:row>87</xdr:row>
      <xdr:rowOff>22065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871444"/>
          <a:ext cx="889000" cy="6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3283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82866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15286</xdr:rowOff>
    </xdr:from>
    <xdr:to>
      <xdr:col>23</xdr:col>
      <xdr:colOff>184150</xdr:colOff>
      <xdr:row>89</xdr:row>
      <xdr:rowOff>116886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2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82613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17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58173</xdr:rowOff>
    </xdr:from>
    <xdr:to>
      <xdr:col>19</xdr:col>
      <xdr:colOff>184150</xdr:colOff>
      <xdr:row>87</xdr:row>
      <xdr:rowOff>159773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97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144550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060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91308</xdr:rowOff>
    </xdr:from>
    <xdr:to>
      <xdr:col>15</xdr:col>
      <xdr:colOff>133350</xdr:colOff>
      <xdr:row>88</xdr:row>
      <xdr:rowOff>21458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500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6235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509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142715</xdr:rowOff>
    </xdr:from>
    <xdr:to>
      <xdr:col>11</xdr:col>
      <xdr:colOff>82550</xdr:colOff>
      <xdr:row>87</xdr:row>
      <xdr:rowOff>72865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8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57642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97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75944</xdr:rowOff>
    </xdr:from>
    <xdr:to>
      <xdr:col>7</xdr:col>
      <xdr:colOff>31750</xdr:colOff>
      <xdr:row>87</xdr:row>
      <xdr:rowOff>6094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82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162321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90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ラスパイレス指数は類似団体の中で最も低く、全国平均からも大きく下回り、</a:t>
          </a:r>
          <a:r>
            <a:rPr kumimoji="1" lang="en-US" altLang="ja-JP" sz="1300">
              <a:latin typeface="ＭＳ Ｐゴシック" panose="020B0600070205080204" pitchFamily="50" charset="-128"/>
              <a:ea typeface="ＭＳ Ｐゴシック" panose="020B0600070205080204" pitchFamily="50" charset="-128"/>
            </a:rPr>
            <a:t>91.9</a:t>
          </a:r>
          <a:r>
            <a:rPr kumimoji="1" lang="ja-JP" altLang="en-US" sz="1300">
              <a:latin typeface="ＭＳ Ｐゴシック" panose="020B0600070205080204" pitchFamily="50" charset="-128"/>
              <a:ea typeface="ＭＳ Ｐゴシック" panose="020B0600070205080204" pitchFamily="50" charset="-128"/>
            </a:rPr>
            <a:t>ポイント（前年度比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増）となっている。</a:t>
          </a:r>
        </a:p>
        <a:p>
          <a:r>
            <a:rPr kumimoji="1" lang="ja-JP" altLang="en-US" sz="1300">
              <a:latin typeface="ＭＳ Ｐゴシック" panose="020B0600070205080204" pitchFamily="50" charset="-128"/>
              <a:ea typeface="ＭＳ Ｐゴシック" panose="020B0600070205080204" pitchFamily="50" charset="-128"/>
            </a:rPr>
            <a:t>　今後は国家公務員の給与および地域の民間企業の平均給与の状況を踏まえながら、適正な給与水準の維持に努める。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24341</xdr:rowOff>
    </xdr:from>
    <xdr:to>
      <xdr:col>81</xdr:col>
      <xdr:colOff>44450</xdr:colOff>
      <xdr:row>80</xdr:row>
      <xdr:rowOff>64559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3740341"/>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24341</xdr:rowOff>
    </xdr:from>
    <xdr:to>
      <xdr:col>77</xdr:col>
      <xdr:colOff>44450</xdr:colOff>
      <xdr:row>80</xdr:row>
      <xdr:rowOff>64559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374034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64559</xdr:rowOff>
    </xdr:from>
    <xdr:to>
      <xdr:col>72</xdr:col>
      <xdr:colOff>203200</xdr:colOff>
      <xdr:row>81</xdr:row>
      <xdr:rowOff>53975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378055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33866</xdr:rowOff>
    </xdr:from>
    <xdr:to>
      <xdr:col>68</xdr:col>
      <xdr:colOff>152400</xdr:colOff>
      <xdr:row>81</xdr:row>
      <xdr:rowOff>53975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392131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13759</xdr:rowOff>
    </xdr:from>
    <xdr:to>
      <xdr:col>81</xdr:col>
      <xdr:colOff>95250</xdr:colOff>
      <xdr:row>80</xdr:row>
      <xdr:rowOff>115359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72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106486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651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79</xdr:row>
      <xdr:rowOff>144991</xdr:rowOff>
    </xdr:from>
    <xdr:to>
      <xdr:col>77</xdr:col>
      <xdr:colOff>95250</xdr:colOff>
      <xdr:row>80</xdr:row>
      <xdr:rowOff>75141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68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85318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458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13759</xdr:rowOff>
    </xdr:from>
    <xdr:to>
      <xdr:col>73</xdr:col>
      <xdr:colOff>44450</xdr:colOff>
      <xdr:row>80</xdr:row>
      <xdr:rowOff>115359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72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125536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498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3175</xdr:rowOff>
    </xdr:from>
    <xdr:to>
      <xdr:col>68</xdr:col>
      <xdr:colOff>203200</xdr:colOff>
      <xdr:row>81</xdr:row>
      <xdr:rowOff>104775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8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114952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65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154516</xdr:rowOff>
    </xdr:from>
    <xdr:to>
      <xdr:col>64</xdr:col>
      <xdr:colOff>152400</xdr:colOff>
      <xdr:row>81</xdr:row>
      <xdr:rowOff>84666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94843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6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越前町の一般職員等の職員数は、町村合併の影響もあり、類似団体平均を上回っているが、職員の定員管理・給与適正化計画に基づき、令和元年度（</a:t>
          </a:r>
          <a:r>
            <a:rPr kumimoji="1" lang="en-US" altLang="ja-JP" sz="1300">
              <a:latin typeface="ＭＳ Ｐゴシック" panose="020B0600070205080204" pitchFamily="50" charset="-128"/>
              <a:ea typeface="ＭＳ Ｐゴシック" panose="020B0600070205080204" pitchFamily="50" charset="-128"/>
            </a:rPr>
            <a:t>225</a:t>
          </a:r>
          <a:r>
            <a:rPr kumimoji="1" lang="ja-JP" altLang="en-US" sz="1300">
              <a:latin typeface="ＭＳ Ｐゴシック" panose="020B0600070205080204" pitchFamily="50" charset="-128"/>
              <a:ea typeface="ＭＳ Ｐゴシック" panose="020B0600070205080204" pitchFamily="50" charset="-128"/>
            </a:rPr>
            <a:t>人）から令</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211</a:t>
          </a:r>
          <a:r>
            <a:rPr kumimoji="1" lang="ja-JP" altLang="en-US" sz="1300">
              <a:latin typeface="ＭＳ Ｐゴシック" panose="020B0600070205080204" pitchFamily="50" charset="-128"/>
              <a:ea typeface="ＭＳ Ｐゴシック" panose="020B0600070205080204" pitchFamily="50" charset="-128"/>
            </a:rPr>
            <a:t>人）の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人削減（△</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％）されている。</a:t>
          </a:r>
        </a:p>
        <a:p>
          <a:r>
            <a:rPr kumimoji="1" lang="ja-JP" altLang="en-US" sz="1300">
              <a:latin typeface="ＭＳ Ｐゴシック" panose="020B0600070205080204" pitchFamily="50" charset="-128"/>
              <a:ea typeface="ＭＳ Ｐゴシック" panose="020B0600070205080204" pitchFamily="50" charset="-128"/>
            </a:rPr>
            <a:t>　今後も急速な人口減少や職員の大量退職時期を踏まえた適正な定員管理が必要である。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115207</xdr:rowOff>
    </xdr:from>
    <xdr:to>
      <xdr:col>81</xdr:col>
      <xdr:colOff>44450</xdr:colOff>
      <xdr:row>64</xdr:row>
      <xdr:rowOff>127272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088007"/>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114408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01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115207</xdr:rowOff>
    </xdr:from>
    <xdr:to>
      <xdr:col>77</xdr:col>
      <xdr:colOff>44450</xdr:colOff>
      <xdr:row>64</xdr:row>
      <xdr:rowOff>139337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108800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45102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139337</xdr:rowOff>
    </xdr:from>
    <xdr:to>
      <xdr:col>72</xdr:col>
      <xdr:colOff>203200</xdr:colOff>
      <xdr:row>64</xdr:row>
      <xdr:rowOff>154849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1112137"/>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20972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122101</xdr:rowOff>
    </xdr:from>
    <xdr:to>
      <xdr:col>68</xdr:col>
      <xdr:colOff>152400</xdr:colOff>
      <xdr:row>64</xdr:row>
      <xdr:rowOff>154849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094901"/>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10630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76472</xdr:rowOff>
    </xdr:from>
    <xdr:to>
      <xdr:col>81</xdr:col>
      <xdr:colOff>95250</xdr:colOff>
      <xdr:row>65</xdr:row>
      <xdr:rowOff>6622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04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48549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2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64407</xdr:rowOff>
    </xdr:from>
    <xdr:to>
      <xdr:col>77</xdr:col>
      <xdr:colOff>95250</xdr:colOff>
      <xdr:row>64</xdr:row>
      <xdr:rowOff>166007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0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150784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12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88537</xdr:rowOff>
    </xdr:from>
    <xdr:to>
      <xdr:col>73</xdr:col>
      <xdr:colOff>44450</xdr:colOff>
      <xdr:row>65</xdr:row>
      <xdr:rowOff>18687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0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3464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14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104049</xdr:rowOff>
    </xdr:from>
    <xdr:to>
      <xdr:col>68</xdr:col>
      <xdr:colOff>203200</xdr:colOff>
      <xdr:row>65</xdr:row>
      <xdr:rowOff>34199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07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18976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63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71301</xdr:rowOff>
    </xdr:from>
    <xdr:to>
      <xdr:col>64</xdr:col>
      <xdr:colOff>152400</xdr:colOff>
      <xdr:row>65</xdr:row>
      <xdr:rowOff>1451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4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157678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合併前に借り入れた臨時財政対策債が令和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年度で元金償還が完了したことにより、単年度の公債費比率は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か年平均でみれば</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今後は大型事業による多額の地方債発行は予定されておらず減少していく見込みである。しかし、類似団体より依然として高い数値であるため、越前町財政健全化計画（財政中期計画）の着実な推進により、地方債発行の対象となる事業を計画的に実施し、健全で持続可能な財政運営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6096</xdr:rowOff>
    </xdr:from>
    <xdr:to>
      <xdr:col>81</xdr:col>
      <xdr:colOff>44450</xdr:colOff>
      <xdr:row>42</xdr:row>
      <xdr:rowOff>44704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20699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42</xdr:row>
      <xdr:rowOff>6096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12978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81026</xdr:rowOff>
    </xdr:from>
    <xdr:to>
      <xdr:col>72</xdr:col>
      <xdr:colOff>203200</xdr:colOff>
      <xdr:row>41</xdr:row>
      <xdr:rowOff>100330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1104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81026</xdr:rowOff>
    </xdr:from>
    <xdr:to>
      <xdr:col>68</xdr:col>
      <xdr:colOff>152400</xdr:colOff>
      <xdr:row>41</xdr:row>
      <xdr:rowOff>138938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11047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165354</xdr:rowOff>
    </xdr:from>
    <xdr:to>
      <xdr:col>81</xdr:col>
      <xdr:colOff>95250</xdr:colOff>
      <xdr:row>42</xdr:row>
      <xdr:rowOff>95504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137431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6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126746</xdr:rowOff>
    </xdr:from>
    <xdr:to>
      <xdr:col>77</xdr:col>
      <xdr:colOff>95250</xdr:colOff>
      <xdr:row>42</xdr:row>
      <xdr:rowOff>56896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41673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4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30226</xdr:rowOff>
    </xdr:from>
    <xdr:to>
      <xdr:col>68</xdr:col>
      <xdr:colOff>203200</xdr:colOff>
      <xdr:row>41</xdr:row>
      <xdr:rowOff>131826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年度の地方債元金償還額</a:t>
          </a:r>
          <a:r>
            <a:rPr kumimoji="1" lang="en-US" altLang="ja-JP" sz="1300">
              <a:latin typeface="ＭＳ Ｐゴシック" panose="020B0600070205080204" pitchFamily="50" charset="-128"/>
              <a:ea typeface="ＭＳ Ｐゴシック" panose="020B0600070205080204" pitchFamily="50" charset="-128"/>
            </a:rPr>
            <a:t>1,390</a:t>
          </a:r>
          <a:r>
            <a:rPr kumimoji="1" lang="ja-JP" altLang="en-US" sz="1300">
              <a:latin typeface="ＭＳ Ｐゴシック" panose="020B0600070205080204" pitchFamily="50" charset="-128"/>
              <a:ea typeface="ＭＳ Ｐゴシック" panose="020B0600070205080204" pitchFamily="50" charset="-128"/>
            </a:rPr>
            <a:t>百万円に対して新規発行額が</a:t>
          </a:r>
          <a:r>
            <a:rPr kumimoji="1" lang="en-US" altLang="ja-JP" sz="1300">
              <a:latin typeface="ＭＳ Ｐゴシック" panose="020B0600070205080204" pitchFamily="50" charset="-128"/>
              <a:ea typeface="ＭＳ Ｐゴシック" panose="020B0600070205080204" pitchFamily="50" charset="-128"/>
            </a:rPr>
            <a:t>470</a:t>
          </a:r>
          <a:r>
            <a:rPr kumimoji="1" lang="ja-JP" altLang="en-US" sz="1300">
              <a:latin typeface="ＭＳ Ｐゴシック" panose="020B0600070205080204" pitchFamily="50" charset="-128"/>
              <a:ea typeface="ＭＳ Ｐゴシック" panose="020B0600070205080204" pitchFamily="50" charset="-128"/>
            </a:rPr>
            <a:t>百万円であったことから、地方債現在高が</a:t>
          </a:r>
          <a:r>
            <a:rPr kumimoji="1" lang="en-US" altLang="ja-JP" sz="1300">
              <a:latin typeface="ＭＳ Ｐゴシック" panose="020B0600070205080204" pitchFamily="50" charset="-128"/>
              <a:ea typeface="ＭＳ Ｐゴシック" panose="020B0600070205080204" pitchFamily="50" charset="-128"/>
            </a:rPr>
            <a:t>920</a:t>
          </a:r>
          <a:r>
            <a:rPr kumimoji="1" lang="ja-JP" altLang="en-US" sz="1300">
              <a:latin typeface="ＭＳ Ｐゴシック" panose="020B0600070205080204" pitchFamily="50" charset="-128"/>
              <a:ea typeface="ＭＳ Ｐゴシック" panose="020B0600070205080204" pitchFamily="50" charset="-128"/>
            </a:rPr>
            <a:t>百万円減少し、公営企業で起こした地方債の償還が進んだことにより公営企業債等繰入見込額が</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２百万円減となり、将来負担比率は算定されなかった。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将来負担比率の算定に用いる地方債現残高は令和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年度をピークとして、今後減少していく見込みであるが、今後も交付税措置のある地方債を借り入れていくなど、持続可能な財政基盤の確立を図る。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110792</xdr:rowOff>
    </xdr:from>
    <xdr:to>
      <xdr:col>72</xdr:col>
      <xdr:colOff>203200</xdr:colOff>
      <xdr:row>14</xdr:row>
      <xdr:rowOff>89868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339642"/>
          <a:ext cx="889000" cy="15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89868</xdr:rowOff>
    </xdr:from>
    <xdr:to>
      <xdr:col>68</xdr:col>
      <xdr:colOff>152400</xdr:colOff>
      <xdr:row>15</xdr:row>
      <xdr:rowOff>39068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49016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108252</xdr:rowOff>
    </xdr:from>
    <xdr:to>
      <xdr:col>68</xdr:col>
      <xdr:colOff>203200</xdr:colOff>
      <xdr:row>14</xdr:row>
      <xdr:rowOff>38402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59992</xdr:rowOff>
    </xdr:from>
    <xdr:to>
      <xdr:col>73</xdr:col>
      <xdr:colOff>44450</xdr:colOff>
      <xdr:row>13</xdr:row>
      <xdr:rowOff>161592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28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146369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37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39068</xdr:rowOff>
    </xdr:from>
    <xdr:to>
      <xdr:col>68</xdr:col>
      <xdr:colOff>203200</xdr:colOff>
      <xdr:row>14</xdr:row>
      <xdr:rowOff>140668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43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125445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52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159718</xdr:rowOff>
    </xdr:from>
    <xdr:to>
      <xdr:col>64</xdr:col>
      <xdr:colOff>152400</xdr:colOff>
      <xdr:row>15</xdr:row>
      <xdr:rowOff>89868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56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74645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64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19,769
19,481
153.15
16,516,144
15,667,092
736,561
8,067,248
9,704,613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人件費の総額は、会計年度任用職員数の増や人事院勧告に基づく給与改定の影響により、前年度に比べ増となったことで経常収支比率は増加した。</a:t>
          </a:r>
        </a:p>
        <a:p>
          <a:r>
            <a:rPr kumimoji="1" lang="ja-JP" altLang="en-US" sz="1300">
              <a:latin typeface="ＭＳ Ｐゴシック" panose="020B0600070205080204" pitchFamily="50" charset="-128"/>
              <a:ea typeface="ＭＳ Ｐゴシック" panose="020B0600070205080204" pitchFamily="50" charset="-128"/>
            </a:rPr>
            <a:t>　類似団体平均よりも低い状況となっているが、今後も人件費の増加が見込まれるため、職員の定員管理や配置を適正に行うことにより、人件費の抑制に努める必要がある。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01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168910</xdr:rowOff>
    </xdr:from>
    <xdr:to>
      <xdr:col>19</xdr:col>
      <xdr:colOff>187325</xdr:colOff>
      <xdr:row>36</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69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168910</xdr:rowOff>
    </xdr:from>
    <xdr:to>
      <xdr:col>15</xdr:col>
      <xdr:colOff>98425</xdr:colOff>
      <xdr:row>36</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69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077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107967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118110</xdr:rowOff>
    </xdr:from>
    <xdr:to>
      <xdr:col>15</xdr:col>
      <xdr:colOff>149225</xdr:colOff>
      <xdr:row>36</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58437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％となり、前年度と比べ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％悪化した。これは、ふるさと納税の増に伴う業務委託が前年比で</a:t>
          </a:r>
          <a:r>
            <a:rPr kumimoji="1" lang="en-US" altLang="ja-JP" sz="1300">
              <a:latin typeface="ＭＳ Ｐゴシック" panose="020B0600070205080204" pitchFamily="50" charset="-128"/>
              <a:ea typeface="ＭＳ Ｐゴシック" panose="020B0600070205080204" pitchFamily="50" charset="-128"/>
            </a:rPr>
            <a:t>187</a:t>
          </a:r>
          <a:r>
            <a:rPr kumimoji="1" lang="ja-JP" altLang="en-US" sz="1300">
              <a:latin typeface="ＭＳ Ｐゴシック" panose="020B0600070205080204" pitchFamily="50" charset="-128"/>
              <a:ea typeface="ＭＳ Ｐゴシック" panose="020B0600070205080204" pitchFamily="50" charset="-128"/>
            </a:rPr>
            <a:t>百万円と大幅に増加したことが主な要因である。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内部努力の徹底に加え、施設管理の包括外部委託など新たな取組も検討するとともに、個別施設計画、公共施設等総合管理計画に基づき、老朽化した既存施設の統廃合を進め、施設管理費等の経常経費を圧縮し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38100</xdr:rowOff>
    </xdr:from>
    <xdr:to>
      <xdr:col>82</xdr:col>
      <xdr:colOff>107950</xdr:colOff>
      <xdr:row>17</xdr:row>
      <xdr:rowOff>82550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813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38100</xdr:rowOff>
    </xdr:from>
    <xdr:to>
      <xdr:col>78</xdr:col>
      <xdr:colOff>69850</xdr:colOff>
      <xdr:row>17</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813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146050</xdr:rowOff>
    </xdr:from>
    <xdr:to>
      <xdr:col>73</xdr:col>
      <xdr:colOff>180975</xdr:colOff>
      <xdr:row>20</xdr:row>
      <xdr:rowOff>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607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44450</xdr:rowOff>
    </xdr:from>
    <xdr:to>
      <xdr:col>69</xdr:col>
      <xdr:colOff>92075</xdr:colOff>
      <xdr:row>20</xdr:row>
      <xdr:rowOff>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302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31750</xdr:rowOff>
    </xdr:from>
    <xdr:to>
      <xdr:col>82</xdr:col>
      <xdr:colOff>158750</xdr:colOff>
      <xdr:row>17</xdr:row>
      <xdr:rowOff>133350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158750</xdr:rowOff>
    </xdr:from>
    <xdr:to>
      <xdr:col>78</xdr:col>
      <xdr:colOff>120650</xdr:colOff>
      <xdr:row>16</xdr:row>
      <xdr:rowOff>88900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99077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9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120650</xdr:rowOff>
    </xdr:from>
    <xdr:to>
      <xdr:col>69</xdr:col>
      <xdr:colOff>142875</xdr:colOff>
      <xdr:row>20</xdr:row>
      <xdr:rowOff>50800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3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6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165100</xdr:rowOff>
    </xdr:from>
    <xdr:to>
      <xdr:col>65</xdr:col>
      <xdr:colOff>53975</xdr:colOff>
      <xdr:row>19</xdr:row>
      <xdr:rowOff>95250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80027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年度は住民税非課税世帯へ給付金を支給したが、令和６年度には同事業がなかったことで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扶助費の経常収支比率は高止まりの状況が続いており、類似団体平均よりも高い状況が続いているため、今後も、健康増進施策の実施による社会福祉費の抑制を図りながら、福祉サービスの充実を図っ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20865</xdr:rowOff>
    </xdr:from>
    <xdr:to>
      <xdr:col>24</xdr:col>
      <xdr:colOff>25400</xdr:colOff>
      <xdr:row>57</xdr:row>
      <xdr:rowOff>53522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7935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53522</xdr:rowOff>
    </xdr:from>
    <xdr:to>
      <xdr:col>19</xdr:col>
      <xdr:colOff>187325</xdr:colOff>
      <xdr:row>57</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8261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4535</xdr:rowOff>
    </xdr:from>
    <xdr:to>
      <xdr:col>15</xdr:col>
      <xdr:colOff>98425</xdr:colOff>
      <xdr:row>57</xdr:row>
      <xdr:rowOff>86178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771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57</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771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141515</xdr:rowOff>
    </xdr:from>
    <xdr:to>
      <xdr:col>24</xdr:col>
      <xdr:colOff>76200</xdr:colOff>
      <xdr:row>57</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113592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2722</xdr:rowOff>
    </xdr:from>
    <xdr:to>
      <xdr:col>20</xdr:col>
      <xdr:colOff>38100</xdr:colOff>
      <xdr:row>57</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89099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6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35378</xdr:rowOff>
    </xdr:from>
    <xdr:to>
      <xdr:col>15</xdr:col>
      <xdr:colOff>149225</xdr:colOff>
      <xdr:row>57</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その他の経費としては維持補修費や繰出金が挙げら令和６年度に簡易水道事業や下水道事業の法適化により同事業への繰出金が負担金となったため、その他の比率が減少している。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今後は、個別施設計画、公共施設等総合管理計画に基づき、老朽化した既存施設の統廃合を進め維持補修費の縮減に努める。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63500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13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22877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63500</xdr:rowOff>
    </xdr:from>
    <xdr:to>
      <xdr:col>78</xdr:col>
      <xdr:colOff>69850</xdr:colOff>
      <xdr:row>57</xdr:row>
      <xdr:rowOff>95250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647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95250</xdr:rowOff>
    </xdr:from>
    <xdr:to>
      <xdr:col>73</xdr:col>
      <xdr:colOff>180975</xdr:colOff>
      <xdr:row>57</xdr:row>
      <xdr:rowOff>133350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133350</xdr:rowOff>
    </xdr:from>
    <xdr:to>
      <xdr:col>69</xdr:col>
      <xdr:colOff>92075</xdr:colOff>
      <xdr:row>58</xdr:row>
      <xdr:rowOff>38100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06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xdr:rowOff>
    </xdr:from>
    <xdr:to>
      <xdr:col>78</xdr:col>
      <xdr:colOff>120650</xdr:colOff>
      <xdr:row>56</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124477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44450</xdr:rowOff>
    </xdr:from>
    <xdr:to>
      <xdr:col>74</xdr:col>
      <xdr:colOff>31750</xdr:colOff>
      <xdr:row>57</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82550</xdr:rowOff>
    </xdr:from>
    <xdr:to>
      <xdr:col>69</xdr:col>
      <xdr:colOff>142875</xdr:colOff>
      <xdr:row>58</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への負担金や各種補助金等の補助費は高止まりが続いている。全国平均、福井県平均、類似団体平均いずれの平均よりも高い比率が続いており、令和６年度に簡易水道事業や下水道事業の法適化により同事業への繰出金が負担金となったため、補助費等の比率が増加している。</a:t>
          </a:r>
        </a:p>
        <a:p>
          <a:r>
            <a:rPr kumimoji="1" lang="ja-JP" altLang="en-US" sz="1300">
              <a:latin typeface="ＭＳ Ｐゴシック" panose="020B0600070205080204" pitchFamily="50" charset="-128"/>
              <a:ea typeface="ＭＳ Ｐゴシック" panose="020B0600070205080204" pitchFamily="50" charset="-128"/>
            </a:rPr>
            <a:t>　今後は、補助金のサンセット方式の導入、既存補助事業の見直し、繰出金の精査による基準外繰出金の圧縮など補助費等の削減に努める。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104140</xdr:rowOff>
    </xdr:from>
    <xdr:to>
      <xdr:col>82</xdr:col>
      <xdr:colOff>107950</xdr:colOff>
      <xdr:row>39</xdr:row>
      <xdr:rowOff>14986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61924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49293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94996</xdr:rowOff>
    </xdr:from>
    <xdr:to>
      <xdr:col>78</xdr:col>
      <xdr:colOff>69850</xdr:colOff>
      <xdr:row>38</xdr:row>
      <xdr:rowOff>104140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6100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26416</xdr:rowOff>
    </xdr:from>
    <xdr:to>
      <xdr:col>73</xdr:col>
      <xdr:colOff>180975</xdr:colOff>
      <xdr:row>38</xdr:row>
      <xdr:rowOff>94996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5415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26416</xdr:rowOff>
    </xdr:from>
    <xdr:to>
      <xdr:col>69</xdr:col>
      <xdr:colOff>92075</xdr:colOff>
      <xdr:row>38</xdr:row>
      <xdr:rowOff>104140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5415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135636</xdr:rowOff>
    </xdr:from>
    <xdr:to>
      <xdr:col>82</xdr:col>
      <xdr:colOff>158750</xdr:colOff>
      <xdr:row>39</xdr:row>
      <xdr:rowOff>65786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107713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53340</xdr:rowOff>
    </xdr:from>
    <xdr:to>
      <xdr:col>78</xdr:col>
      <xdr:colOff>120650</xdr:colOff>
      <xdr:row>38</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139717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44196</xdr:rowOff>
    </xdr:from>
    <xdr:to>
      <xdr:col>74</xdr:col>
      <xdr:colOff>31750</xdr:colOff>
      <xdr:row>38</xdr:row>
      <xdr:rowOff>145796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130573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147066</xdr:rowOff>
    </xdr:from>
    <xdr:to>
      <xdr:col>69</xdr:col>
      <xdr:colOff>142875</xdr:colOff>
      <xdr:row>38</xdr:row>
      <xdr:rowOff>77215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61993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53340</xdr:rowOff>
    </xdr:from>
    <xdr:to>
      <xdr:col>65</xdr:col>
      <xdr:colOff>53975</xdr:colOff>
      <xdr:row>38</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139717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合併前に借り入れた臨時財政対策債が令和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年度で元金償還が完了したことにより、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た。今後も減少していくことが見込まれるが、引き続きプライマリーバランスを考慮した地方債の発行だけでなく、個別施設計画に基づく予防保全等により施設の長寿命化を図り、大規模改修に係る経費を抑制し、公債費負担の軽減を図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120142</xdr:rowOff>
    </xdr:from>
    <xdr:to>
      <xdr:col>24</xdr:col>
      <xdr:colOff>25400</xdr:colOff>
      <xdr:row>80</xdr:row>
      <xdr:rowOff>40132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66469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106442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30987</xdr:rowOff>
    </xdr:from>
    <xdr:to>
      <xdr:col>19</xdr:col>
      <xdr:colOff>187325</xdr:colOff>
      <xdr:row>80</xdr:row>
      <xdr:rowOff>40132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7469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163576</xdr:rowOff>
    </xdr:from>
    <xdr:to>
      <xdr:col>15</xdr:col>
      <xdr:colOff>98425</xdr:colOff>
      <xdr:row>80</xdr:row>
      <xdr:rowOff>30987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536676"/>
          <a:ext cx="8890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108713</xdr:rowOff>
    </xdr:from>
    <xdr:to>
      <xdr:col>11</xdr:col>
      <xdr:colOff>9525</xdr:colOff>
      <xdr:row>78</xdr:row>
      <xdr:rowOff>163576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4818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69342</xdr:rowOff>
    </xdr:from>
    <xdr:to>
      <xdr:col>24</xdr:col>
      <xdr:colOff>76200</xdr:colOff>
      <xdr:row>79</xdr:row>
      <xdr:rowOff>170942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41419</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160782</xdr:rowOff>
    </xdr:from>
    <xdr:to>
      <xdr:col>20</xdr:col>
      <xdr:colOff>38100</xdr:colOff>
      <xdr:row>80</xdr:row>
      <xdr:rowOff>90932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75709</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791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151637</xdr:rowOff>
    </xdr:from>
    <xdr:to>
      <xdr:col>15</xdr:col>
      <xdr:colOff>149225</xdr:colOff>
      <xdr:row>80</xdr:row>
      <xdr:rowOff>81787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66564</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78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112776</xdr:rowOff>
    </xdr:from>
    <xdr:to>
      <xdr:col>11</xdr:col>
      <xdr:colOff>60325</xdr:colOff>
      <xdr:row>79</xdr:row>
      <xdr:rowOff>42926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27703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57913</xdr:rowOff>
    </xdr:from>
    <xdr:to>
      <xdr:col>6</xdr:col>
      <xdr:colOff>171450</xdr:colOff>
      <xdr:row>78</xdr:row>
      <xdr:rowOff>159513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144290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公債費以外の経常収支比率は前年度に比べ</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ポイント悪化し、全国平均、福井県平均、類似団体平均と比べても若干高い状況である。</a:t>
          </a:r>
        </a:p>
        <a:p>
          <a:r>
            <a:rPr kumimoji="1" lang="ja-JP" altLang="en-US" sz="1300">
              <a:latin typeface="ＭＳ Ｐゴシック" panose="020B0600070205080204" pitchFamily="50" charset="-128"/>
              <a:ea typeface="ＭＳ Ｐゴシック" panose="020B0600070205080204" pitchFamily="50" charset="-128"/>
            </a:rPr>
            <a:t>　越前町財政健全化計画（町財政の中期計画）に基づき、とくに経常収支比率が平均より高い補助費等の削減に努める。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78</xdr:row>
      <xdr:rowOff>81280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53213"/>
          <a:ext cx="838200" cy="20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51563</xdr:rowOff>
    </xdr:from>
    <xdr:to>
      <xdr:col>78</xdr:col>
      <xdr:colOff>69850</xdr:colOff>
      <xdr:row>78</xdr:row>
      <xdr:rowOff>35561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253213"/>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35561</xdr:rowOff>
    </xdr:from>
    <xdr:to>
      <xdr:col>73</xdr:col>
      <xdr:colOff>180975</xdr:colOff>
      <xdr:row>78</xdr:row>
      <xdr:rowOff>113285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408661"/>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113285</xdr:rowOff>
    </xdr:from>
    <xdr:to>
      <xdr:col>69</xdr:col>
      <xdr:colOff>92075</xdr:colOff>
      <xdr:row>79</xdr:row>
      <xdr:rowOff>83565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486385"/>
          <a:ext cx="889000" cy="14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763</xdr:rowOff>
    </xdr:from>
    <xdr:to>
      <xdr:col>78</xdr:col>
      <xdr:colOff>120650</xdr:colOff>
      <xdr:row>77</xdr:row>
      <xdr:rowOff>102363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112540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156211</xdr:rowOff>
    </xdr:from>
    <xdr:to>
      <xdr:col>74</xdr:col>
      <xdr:colOff>31750</xdr:colOff>
      <xdr:row>78</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71138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62485</xdr:rowOff>
    </xdr:from>
    <xdr:to>
      <xdr:col>69</xdr:col>
      <xdr:colOff>142875</xdr:colOff>
      <xdr:row>78</xdr:row>
      <xdr:rowOff>164085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148862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119142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福井県越前町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145805</xdr:rowOff>
    </xdr:from>
    <xdr:to>
      <xdr:col>29</xdr:col>
      <xdr:colOff>127000</xdr:colOff>
      <xdr:row>15</xdr:row>
      <xdr:rowOff>163097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93730"/>
          <a:ext cx="647700" cy="188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38736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0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163097</xdr:rowOff>
    </xdr:from>
    <xdr:to>
      <xdr:col>26</xdr:col>
      <xdr:colOff>50800</xdr:colOff>
      <xdr:row>16</xdr:row>
      <xdr:rowOff>26394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82472"/>
          <a:ext cx="698500" cy="34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26394</xdr:rowOff>
    </xdr:from>
    <xdr:to>
      <xdr:col>22</xdr:col>
      <xdr:colOff>114300</xdr:colOff>
      <xdr:row>16</xdr:row>
      <xdr:rowOff>71167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17219"/>
          <a:ext cx="698500" cy="44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121766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5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61958</xdr:rowOff>
    </xdr:from>
    <xdr:to>
      <xdr:col>18</xdr:col>
      <xdr:colOff>177800</xdr:colOff>
      <xdr:row>16</xdr:row>
      <xdr:rowOff>71167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852783"/>
          <a:ext cx="698500" cy="9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24922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95005</xdr:rowOff>
    </xdr:from>
    <xdr:to>
      <xdr:col>29</xdr:col>
      <xdr:colOff>177800</xdr:colOff>
      <xdr:row>15</xdr:row>
      <xdr:rowOff>25155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42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111532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8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112297</xdr:rowOff>
    </xdr:from>
    <xdr:to>
      <xdr:col>26</xdr:col>
      <xdr:colOff>101600</xdr:colOff>
      <xdr:row>16</xdr:row>
      <xdr:rowOff>42447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31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52624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0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147044</xdr:rowOff>
    </xdr:from>
    <xdr:to>
      <xdr:col>22</xdr:col>
      <xdr:colOff>165100</xdr:colOff>
      <xdr:row>16</xdr:row>
      <xdr:rowOff>77194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66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87371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3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20367</xdr:rowOff>
    </xdr:from>
    <xdr:to>
      <xdr:col>19</xdr:col>
      <xdr:colOff>38100</xdr:colOff>
      <xdr:row>16</xdr:row>
      <xdr:rowOff>121967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11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132144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8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11158</xdr:rowOff>
    </xdr:from>
    <xdr:to>
      <xdr:col>15</xdr:col>
      <xdr:colOff>101600</xdr:colOff>
      <xdr:row>16</xdr:row>
      <xdr:rowOff>112758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01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122935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70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190061</xdr:rowOff>
    </xdr:from>
    <xdr:to>
      <xdr:col>29</xdr:col>
      <xdr:colOff>127000</xdr:colOff>
      <xdr:row>34</xdr:row>
      <xdr:rowOff>240026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6457511"/>
          <a:ext cx="647700" cy="49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63071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01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190061</xdr:rowOff>
    </xdr:from>
    <xdr:to>
      <xdr:col>26</xdr:col>
      <xdr:colOff>50800</xdr:colOff>
      <xdr:row>34</xdr:row>
      <xdr:rowOff>317522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6457511"/>
          <a:ext cx="698500" cy="127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10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317522</xdr:rowOff>
    </xdr:from>
    <xdr:to>
      <xdr:col>22</xdr:col>
      <xdr:colOff>114300</xdr:colOff>
      <xdr:row>35</xdr:row>
      <xdr:rowOff>77491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6584972"/>
          <a:ext cx="698500" cy="102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1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77491</xdr:rowOff>
    </xdr:from>
    <xdr:to>
      <xdr:col>18</xdr:col>
      <xdr:colOff>177800</xdr:colOff>
      <xdr:row>35</xdr:row>
      <xdr:rowOff>149892</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6687841"/>
          <a:ext cx="698500" cy="72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72803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189226</xdr:rowOff>
    </xdr:from>
    <xdr:to>
      <xdr:col>29</xdr:col>
      <xdr:colOff>177800</xdr:colOff>
      <xdr:row>34</xdr:row>
      <xdr:rowOff>290826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6456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34303</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30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139261</xdr:rowOff>
    </xdr:from>
    <xdr:to>
      <xdr:col>26</xdr:col>
      <xdr:colOff>101600</xdr:colOff>
      <xdr:row>34</xdr:row>
      <xdr:rowOff>240861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406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251038</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175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266722</xdr:rowOff>
    </xdr:from>
    <xdr:to>
      <xdr:col>22</xdr:col>
      <xdr:colOff>165100</xdr:colOff>
      <xdr:row>35</xdr:row>
      <xdr:rowOff>25422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534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35599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30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26691</xdr:rowOff>
    </xdr:from>
    <xdr:to>
      <xdr:col>19</xdr:col>
      <xdr:colOff>38100</xdr:colOff>
      <xdr:row>35</xdr:row>
      <xdr:rowOff>128291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637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138469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40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99092</xdr:rowOff>
    </xdr:from>
    <xdr:to>
      <xdr:col>15</xdr:col>
      <xdr:colOff>101600</xdr:colOff>
      <xdr:row>35</xdr:row>
      <xdr:rowOff>200692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6709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210869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47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19,769
19,481
153.15
16,516,144
15,667,092
736,561
8,067,248
9,704,613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95409</xdr:rowOff>
    </xdr:from>
    <xdr:to>
      <xdr:col>24</xdr:col>
      <xdr:colOff>63500</xdr:colOff>
      <xdr:row>34</xdr:row>
      <xdr:rowOff>107162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53259"/>
          <a:ext cx="838200" cy="18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29970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107162</xdr:rowOff>
    </xdr:from>
    <xdr:to>
      <xdr:col>19</xdr:col>
      <xdr:colOff>177800</xdr:colOff>
      <xdr:row>34</xdr:row>
      <xdr:rowOff>161989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36462"/>
          <a:ext cx="889000" cy="5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74490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161989</xdr:rowOff>
    </xdr:from>
    <xdr:to>
      <xdr:col>15</xdr:col>
      <xdr:colOff>50800</xdr:colOff>
      <xdr:row>35</xdr:row>
      <xdr:rowOff>19056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91289"/>
          <a:ext cx="889000" cy="2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118153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19056</xdr:rowOff>
    </xdr:from>
    <xdr:to>
      <xdr:col>10</xdr:col>
      <xdr:colOff>114300</xdr:colOff>
      <xdr:row>35</xdr:row>
      <xdr:rowOff>59728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19806"/>
          <a:ext cx="889000" cy="4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128402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45915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44609</xdr:rowOff>
    </xdr:from>
    <xdr:to>
      <xdr:col>24</xdr:col>
      <xdr:colOff>114300</xdr:colOff>
      <xdr:row>33</xdr:row>
      <xdr:rowOff>146209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0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67486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5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56362</xdr:rowOff>
    </xdr:from>
    <xdr:to>
      <xdr:col>20</xdr:col>
      <xdr:colOff>38100</xdr:colOff>
      <xdr:row>34</xdr:row>
      <xdr:rowOff>157962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3039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6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111189</xdr:rowOff>
    </xdr:from>
    <xdr:to>
      <xdr:col>15</xdr:col>
      <xdr:colOff>101600</xdr:colOff>
      <xdr:row>35</xdr:row>
      <xdr:rowOff>41339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4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57866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1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139706</xdr:rowOff>
    </xdr:from>
    <xdr:to>
      <xdr:col>10</xdr:col>
      <xdr:colOff>165100</xdr:colOff>
      <xdr:row>35</xdr:row>
      <xdr:rowOff>69856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6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86383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4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8928</xdr:rowOff>
    </xdr:from>
    <xdr:to>
      <xdr:col>6</xdr:col>
      <xdr:colOff>38100</xdr:colOff>
      <xdr:row>35</xdr:row>
      <xdr:rowOff>110528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127055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8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112344</xdr:rowOff>
    </xdr:from>
    <xdr:to>
      <xdr:col>24</xdr:col>
      <xdr:colOff>63500</xdr:colOff>
      <xdr:row>52</xdr:row>
      <xdr:rowOff>166815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8856294"/>
          <a:ext cx="838200" cy="22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37609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166815</xdr:rowOff>
    </xdr:from>
    <xdr:to>
      <xdr:col>19</xdr:col>
      <xdr:colOff>177800</xdr:colOff>
      <xdr:row>53</xdr:row>
      <xdr:rowOff>826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082215"/>
          <a:ext cx="8890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169854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9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826</xdr:rowOff>
    </xdr:from>
    <xdr:to>
      <xdr:col>15</xdr:col>
      <xdr:colOff>50800</xdr:colOff>
      <xdr:row>53</xdr:row>
      <xdr:rowOff>136703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087676"/>
          <a:ext cx="889000" cy="13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136703</xdr:rowOff>
    </xdr:from>
    <xdr:to>
      <xdr:col>10</xdr:col>
      <xdr:colOff>114300</xdr:colOff>
      <xdr:row>54</xdr:row>
      <xdr:rowOff>19038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223553"/>
          <a:ext cx="889000" cy="5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79887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138104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61544</xdr:rowOff>
    </xdr:from>
    <xdr:to>
      <xdr:col>24</xdr:col>
      <xdr:colOff>114300</xdr:colOff>
      <xdr:row>51</xdr:row>
      <xdr:rowOff>163144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80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84421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656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116015</xdr:rowOff>
    </xdr:from>
    <xdr:to>
      <xdr:col>20</xdr:col>
      <xdr:colOff>38100</xdr:colOff>
      <xdr:row>53</xdr:row>
      <xdr:rowOff>46165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0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62692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80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121476</xdr:rowOff>
    </xdr:from>
    <xdr:to>
      <xdr:col>15</xdr:col>
      <xdr:colOff>101600</xdr:colOff>
      <xdr:row>53</xdr:row>
      <xdr:rowOff>51626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03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68153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81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85903</xdr:rowOff>
    </xdr:from>
    <xdr:to>
      <xdr:col>10</xdr:col>
      <xdr:colOff>165100</xdr:colOff>
      <xdr:row>54</xdr:row>
      <xdr:rowOff>16053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17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32580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8947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139688</xdr:rowOff>
    </xdr:from>
    <xdr:to>
      <xdr:col>6</xdr:col>
      <xdr:colOff>38100</xdr:colOff>
      <xdr:row>54</xdr:row>
      <xdr:rowOff>69838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22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86365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00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105981</xdr:rowOff>
    </xdr:from>
    <xdr:to>
      <xdr:col>24</xdr:col>
      <xdr:colOff>63500</xdr:colOff>
      <xdr:row>75</xdr:row>
      <xdr:rowOff>18199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621831"/>
          <a:ext cx="838200" cy="25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29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5969</xdr:rowOff>
    </xdr:from>
    <xdr:to>
      <xdr:col>19</xdr:col>
      <xdr:colOff>177800</xdr:colOff>
      <xdr:row>75</xdr:row>
      <xdr:rowOff>18199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2521819"/>
          <a:ext cx="889000" cy="35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129734</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5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150902</xdr:rowOff>
    </xdr:from>
    <xdr:to>
      <xdr:col>15</xdr:col>
      <xdr:colOff>50800</xdr:colOff>
      <xdr:row>73</xdr:row>
      <xdr:rowOff>5969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495302"/>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126934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5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150902</xdr:rowOff>
    </xdr:from>
    <xdr:to>
      <xdr:col>10</xdr:col>
      <xdr:colOff>114300</xdr:colOff>
      <xdr:row>73</xdr:row>
      <xdr:rowOff>82493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495302"/>
          <a:ext cx="889000" cy="10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113333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4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156309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8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55181</xdr:rowOff>
    </xdr:from>
    <xdr:to>
      <xdr:col>24</xdr:col>
      <xdr:colOff>114300</xdr:colOff>
      <xdr:row>73</xdr:row>
      <xdr:rowOff>156781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57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78058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42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138849</xdr:rowOff>
    </xdr:from>
    <xdr:to>
      <xdr:col>20</xdr:col>
      <xdr:colOff>38100</xdr:colOff>
      <xdr:row>75</xdr:row>
      <xdr:rowOff>68999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82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85526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6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126619</xdr:rowOff>
    </xdr:from>
    <xdr:to>
      <xdr:col>15</xdr:col>
      <xdr:colOff>101600</xdr:colOff>
      <xdr:row>73</xdr:row>
      <xdr:rowOff>56769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47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73296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24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100102</xdr:rowOff>
    </xdr:from>
    <xdr:to>
      <xdr:col>10</xdr:col>
      <xdr:colOff>165100</xdr:colOff>
      <xdr:row>73</xdr:row>
      <xdr:rowOff>30252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44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46779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21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31693</xdr:rowOff>
    </xdr:from>
    <xdr:to>
      <xdr:col>6</xdr:col>
      <xdr:colOff>38100</xdr:colOff>
      <xdr:row>73</xdr:row>
      <xdr:rowOff>133293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54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149820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32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168732</xdr:rowOff>
    </xdr:from>
    <xdr:to>
      <xdr:col>24</xdr:col>
      <xdr:colOff>63500</xdr:colOff>
      <xdr:row>95</xdr:row>
      <xdr:rowOff>46056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113582"/>
          <a:ext cx="838200" cy="22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30669</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8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167035</xdr:rowOff>
    </xdr:from>
    <xdr:to>
      <xdr:col>19</xdr:col>
      <xdr:colOff>177800</xdr:colOff>
      <xdr:row>95</xdr:row>
      <xdr:rowOff>46056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283335"/>
          <a:ext cx="889000" cy="5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7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167035</xdr:rowOff>
    </xdr:from>
    <xdr:to>
      <xdr:col>15</xdr:col>
      <xdr:colOff>50800</xdr:colOff>
      <xdr:row>95</xdr:row>
      <xdr:rowOff>12582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283335"/>
          <a:ext cx="889000" cy="1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28629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83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12582</xdr:rowOff>
    </xdr:from>
    <xdr:to>
      <xdr:col>10</xdr:col>
      <xdr:colOff>114300</xdr:colOff>
      <xdr:row>96</xdr:row>
      <xdr:rowOff>3291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00332"/>
          <a:ext cx="889000" cy="16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165119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2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3074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117932</xdr:rowOff>
    </xdr:from>
    <xdr:to>
      <xdr:col>24</xdr:col>
      <xdr:colOff>114300</xdr:colOff>
      <xdr:row>94</xdr:row>
      <xdr:rowOff>48082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06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140809</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91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166706</xdr:rowOff>
    </xdr:from>
    <xdr:to>
      <xdr:col>20</xdr:col>
      <xdr:colOff>38100</xdr:colOff>
      <xdr:row>95</xdr:row>
      <xdr:rowOff>96856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8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113383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05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116235</xdr:rowOff>
    </xdr:from>
    <xdr:to>
      <xdr:col>15</xdr:col>
      <xdr:colOff>101600</xdr:colOff>
      <xdr:row>95</xdr:row>
      <xdr:rowOff>46385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2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62912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00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133232</xdr:rowOff>
    </xdr:from>
    <xdr:to>
      <xdr:col>10</xdr:col>
      <xdr:colOff>165100</xdr:colOff>
      <xdr:row>95</xdr:row>
      <xdr:rowOff>63382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4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79909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02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123941</xdr:rowOff>
    </xdr:from>
    <xdr:to>
      <xdr:col>6</xdr:col>
      <xdr:colOff>38100</xdr:colOff>
      <xdr:row>96</xdr:row>
      <xdr:rowOff>54091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1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70618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18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139453</xdr:rowOff>
    </xdr:from>
    <xdr:to>
      <xdr:col>55</xdr:col>
      <xdr:colOff>0</xdr:colOff>
      <xdr:row>35</xdr:row>
      <xdr:rowOff>94890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5968753"/>
          <a:ext cx="838200" cy="12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64488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3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94890</xdr:rowOff>
    </xdr:from>
    <xdr:to>
      <xdr:col>50</xdr:col>
      <xdr:colOff>114300</xdr:colOff>
      <xdr:row>35</xdr:row>
      <xdr:rowOff>141351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095640"/>
          <a:ext cx="889000" cy="4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16523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3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141351</xdr:rowOff>
    </xdr:from>
    <xdr:to>
      <xdr:col>45</xdr:col>
      <xdr:colOff>177800</xdr:colOff>
      <xdr:row>36</xdr:row>
      <xdr:rowOff>4849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142101"/>
          <a:ext cx="889000" cy="3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30435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65030</xdr:rowOff>
    </xdr:from>
    <xdr:to>
      <xdr:col>41</xdr:col>
      <xdr:colOff>50800</xdr:colOff>
      <xdr:row>36</xdr:row>
      <xdr:rowOff>4849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722880"/>
          <a:ext cx="889000" cy="45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55870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109988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88653</xdr:rowOff>
    </xdr:from>
    <xdr:to>
      <xdr:col>55</xdr:col>
      <xdr:colOff>50800</xdr:colOff>
      <xdr:row>35</xdr:row>
      <xdr:rowOff>18803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591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111530</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76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44090</xdr:rowOff>
    </xdr:from>
    <xdr:to>
      <xdr:col>50</xdr:col>
      <xdr:colOff>165100</xdr:colOff>
      <xdr:row>35</xdr:row>
      <xdr:rowOff>145690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04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162217</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82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90551</xdr:rowOff>
    </xdr:from>
    <xdr:to>
      <xdr:col>46</xdr:col>
      <xdr:colOff>38100</xdr:colOff>
      <xdr:row>36</xdr:row>
      <xdr:rowOff>20701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09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37228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5866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125499</xdr:rowOff>
    </xdr:from>
    <xdr:to>
      <xdr:col>41</xdr:col>
      <xdr:colOff>101600</xdr:colOff>
      <xdr:row>36</xdr:row>
      <xdr:rowOff>55649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12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72176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90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14230</xdr:rowOff>
    </xdr:from>
    <xdr:to>
      <xdr:col>36</xdr:col>
      <xdr:colOff>165100</xdr:colOff>
      <xdr:row>33</xdr:row>
      <xdr:rowOff>115830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67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132357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44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141978</xdr:rowOff>
    </xdr:from>
    <xdr:to>
      <xdr:col>55</xdr:col>
      <xdr:colOff>0</xdr:colOff>
      <xdr:row>57</xdr:row>
      <xdr:rowOff>117952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743178"/>
          <a:ext cx="838200" cy="14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131311</xdr:rowOff>
    </xdr:from>
    <xdr:to>
      <xdr:col>50</xdr:col>
      <xdr:colOff>114300</xdr:colOff>
      <xdr:row>57</xdr:row>
      <xdr:rowOff>117952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732511"/>
          <a:ext cx="889000" cy="15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154289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21133</xdr:rowOff>
    </xdr:from>
    <xdr:to>
      <xdr:col>45</xdr:col>
      <xdr:colOff>177800</xdr:colOff>
      <xdr:row>56</xdr:row>
      <xdr:rowOff>131311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450883"/>
          <a:ext cx="889000" cy="28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65574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8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152571</xdr:rowOff>
    </xdr:from>
    <xdr:to>
      <xdr:col>41</xdr:col>
      <xdr:colOff>50800</xdr:colOff>
      <xdr:row>55</xdr:row>
      <xdr:rowOff>21133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8725071"/>
          <a:ext cx="889000" cy="72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18597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91178</xdr:rowOff>
    </xdr:from>
    <xdr:to>
      <xdr:col>55</xdr:col>
      <xdr:colOff>50800</xdr:colOff>
      <xdr:row>57</xdr:row>
      <xdr:rowOff>21328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9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69605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7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67152</xdr:rowOff>
    </xdr:from>
    <xdr:to>
      <xdr:col>50</xdr:col>
      <xdr:colOff>165100</xdr:colOff>
      <xdr:row>57</xdr:row>
      <xdr:rowOff>168752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3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159879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93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80511</xdr:rowOff>
    </xdr:from>
    <xdr:to>
      <xdr:col>46</xdr:col>
      <xdr:colOff>38100</xdr:colOff>
      <xdr:row>57</xdr:row>
      <xdr:rowOff>10661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27188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45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141783</xdr:rowOff>
    </xdr:from>
    <xdr:to>
      <xdr:col>41</xdr:col>
      <xdr:colOff>101600</xdr:colOff>
      <xdr:row>55</xdr:row>
      <xdr:rowOff>71933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40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88460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17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101771</xdr:rowOff>
    </xdr:from>
    <xdr:to>
      <xdr:col>36</xdr:col>
      <xdr:colOff>165100</xdr:colOff>
      <xdr:row>51</xdr:row>
      <xdr:rowOff>31921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867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48448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8449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2649</xdr:rowOff>
    </xdr:from>
    <xdr:to>
      <xdr:col>55</xdr:col>
      <xdr:colOff>0</xdr:colOff>
      <xdr:row>79</xdr:row>
      <xdr:rowOff>6285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375749"/>
          <a:ext cx="838200" cy="17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112916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1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136401</xdr:rowOff>
    </xdr:from>
    <xdr:to>
      <xdr:col>50</xdr:col>
      <xdr:colOff>114300</xdr:colOff>
      <xdr:row>79</xdr:row>
      <xdr:rowOff>6285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09501"/>
          <a:ext cx="889000" cy="4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81483</xdr:rowOff>
    </xdr:from>
    <xdr:to>
      <xdr:col>45</xdr:col>
      <xdr:colOff>177800</xdr:colOff>
      <xdr:row>78</xdr:row>
      <xdr:rowOff>136401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111683"/>
          <a:ext cx="889000" cy="39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19986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73373</xdr:rowOff>
    </xdr:from>
    <xdr:to>
      <xdr:col>41</xdr:col>
      <xdr:colOff>50800</xdr:colOff>
      <xdr:row>76</xdr:row>
      <xdr:rowOff>81483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246323"/>
          <a:ext cx="889000" cy="86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160182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169609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123299</xdr:rowOff>
    </xdr:from>
    <xdr:to>
      <xdr:col>55</xdr:col>
      <xdr:colOff>50800</xdr:colOff>
      <xdr:row>78</xdr:row>
      <xdr:rowOff>53449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2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146176</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17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126935</xdr:rowOff>
    </xdr:from>
    <xdr:to>
      <xdr:col>50</xdr:col>
      <xdr:colOff>165100</xdr:colOff>
      <xdr:row>79</xdr:row>
      <xdr:rowOff>57085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0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48212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9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85601</xdr:rowOff>
    </xdr:from>
    <xdr:to>
      <xdr:col>46</xdr:col>
      <xdr:colOff>38100</xdr:colOff>
      <xdr:row>79</xdr:row>
      <xdr:rowOff>15751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5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32278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23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30683</xdr:rowOff>
    </xdr:from>
    <xdr:to>
      <xdr:col>41</xdr:col>
      <xdr:colOff>101600</xdr:colOff>
      <xdr:row>76</xdr:row>
      <xdr:rowOff>132283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06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148810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83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22573</xdr:rowOff>
    </xdr:from>
    <xdr:to>
      <xdr:col>36</xdr:col>
      <xdr:colOff>165100</xdr:colOff>
      <xdr:row>71</xdr:row>
      <xdr:rowOff>124173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19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140700</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672795" y="1197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69583</xdr:rowOff>
    </xdr:from>
    <xdr:to>
      <xdr:col>55</xdr:col>
      <xdr:colOff>0</xdr:colOff>
      <xdr:row>97</xdr:row>
      <xdr:rowOff>95414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700233"/>
          <a:ext cx="8382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134217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105663</xdr:rowOff>
    </xdr:from>
    <xdr:to>
      <xdr:col>50</xdr:col>
      <xdr:colOff>114300</xdr:colOff>
      <xdr:row>97</xdr:row>
      <xdr:rowOff>95414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564863"/>
          <a:ext cx="889000" cy="16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105663</xdr:rowOff>
    </xdr:from>
    <xdr:to>
      <xdr:col>45</xdr:col>
      <xdr:colOff>177800</xdr:colOff>
      <xdr:row>96</xdr:row>
      <xdr:rowOff>153696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564863"/>
          <a:ext cx="889000" cy="4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71886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70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63309</xdr:rowOff>
    </xdr:from>
    <xdr:to>
      <xdr:col>41</xdr:col>
      <xdr:colOff>50800</xdr:colOff>
      <xdr:row>96</xdr:row>
      <xdr:rowOff>153696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351059"/>
          <a:ext cx="889000" cy="26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47858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6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18783</xdr:rowOff>
    </xdr:from>
    <xdr:to>
      <xdr:col>55</xdr:col>
      <xdr:colOff>50800</xdr:colOff>
      <xdr:row>97</xdr:row>
      <xdr:rowOff>120383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168660</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62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44614</xdr:rowOff>
    </xdr:from>
    <xdr:to>
      <xdr:col>50</xdr:col>
      <xdr:colOff>165100</xdr:colOff>
      <xdr:row>97</xdr:row>
      <xdr:rowOff>146214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7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137341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7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54863</xdr:rowOff>
    </xdr:from>
    <xdr:to>
      <xdr:col>46</xdr:col>
      <xdr:colOff>38100</xdr:colOff>
      <xdr:row>96</xdr:row>
      <xdr:rowOff>156463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1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28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102896</xdr:rowOff>
    </xdr:from>
    <xdr:to>
      <xdr:col>41</xdr:col>
      <xdr:colOff>101600</xdr:colOff>
      <xdr:row>97</xdr:row>
      <xdr:rowOff>33046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56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24173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65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12509</xdr:rowOff>
    </xdr:from>
    <xdr:to>
      <xdr:col>36</xdr:col>
      <xdr:colOff>165100</xdr:colOff>
      <xdr:row>95</xdr:row>
      <xdr:rowOff>114109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30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130636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07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70924</xdr:rowOff>
    </xdr:from>
    <xdr:to>
      <xdr:col>85</xdr:col>
      <xdr:colOff>127000</xdr:colOff>
      <xdr:row>38</xdr:row>
      <xdr:rowOff>166022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586024"/>
          <a:ext cx="838200" cy="9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159290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674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70924</xdr:rowOff>
    </xdr:from>
    <xdr:to>
      <xdr:col>81</xdr:col>
      <xdr:colOff>50800</xdr:colOff>
      <xdr:row>38</xdr:row>
      <xdr:rowOff>165532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586024"/>
          <a:ext cx="889000" cy="9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42508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72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139341</xdr:rowOff>
    </xdr:from>
    <xdr:to>
      <xdr:col>76</xdr:col>
      <xdr:colOff>114300</xdr:colOff>
      <xdr:row>38</xdr:row>
      <xdr:rowOff>165532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482991"/>
          <a:ext cx="889000" cy="19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53677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7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139341</xdr:rowOff>
    </xdr:from>
    <xdr:to>
      <xdr:col>71</xdr:col>
      <xdr:colOff>177800</xdr:colOff>
      <xdr:row>38</xdr:row>
      <xdr:rowOff>12566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482991"/>
          <a:ext cx="889000" cy="4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26995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1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16022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0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115222</xdr:rowOff>
    </xdr:from>
    <xdr:to>
      <xdr:col>85</xdr:col>
      <xdr:colOff>177800</xdr:colOff>
      <xdr:row>39</xdr:row>
      <xdr:rowOff>45372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3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74599</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1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20124</xdr:rowOff>
    </xdr:from>
    <xdr:to>
      <xdr:col>81</xdr:col>
      <xdr:colOff>101600</xdr:colOff>
      <xdr:row>38</xdr:row>
      <xdr:rowOff>121724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53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138251</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31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114732</xdr:rowOff>
    </xdr:from>
    <xdr:to>
      <xdr:col>76</xdr:col>
      <xdr:colOff>165100</xdr:colOff>
      <xdr:row>39</xdr:row>
      <xdr:rowOff>44882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2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61409</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40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88541</xdr:rowOff>
    </xdr:from>
    <xdr:to>
      <xdr:col>72</xdr:col>
      <xdr:colOff>38100</xdr:colOff>
      <xdr:row>38</xdr:row>
      <xdr:rowOff>18690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432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35218</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20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133216</xdr:rowOff>
    </xdr:from>
    <xdr:to>
      <xdr:col>67</xdr:col>
      <xdr:colOff>101600</xdr:colOff>
      <xdr:row>38</xdr:row>
      <xdr:rowOff>63366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47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79893</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2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33230</xdr:rowOff>
    </xdr:from>
    <xdr:to>
      <xdr:col>85</xdr:col>
      <xdr:colOff>127000</xdr:colOff>
      <xdr:row>71</xdr:row>
      <xdr:rowOff>42145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206180"/>
          <a:ext cx="8382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13054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7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33230</xdr:rowOff>
    </xdr:from>
    <xdr:to>
      <xdr:col>81</xdr:col>
      <xdr:colOff>50800</xdr:colOff>
      <xdr:row>71</xdr:row>
      <xdr:rowOff>96951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206180"/>
          <a:ext cx="889000" cy="6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106551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96951</xdr:rowOff>
    </xdr:from>
    <xdr:to>
      <xdr:col>76</xdr:col>
      <xdr:colOff>114300</xdr:colOff>
      <xdr:row>72</xdr:row>
      <xdr:rowOff>71406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269901"/>
          <a:ext cx="889000" cy="14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93883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71406</xdr:rowOff>
    </xdr:from>
    <xdr:to>
      <xdr:col>71</xdr:col>
      <xdr:colOff>177800</xdr:colOff>
      <xdr:row>73</xdr:row>
      <xdr:rowOff>31267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415806"/>
          <a:ext cx="889000" cy="13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123696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5987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162795</xdr:rowOff>
    </xdr:from>
    <xdr:to>
      <xdr:col>85</xdr:col>
      <xdr:colOff>177800</xdr:colOff>
      <xdr:row>71</xdr:row>
      <xdr:rowOff>92945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16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14222</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01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153880</xdr:rowOff>
    </xdr:from>
    <xdr:to>
      <xdr:col>81</xdr:col>
      <xdr:colOff>101600</xdr:colOff>
      <xdr:row>71</xdr:row>
      <xdr:rowOff>84030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15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100557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193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46151</xdr:rowOff>
    </xdr:from>
    <xdr:to>
      <xdr:col>76</xdr:col>
      <xdr:colOff>165100</xdr:colOff>
      <xdr:row>71</xdr:row>
      <xdr:rowOff>147751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21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164278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199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20606</xdr:rowOff>
    </xdr:from>
    <xdr:to>
      <xdr:col>72</xdr:col>
      <xdr:colOff>38100</xdr:colOff>
      <xdr:row>72</xdr:row>
      <xdr:rowOff>122206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36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138733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14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151917</xdr:rowOff>
    </xdr:from>
    <xdr:to>
      <xdr:col>67</xdr:col>
      <xdr:colOff>101600</xdr:colOff>
      <xdr:row>73</xdr:row>
      <xdr:rowOff>82067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49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98594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27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44397</xdr:rowOff>
    </xdr:from>
    <xdr:to>
      <xdr:col>85</xdr:col>
      <xdr:colOff>127000</xdr:colOff>
      <xdr:row>96</xdr:row>
      <xdr:rowOff>94163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503597"/>
          <a:ext cx="838200" cy="4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110989</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41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94163</xdr:rowOff>
    </xdr:from>
    <xdr:to>
      <xdr:col>81</xdr:col>
      <xdr:colOff>50800</xdr:colOff>
      <xdr:row>97</xdr:row>
      <xdr:rowOff>33758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553363"/>
          <a:ext cx="889000" cy="11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39643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33758</xdr:rowOff>
    </xdr:from>
    <xdr:to>
      <xdr:col>76</xdr:col>
      <xdr:colOff>114300</xdr:colOff>
      <xdr:row>97</xdr:row>
      <xdr:rowOff>120914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664408"/>
          <a:ext cx="889000" cy="8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47342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4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120914</xdr:rowOff>
    </xdr:from>
    <xdr:to>
      <xdr:col>71</xdr:col>
      <xdr:colOff>177800</xdr:colOff>
      <xdr:row>98</xdr:row>
      <xdr:rowOff>29130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751564"/>
          <a:ext cx="889000" cy="7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46790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104886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165047</xdr:rowOff>
    </xdr:from>
    <xdr:to>
      <xdr:col>85</xdr:col>
      <xdr:colOff>177800</xdr:colOff>
      <xdr:row>96</xdr:row>
      <xdr:rowOff>95197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45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16474</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30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43363</xdr:rowOff>
    </xdr:from>
    <xdr:to>
      <xdr:col>81</xdr:col>
      <xdr:colOff>101600</xdr:colOff>
      <xdr:row>96</xdr:row>
      <xdr:rowOff>144963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5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161490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27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154408</xdr:rowOff>
    </xdr:from>
    <xdr:to>
      <xdr:col>76</xdr:col>
      <xdr:colOff>165100</xdr:colOff>
      <xdr:row>97</xdr:row>
      <xdr:rowOff>84558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61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101085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38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70114</xdr:rowOff>
    </xdr:from>
    <xdr:to>
      <xdr:col>72</xdr:col>
      <xdr:colOff>38100</xdr:colOff>
      <xdr:row>98</xdr:row>
      <xdr:rowOff>264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0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16791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47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149780</xdr:rowOff>
    </xdr:from>
    <xdr:to>
      <xdr:col>67</xdr:col>
      <xdr:colOff>101600</xdr:colOff>
      <xdr:row>98</xdr:row>
      <xdr:rowOff>79930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96457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5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13818</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00368"/>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13818</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700368"/>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134468</xdr:rowOff>
    </xdr:from>
    <xdr:to>
      <xdr:col>107</xdr:col>
      <xdr:colOff>101600</xdr:colOff>
      <xdr:row>39</xdr:row>
      <xdr:rowOff>64618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55745</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5017" y="674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160165</xdr:rowOff>
    </xdr:from>
    <xdr:to>
      <xdr:col>116</xdr:col>
      <xdr:colOff>63500</xdr:colOff>
      <xdr:row>58</xdr:row>
      <xdr:rowOff>162016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04265"/>
          <a:ext cx="8382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83530</xdr:rowOff>
    </xdr:from>
    <xdr:to>
      <xdr:col>111</xdr:col>
      <xdr:colOff>177800</xdr:colOff>
      <xdr:row>58</xdr:row>
      <xdr:rowOff>162016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27630"/>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50328</xdr:rowOff>
    </xdr:from>
    <xdr:to>
      <xdr:col>107</xdr:col>
      <xdr:colOff>50800</xdr:colOff>
      <xdr:row>58</xdr:row>
      <xdr:rowOff>83530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994428"/>
          <a:ext cx="889000" cy="3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50328</xdr:rowOff>
    </xdr:from>
    <xdr:to>
      <xdr:col>102</xdr:col>
      <xdr:colOff>114300</xdr:colOff>
      <xdr:row>58</xdr:row>
      <xdr:rowOff>54029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994428"/>
          <a:ext cx="8890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109365</xdr:rowOff>
    </xdr:from>
    <xdr:to>
      <xdr:col>116</xdr:col>
      <xdr:colOff>114300</xdr:colOff>
      <xdr:row>59</xdr:row>
      <xdr:rowOff>39515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5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24292</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6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111216</xdr:rowOff>
    </xdr:from>
    <xdr:to>
      <xdr:col>112</xdr:col>
      <xdr:colOff>38100</xdr:colOff>
      <xdr:row>59</xdr:row>
      <xdr:rowOff>41366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5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32493</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48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32730</xdr:rowOff>
    </xdr:from>
    <xdr:to>
      <xdr:col>107</xdr:col>
      <xdr:colOff>101600</xdr:colOff>
      <xdr:row>58</xdr:row>
      <xdr:rowOff>134330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7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125457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0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170978</xdr:rowOff>
    </xdr:from>
    <xdr:to>
      <xdr:col>102</xdr:col>
      <xdr:colOff>165100</xdr:colOff>
      <xdr:row>58</xdr:row>
      <xdr:rowOff>101128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4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92255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03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3229</xdr:rowOff>
    </xdr:from>
    <xdr:to>
      <xdr:col>98</xdr:col>
      <xdr:colOff>38100</xdr:colOff>
      <xdr:row>58</xdr:row>
      <xdr:rowOff>104829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4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95956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04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72537</xdr:rowOff>
    </xdr:from>
    <xdr:to>
      <xdr:col>116</xdr:col>
      <xdr:colOff>63500</xdr:colOff>
      <xdr:row>76</xdr:row>
      <xdr:rowOff>41608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588387"/>
          <a:ext cx="838200" cy="48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72537</xdr:rowOff>
    </xdr:from>
    <xdr:to>
      <xdr:col>111</xdr:col>
      <xdr:colOff>177800</xdr:colOff>
      <xdr:row>73</xdr:row>
      <xdr:rowOff>114234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588387"/>
          <a:ext cx="889000" cy="4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44947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95672</xdr:rowOff>
    </xdr:from>
    <xdr:to>
      <xdr:col>107</xdr:col>
      <xdr:colOff>50800</xdr:colOff>
      <xdr:row>73</xdr:row>
      <xdr:rowOff>114234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611522"/>
          <a:ext cx="889000" cy="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54388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143197</xdr:rowOff>
    </xdr:from>
    <xdr:to>
      <xdr:col>102</xdr:col>
      <xdr:colOff>114300</xdr:colOff>
      <xdr:row>73</xdr:row>
      <xdr:rowOff>95672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487597"/>
          <a:ext cx="889000" cy="12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87307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99514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162258</xdr:rowOff>
    </xdr:from>
    <xdr:to>
      <xdr:col>116</xdr:col>
      <xdr:colOff>114300</xdr:colOff>
      <xdr:row>76</xdr:row>
      <xdr:rowOff>92408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2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13685</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7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21737</xdr:rowOff>
    </xdr:from>
    <xdr:to>
      <xdr:col>112</xdr:col>
      <xdr:colOff>38100</xdr:colOff>
      <xdr:row>73</xdr:row>
      <xdr:rowOff>123337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53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139864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31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63434</xdr:rowOff>
    </xdr:from>
    <xdr:to>
      <xdr:col>107</xdr:col>
      <xdr:colOff>101600</xdr:colOff>
      <xdr:row>73</xdr:row>
      <xdr:rowOff>165034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57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10111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35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44872</xdr:rowOff>
    </xdr:from>
    <xdr:to>
      <xdr:col>102</xdr:col>
      <xdr:colOff>165100</xdr:colOff>
      <xdr:row>73</xdr:row>
      <xdr:rowOff>146472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56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162999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33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92397</xdr:rowOff>
    </xdr:from>
    <xdr:to>
      <xdr:col>98</xdr:col>
      <xdr:colOff>38100</xdr:colOff>
      <xdr:row>73</xdr:row>
      <xdr:rowOff>22547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43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39074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21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・人件費については、ラスパイレス指数は類似団体の中で最も低い団体となっているが、人口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人当たりの職員数が</a:t>
          </a:r>
          <a:r>
            <a:rPr kumimoji="1" lang="en-US" altLang="ja-JP" sz="1200">
              <a:latin typeface="ＭＳ Ｐゴシック" panose="020B0600070205080204" pitchFamily="50" charset="-128"/>
              <a:ea typeface="ＭＳ Ｐゴシック" panose="020B0600070205080204" pitchFamily="50" charset="-128"/>
            </a:rPr>
            <a:t>10.77</a:t>
          </a:r>
          <a:r>
            <a:rPr kumimoji="1" lang="ja-JP" altLang="en-US" sz="1200">
              <a:latin typeface="ＭＳ Ｐゴシック" panose="020B0600070205080204" pitchFamily="50" charset="-128"/>
              <a:ea typeface="ＭＳ Ｐゴシック" panose="020B0600070205080204" pitchFamily="50" charset="-128"/>
            </a:rPr>
            <a:t>人と類似団体平均の</a:t>
          </a:r>
          <a:r>
            <a:rPr kumimoji="1" lang="en-US" altLang="ja-JP" sz="1200">
              <a:latin typeface="ＭＳ Ｐゴシック" panose="020B0600070205080204" pitchFamily="50" charset="-128"/>
              <a:ea typeface="ＭＳ Ｐゴシック" panose="020B0600070205080204" pitchFamily="50" charset="-128"/>
            </a:rPr>
            <a:t>7.91</a:t>
          </a:r>
          <a:r>
            <a:rPr kumimoji="1" lang="ja-JP" altLang="en-US" sz="1200">
              <a:latin typeface="ＭＳ Ｐゴシック" panose="020B0600070205080204" pitchFamily="50" charset="-128"/>
              <a:ea typeface="ＭＳ Ｐゴシック" panose="020B0600070205080204" pitchFamily="50" charset="-128"/>
            </a:rPr>
            <a:t>人と比べて</a:t>
          </a:r>
          <a:r>
            <a:rPr kumimoji="1" lang="en-US" altLang="ja-JP" sz="1200">
              <a:latin typeface="ＭＳ Ｐゴシック" panose="020B0600070205080204" pitchFamily="50" charset="-128"/>
              <a:ea typeface="ＭＳ Ｐゴシック" panose="020B0600070205080204" pitchFamily="50" charset="-128"/>
            </a:rPr>
            <a:t>2.86</a:t>
          </a:r>
          <a:r>
            <a:rPr kumimoji="1" lang="ja-JP" altLang="en-US" sz="1200">
              <a:latin typeface="ＭＳ Ｐゴシック" panose="020B0600070205080204" pitchFamily="50" charset="-128"/>
              <a:ea typeface="ＭＳ Ｐゴシック" panose="020B0600070205080204" pitchFamily="50" charset="-128"/>
            </a:rPr>
            <a:t>人多く、これに伴い類似団体平均、全国平均、福井県平均のいずれよりも高くなっている。</a:t>
          </a:r>
        </a:p>
        <a:p>
          <a:r>
            <a:rPr kumimoji="1" lang="ja-JP" altLang="en-US" sz="1200">
              <a:latin typeface="ＭＳ Ｐゴシック" panose="020B0600070205080204" pitchFamily="50" charset="-128"/>
              <a:ea typeface="ＭＳ Ｐゴシック" panose="020B0600070205080204" pitchFamily="50" charset="-128"/>
            </a:rPr>
            <a:t>・物件費・維持補修費については、各施設の保守点検委託料など施設維持補修に係る経費が大きな負担となっており、合併後、小中学校をはじめ町有施設の統廃合を進めているものの依然として施設数が多く、人口一人当たりの施設数が多い。また、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年度はふるさと納税が大幅に増（前年度比＋</a:t>
          </a:r>
          <a:r>
            <a:rPr kumimoji="1" lang="en-US" altLang="ja-JP" sz="1200">
              <a:latin typeface="ＭＳ Ｐゴシック" panose="020B0600070205080204" pitchFamily="50" charset="-128"/>
              <a:ea typeface="ＭＳ Ｐゴシック" panose="020B0600070205080204" pitchFamily="50" charset="-128"/>
            </a:rPr>
            <a:t>448</a:t>
          </a:r>
          <a:r>
            <a:rPr kumimoji="1" lang="ja-JP" altLang="en-US" sz="1200">
              <a:latin typeface="ＭＳ Ｐゴシック" panose="020B0600070205080204" pitchFamily="50" charset="-128"/>
              <a:ea typeface="ＭＳ Ｐゴシック" panose="020B0600070205080204" pitchFamily="50" charset="-128"/>
            </a:rPr>
            <a:t>百万円）となったことで、返礼品や郵送料などの業務委託料が増となり、物件費が増加している。維持補修費については大雪の影響による除雪費用や消雪設備の維持点検費用等が増加している。</a:t>
          </a:r>
        </a:p>
        <a:p>
          <a:r>
            <a:rPr kumimoji="1" lang="ja-JP" altLang="en-US" sz="1200">
              <a:latin typeface="ＭＳ Ｐゴシック" panose="020B0600070205080204" pitchFamily="50" charset="-128"/>
              <a:ea typeface="ＭＳ Ｐゴシック" panose="020B0600070205080204" pitchFamily="50" charset="-128"/>
            </a:rPr>
            <a:t>・補助費等については、令和６年度に簡易水道事業や下水道事業の法適化により同事業への繰出金が負担金となったため、</a:t>
          </a:r>
          <a:r>
            <a:rPr kumimoji="1" lang="ja-JP" altLang="en-US" sz="1200" b="0">
              <a:solidFill>
                <a:sysClr val="windowText" lastClr="000000"/>
              </a:solidFill>
              <a:latin typeface="ＭＳ Ｐゴシック" panose="020B0600070205080204" pitchFamily="50" charset="-128"/>
              <a:ea typeface="ＭＳ Ｐゴシック" panose="020B0600070205080204" pitchFamily="50" charset="-128"/>
            </a:rPr>
            <a:t>繰</a:t>
          </a:r>
          <a:r>
            <a:rPr kumimoji="1" lang="ja-JP" altLang="en-US" sz="1200">
              <a:latin typeface="ＭＳ Ｐゴシック" panose="020B0600070205080204" pitchFamily="50" charset="-128"/>
              <a:ea typeface="ＭＳ Ｐゴシック" panose="020B0600070205080204" pitchFamily="50" charset="-128"/>
            </a:rPr>
            <a:t>出金が減少し、補助費が増加している。また、消防、電算、衛生に関する行政事務を一部事務組合により広域的に実施しており、これらの負担金・分担金が人口一人当たりの補助費等の額を押し上げる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・普通建設事業費については、令和６年度に地域交流施設建設により事業費が増加した。令和７年度にはコミュニティ施設の空調機取替工事など施設改修工事の事業費の増加が見込まれる。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・積立金については、ふるさと納税が大幅に増となったことで、同寄付金を原資とするふるさと再生基金積立金により大幅に増加した。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19,769
19,481
153.15
16,516,144
15,667,092
736,561
8,067,248
9,704,613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162887</xdr:rowOff>
    </xdr:from>
    <xdr:to>
      <xdr:col>24</xdr:col>
      <xdr:colOff>63500</xdr:colOff>
      <xdr:row>34</xdr:row>
      <xdr:rowOff>34217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20737"/>
          <a:ext cx="838200" cy="4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20954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21481</xdr:rowOff>
    </xdr:from>
    <xdr:to>
      <xdr:col>19</xdr:col>
      <xdr:colOff>177800</xdr:colOff>
      <xdr:row>34</xdr:row>
      <xdr:rowOff>34217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50781"/>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159093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5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21481</xdr:rowOff>
    </xdr:from>
    <xdr:to>
      <xdr:col>15</xdr:col>
      <xdr:colOff>50800</xdr:colOff>
      <xdr:row>34</xdr:row>
      <xdr:rowOff>96266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50781"/>
          <a:ext cx="889000" cy="7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24873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96266</xdr:rowOff>
    </xdr:from>
    <xdr:to>
      <xdr:col>10</xdr:col>
      <xdr:colOff>114300</xdr:colOff>
      <xdr:row>35</xdr:row>
      <xdr:rowOff>581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925566"/>
          <a:ext cx="889000" cy="7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33364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112087</xdr:rowOff>
    </xdr:from>
    <xdr:to>
      <xdr:col>24</xdr:col>
      <xdr:colOff>114300</xdr:colOff>
      <xdr:row>34</xdr:row>
      <xdr:rowOff>42237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6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134964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2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154867</xdr:rowOff>
    </xdr:from>
    <xdr:to>
      <xdr:col>20</xdr:col>
      <xdr:colOff>38100</xdr:colOff>
      <xdr:row>34</xdr:row>
      <xdr:rowOff>85017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1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101544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8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142131</xdr:rowOff>
    </xdr:from>
    <xdr:to>
      <xdr:col>15</xdr:col>
      <xdr:colOff>101600</xdr:colOff>
      <xdr:row>34</xdr:row>
      <xdr:rowOff>72281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9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88808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7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45466</xdr:rowOff>
    </xdr:from>
    <xdr:to>
      <xdr:col>10</xdr:col>
      <xdr:colOff>165100</xdr:colOff>
      <xdr:row>34</xdr:row>
      <xdr:rowOff>147066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163593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4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121231</xdr:rowOff>
    </xdr:from>
    <xdr:to>
      <xdr:col>6</xdr:col>
      <xdr:colOff>38100</xdr:colOff>
      <xdr:row>35</xdr:row>
      <xdr:rowOff>51381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5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67908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155430</xdr:rowOff>
    </xdr:from>
    <xdr:to>
      <xdr:col>24</xdr:col>
      <xdr:colOff>63500</xdr:colOff>
      <xdr:row>56</xdr:row>
      <xdr:rowOff>77235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85180"/>
          <a:ext cx="838200" cy="9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9036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1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77235</xdr:rowOff>
    </xdr:from>
    <xdr:to>
      <xdr:col>19</xdr:col>
      <xdr:colOff>177800</xdr:colOff>
      <xdr:row>56</xdr:row>
      <xdr:rowOff>152746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78435"/>
          <a:ext cx="889000" cy="7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124100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9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152746</xdr:rowOff>
    </xdr:from>
    <xdr:to>
      <xdr:col>15</xdr:col>
      <xdr:colOff>50800</xdr:colOff>
      <xdr:row>57</xdr:row>
      <xdr:rowOff>17731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53946"/>
          <a:ext cx="889000" cy="3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151420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117773</xdr:rowOff>
    </xdr:from>
    <xdr:to>
      <xdr:col>10</xdr:col>
      <xdr:colOff>114300</xdr:colOff>
      <xdr:row>57</xdr:row>
      <xdr:rowOff>17731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76073"/>
          <a:ext cx="889000" cy="41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158573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142626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4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104630</xdr:rowOff>
    </xdr:from>
    <xdr:to>
      <xdr:col>24</xdr:col>
      <xdr:colOff>114300</xdr:colOff>
      <xdr:row>56</xdr:row>
      <xdr:rowOff>34780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127507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26435</xdr:rowOff>
    </xdr:from>
    <xdr:to>
      <xdr:col>20</xdr:col>
      <xdr:colOff>38100</xdr:colOff>
      <xdr:row>56</xdr:row>
      <xdr:rowOff>128035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2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144562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0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101946</xdr:rowOff>
    </xdr:from>
    <xdr:to>
      <xdr:col>15</xdr:col>
      <xdr:colOff>101600</xdr:colOff>
      <xdr:row>57</xdr:row>
      <xdr:rowOff>32096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0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48623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7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138381</xdr:rowOff>
    </xdr:from>
    <xdr:to>
      <xdr:col>10</xdr:col>
      <xdr:colOff>165100</xdr:colOff>
      <xdr:row>57</xdr:row>
      <xdr:rowOff>68531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3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85058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1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66973</xdr:rowOff>
    </xdr:from>
    <xdr:to>
      <xdr:col>6</xdr:col>
      <xdr:colOff>38100</xdr:colOff>
      <xdr:row>54</xdr:row>
      <xdr:rowOff>168573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2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13650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0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16811</xdr:rowOff>
    </xdr:from>
    <xdr:to>
      <xdr:col>24</xdr:col>
      <xdr:colOff>63500</xdr:colOff>
      <xdr:row>75</xdr:row>
      <xdr:rowOff>63054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04111"/>
          <a:ext cx="838200" cy="2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40570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0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63054</xdr:rowOff>
    </xdr:from>
    <xdr:to>
      <xdr:col>19</xdr:col>
      <xdr:colOff>177800</xdr:colOff>
      <xdr:row>75</xdr:row>
      <xdr:rowOff>76029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21804"/>
          <a:ext cx="889000" cy="1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0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76029</xdr:rowOff>
    </xdr:from>
    <xdr:to>
      <xdr:col>15</xdr:col>
      <xdr:colOff>50800</xdr:colOff>
      <xdr:row>76</xdr:row>
      <xdr:rowOff>994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34779"/>
          <a:ext cx="889000" cy="9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8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994</xdr:rowOff>
    </xdr:from>
    <xdr:to>
      <xdr:col>10</xdr:col>
      <xdr:colOff>114300</xdr:colOff>
      <xdr:row>76</xdr:row>
      <xdr:rowOff>117602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31194"/>
          <a:ext cx="889000" cy="11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74730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7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169370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4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137461</xdr:rowOff>
    </xdr:from>
    <xdr:to>
      <xdr:col>24</xdr:col>
      <xdr:colOff>114300</xdr:colOff>
      <xdr:row>74</xdr:row>
      <xdr:rowOff>67611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5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160338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0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12254</xdr:rowOff>
    </xdr:from>
    <xdr:to>
      <xdr:col>20</xdr:col>
      <xdr:colOff>38100</xdr:colOff>
      <xdr:row>75</xdr:row>
      <xdr:rowOff>113854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7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130381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4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25229</xdr:rowOff>
    </xdr:from>
    <xdr:to>
      <xdr:col>15</xdr:col>
      <xdr:colOff>101600</xdr:colOff>
      <xdr:row>75</xdr:row>
      <xdr:rowOff>126829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8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143356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5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121645</xdr:rowOff>
    </xdr:from>
    <xdr:to>
      <xdr:col>10</xdr:col>
      <xdr:colOff>165100</xdr:colOff>
      <xdr:row>76</xdr:row>
      <xdr:rowOff>51795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68322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5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66802</xdr:rowOff>
    </xdr:from>
    <xdr:to>
      <xdr:col>6</xdr:col>
      <xdr:colOff>38100</xdr:colOff>
      <xdr:row>76</xdr:row>
      <xdr:rowOff>168402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9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13479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7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132254</xdr:rowOff>
    </xdr:from>
    <xdr:to>
      <xdr:col>24</xdr:col>
      <xdr:colOff>63500</xdr:colOff>
      <xdr:row>91</xdr:row>
      <xdr:rowOff>136271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5562754"/>
          <a:ext cx="838200" cy="17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136271</xdr:rowOff>
    </xdr:from>
    <xdr:to>
      <xdr:col>19</xdr:col>
      <xdr:colOff>177800</xdr:colOff>
      <xdr:row>92</xdr:row>
      <xdr:rowOff>89734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5738221"/>
          <a:ext cx="889000" cy="12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49660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50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89734</xdr:rowOff>
    </xdr:from>
    <xdr:to>
      <xdr:col>15</xdr:col>
      <xdr:colOff>50800</xdr:colOff>
      <xdr:row>92</xdr:row>
      <xdr:rowOff>90356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5863134"/>
          <a:ext cx="8890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151909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90356</xdr:rowOff>
    </xdr:from>
    <xdr:to>
      <xdr:col>10</xdr:col>
      <xdr:colOff>114300</xdr:colOff>
      <xdr:row>93</xdr:row>
      <xdr:rowOff>94895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5863756"/>
          <a:ext cx="889000" cy="17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142308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3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89533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4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81454</xdr:rowOff>
    </xdr:from>
    <xdr:to>
      <xdr:col>24</xdr:col>
      <xdr:colOff>114300</xdr:colOff>
      <xdr:row>91</xdr:row>
      <xdr:rowOff>11604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551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34481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546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85471</xdr:rowOff>
    </xdr:from>
    <xdr:to>
      <xdr:col>20</xdr:col>
      <xdr:colOff>38100</xdr:colOff>
      <xdr:row>92</xdr:row>
      <xdr:rowOff>15621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568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32148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546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38934</xdr:rowOff>
    </xdr:from>
    <xdr:to>
      <xdr:col>15</xdr:col>
      <xdr:colOff>101600</xdr:colOff>
      <xdr:row>92</xdr:row>
      <xdr:rowOff>140534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581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157061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58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39556</xdr:rowOff>
    </xdr:from>
    <xdr:to>
      <xdr:col>10</xdr:col>
      <xdr:colOff>165100</xdr:colOff>
      <xdr:row>92</xdr:row>
      <xdr:rowOff>141156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581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157683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58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44095</xdr:rowOff>
    </xdr:from>
    <xdr:to>
      <xdr:col>6</xdr:col>
      <xdr:colOff>38100</xdr:colOff>
      <xdr:row>93</xdr:row>
      <xdr:rowOff>145695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598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162222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576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166751</xdr:rowOff>
    </xdr:from>
    <xdr:to>
      <xdr:col>55</xdr:col>
      <xdr:colOff>0</xdr:colOff>
      <xdr:row>36</xdr:row>
      <xdr:rowOff>64643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5481701"/>
          <a:ext cx="838200" cy="75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30370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74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166751</xdr:rowOff>
    </xdr:from>
    <xdr:to>
      <xdr:col>50</xdr:col>
      <xdr:colOff>114300</xdr:colOff>
      <xdr:row>34</xdr:row>
      <xdr:rowOff>132842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5481701"/>
          <a:ext cx="889000" cy="48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164101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0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168275</xdr:rowOff>
    </xdr:from>
    <xdr:to>
      <xdr:col>45</xdr:col>
      <xdr:colOff>177800</xdr:colOff>
      <xdr:row>34</xdr:row>
      <xdr:rowOff>132842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5826125"/>
          <a:ext cx="889000" cy="13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168275</xdr:rowOff>
    </xdr:from>
    <xdr:to>
      <xdr:col>41</xdr:col>
      <xdr:colOff>50800</xdr:colOff>
      <xdr:row>34</xdr:row>
      <xdr:rowOff>78359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5826125"/>
          <a:ext cx="8890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158386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161053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13843</xdr:rowOff>
    </xdr:from>
    <xdr:to>
      <xdr:col>55</xdr:col>
      <xdr:colOff>50800</xdr:colOff>
      <xdr:row>36</xdr:row>
      <xdr:rowOff>115443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18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36720</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03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115951</xdr:rowOff>
    </xdr:from>
    <xdr:to>
      <xdr:col>50</xdr:col>
      <xdr:colOff>165100</xdr:colOff>
      <xdr:row>32</xdr:row>
      <xdr:rowOff>46101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43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62628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20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82042</xdr:rowOff>
    </xdr:from>
    <xdr:to>
      <xdr:col>46</xdr:col>
      <xdr:colOff>38100</xdr:colOff>
      <xdr:row>35</xdr:row>
      <xdr:rowOff>12192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28719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68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117475</xdr:rowOff>
    </xdr:from>
    <xdr:to>
      <xdr:col>41</xdr:col>
      <xdr:colOff>101600</xdr:colOff>
      <xdr:row>34</xdr:row>
      <xdr:rowOff>47625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7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64152</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55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27559</xdr:rowOff>
    </xdr:from>
    <xdr:to>
      <xdr:col>36</xdr:col>
      <xdr:colOff>165100</xdr:colOff>
      <xdr:row>34</xdr:row>
      <xdr:rowOff>129159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85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145686</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63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55499</xdr:rowOff>
    </xdr:from>
    <xdr:to>
      <xdr:col>55</xdr:col>
      <xdr:colOff>0</xdr:colOff>
      <xdr:row>56</xdr:row>
      <xdr:rowOff>18199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485249"/>
          <a:ext cx="838200" cy="13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48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25724</xdr:rowOff>
    </xdr:from>
    <xdr:to>
      <xdr:col>50</xdr:col>
      <xdr:colOff>114300</xdr:colOff>
      <xdr:row>55</xdr:row>
      <xdr:rowOff>55499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455474"/>
          <a:ext cx="889000" cy="2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66527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20371</xdr:rowOff>
    </xdr:from>
    <xdr:to>
      <xdr:col>45</xdr:col>
      <xdr:colOff>177800</xdr:colOff>
      <xdr:row>55</xdr:row>
      <xdr:rowOff>25724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450121"/>
          <a:ext cx="889000" cy="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76966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130975</xdr:rowOff>
    </xdr:from>
    <xdr:to>
      <xdr:col>41</xdr:col>
      <xdr:colOff>50800</xdr:colOff>
      <xdr:row>55</xdr:row>
      <xdr:rowOff>20371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389275"/>
          <a:ext cx="889000" cy="6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80833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117029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138849</xdr:rowOff>
    </xdr:from>
    <xdr:to>
      <xdr:col>55</xdr:col>
      <xdr:colOff>50800</xdr:colOff>
      <xdr:row>56</xdr:row>
      <xdr:rowOff>68999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6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161726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2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4699</xdr:rowOff>
    </xdr:from>
    <xdr:to>
      <xdr:col>50</xdr:col>
      <xdr:colOff>165100</xdr:colOff>
      <xdr:row>55</xdr:row>
      <xdr:rowOff>106299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43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122826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20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146374</xdr:rowOff>
    </xdr:from>
    <xdr:to>
      <xdr:col>46</xdr:col>
      <xdr:colOff>38100</xdr:colOff>
      <xdr:row>55</xdr:row>
      <xdr:rowOff>76524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40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93051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17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141021</xdr:rowOff>
    </xdr:from>
    <xdr:to>
      <xdr:col>41</xdr:col>
      <xdr:colOff>101600</xdr:colOff>
      <xdr:row>55</xdr:row>
      <xdr:rowOff>71171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39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87698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17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80175</xdr:rowOff>
    </xdr:from>
    <xdr:to>
      <xdr:col>36</xdr:col>
      <xdr:colOff>165100</xdr:colOff>
      <xdr:row>55</xdr:row>
      <xdr:rowOff>10325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33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26852</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11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105021</xdr:rowOff>
    </xdr:from>
    <xdr:to>
      <xdr:col>55</xdr:col>
      <xdr:colOff>0</xdr:colOff>
      <xdr:row>73</xdr:row>
      <xdr:rowOff>136179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620871"/>
          <a:ext cx="838200" cy="3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91124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1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7569</xdr:rowOff>
    </xdr:from>
    <xdr:to>
      <xdr:col>50</xdr:col>
      <xdr:colOff>114300</xdr:colOff>
      <xdr:row>73</xdr:row>
      <xdr:rowOff>136179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523419"/>
          <a:ext cx="889000" cy="12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160642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19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7569</xdr:rowOff>
    </xdr:from>
    <xdr:to>
      <xdr:col>45</xdr:col>
      <xdr:colOff>177800</xdr:colOff>
      <xdr:row>73</xdr:row>
      <xdr:rowOff>54318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523419"/>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11298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165874</xdr:rowOff>
    </xdr:from>
    <xdr:to>
      <xdr:col>41</xdr:col>
      <xdr:colOff>50800</xdr:colOff>
      <xdr:row>73</xdr:row>
      <xdr:rowOff>54318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510274"/>
          <a:ext cx="889000" cy="5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50388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46821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54221</xdr:rowOff>
    </xdr:from>
    <xdr:to>
      <xdr:col>55</xdr:col>
      <xdr:colOff>50800</xdr:colOff>
      <xdr:row>73</xdr:row>
      <xdr:rowOff>155821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57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77098</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42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85379</xdr:rowOff>
    </xdr:from>
    <xdr:to>
      <xdr:col>50</xdr:col>
      <xdr:colOff>165100</xdr:colOff>
      <xdr:row>74</xdr:row>
      <xdr:rowOff>15529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60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32056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37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128219</xdr:rowOff>
    </xdr:from>
    <xdr:to>
      <xdr:col>46</xdr:col>
      <xdr:colOff>38100</xdr:colOff>
      <xdr:row>73</xdr:row>
      <xdr:rowOff>58369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4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74896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2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3518</xdr:rowOff>
    </xdr:from>
    <xdr:to>
      <xdr:col>41</xdr:col>
      <xdr:colOff>101600</xdr:colOff>
      <xdr:row>73</xdr:row>
      <xdr:rowOff>105118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5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121645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2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115074</xdr:rowOff>
    </xdr:from>
    <xdr:to>
      <xdr:col>36</xdr:col>
      <xdr:colOff>165100</xdr:colOff>
      <xdr:row>73</xdr:row>
      <xdr:rowOff>45224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45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61751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23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109544</xdr:rowOff>
    </xdr:from>
    <xdr:to>
      <xdr:col>55</xdr:col>
      <xdr:colOff>0</xdr:colOff>
      <xdr:row>96</xdr:row>
      <xdr:rowOff>140119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397294"/>
          <a:ext cx="838200" cy="20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4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61785</xdr:rowOff>
    </xdr:from>
    <xdr:to>
      <xdr:col>50</xdr:col>
      <xdr:colOff>114300</xdr:colOff>
      <xdr:row>96</xdr:row>
      <xdr:rowOff>140119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178085"/>
          <a:ext cx="889000" cy="4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8298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61785</xdr:rowOff>
    </xdr:from>
    <xdr:to>
      <xdr:col>45</xdr:col>
      <xdr:colOff>177800</xdr:colOff>
      <xdr:row>94</xdr:row>
      <xdr:rowOff>77863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178085"/>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32886</xdr:rowOff>
    </xdr:from>
    <xdr:to>
      <xdr:col>41</xdr:col>
      <xdr:colOff>50800</xdr:colOff>
      <xdr:row>94</xdr:row>
      <xdr:rowOff>77863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149186"/>
          <a:ext cx="889000" cy="4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58744</xdr:rowOff>
    </xdr:from>
    <xdr:to>
      <xdr:col>55</xdr:col>
      <xdr:colOff>50800</xdr:colOff>
      <xdr:row>95</xdr:row>
      <xdr:rowOff>160344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4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81621</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19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89319</xdr:rowOff>
    </xdr:from>
    <xdr:to>
      <xdr:col>50</xdr:col>
      <xdr:colOff>165100</xdr:colOff>
      <xdr:row>97</xdr:row>
      <xdr:rowOff>19469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4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10596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4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10985</xdr:rowOff>
    </xdr:from>
    <xdr:to>
      <xdr:col>46</xdr:col>
      <xdr:colOff>38100</xdr:colOff>
      <xdr:row>94</xdr:row>
      <xdr:rowOff>112585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1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129112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90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27063</xdr:rowOff>
    </xdr:from>
    <xdr:to>
      <xdr:col>41</xdr:col>
      <xdr:colOff>101600</xdr:colOff>
      <xdr:row>94</xdr:row>
      <xdr:rowOff>128663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14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145190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91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153536</xdr:rowOff>
    </xdr:from>
    <xdr:to>
      <xdr:col>36</xdr:col>
      <xdr:colOff>165100</xdr:colOff>
      <xdr:row>94</xdr:row>
      <xdr:rowOff>83686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09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100213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87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74930</xdr:rowOff>
    </xdr:from>
    <xdr:to>
      <xdr:col>85</xdr:col>
      <xdr:colOff>127000</xdr:colOff>
      <xdr:row>35</xdr:row>
      <xdr:rowOff>160846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075680"/>
          <a:ext cx="838200" cy="8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22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160846</xdr:rowOff>
    </xdr:from>
    <xdr:to>
      <xdr:col>81</xdr:col>
      <xdr:colOff>50800</xdr:colOff>
      <xdr:row>36</xdr:row>
      <xdr:rowOff>11684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161596"/>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77043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2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86817</xdr:rowOff>
    </xdr:from>
    <xdr:to>
      <xdr:col>76</xdr:col>
      <xdr:colOff>114300</xdr:colOff>
      <xdr:row>36</xdr:row>
      <xdr:rowOff>11684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5573217"/>
          <a:ext cx="889000" cy="6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83024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42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86817</xdr:rowOff>
    </xdr:from>
    <xdr:to>
      <xdr:col>71</xdr:col>
      <xdr:colOff>177800</xdr:colOff>
      <xdr:row>35</xdr:row>
      <xdr:rowOff>76911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5573217"/>
          <a:ext cx="889000" cy="50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94759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4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35247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24130</xdr:rowOff>
    </xdr:from>
    <xdr:to>
      <xdr:col>85</xdr:col>
      <xdr:colOff>177800</xdr:colOff>
      <xdr:row>35</xdr:row>
      <xdr:rowOff>125730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47007</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8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110046</xdr:rowOff>
    </xdr:from>
    <xdr:to>
      <xdr:col>81</xdr:col>
      <xdr:colOff>101600</xdr:colOff>
      <xdr:row>36</xdr:row>
      <xdr:rowOff>40196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11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56723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88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132334</xdr:rowOff>
    </xdr:from>
    <xdr:to>
      <xdr:col>76</xdr:col>
      <xdr:colOff>165100</xdr:colOff>
      <xdr:row>36</xdr:row>
      <xdr:rowOff>62484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1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79011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90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36017</xdr:rowOff>
    </xdr:from>
    <xdr:to>
      <xdr:col>72</xdr:col>
      <xdr:colOff>38100</xdr:colOff>
      <xdr:row>32</xdr:row>
      <xdr:rowOff>137617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52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154144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29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26111</xdr:rowOff>
    </xdr:from>
    <xdr:to>
      <xdr:col>67</xdr:col>
      <xdr:colOff>101600</xdr:colOff>
      <xdr:row>35</xdr:row>
      <xdr:rowOff>127711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02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144238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80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143760</xdr:rowOff>
    </xdr:from>
    <xdr:to>
      <xdr:col>85</xdr:col>
      <xdr:colOff>127000</xdr:colOff>
      <xdr:row>57</xdr:row>
      <xdr:rowOff>88962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44960"/>
          <a:ext cx="838200" cy="11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37740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81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65579</xdr:rowOff>
    </xdr:from>
    <xdr:to>
      <xdr:col>81</xdr:col>
      <xdr:colOff>50800</xdr:colOff>
      <xdr:row>57</xdr:row>
      <xdr:rowOff>88962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838229"/>
          <a:ext cx="889000" cy="2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155163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92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134028</xdr:rowOff>
    </xdr:from>
    <xdr:to>
      <xdr:col>76</xdr:col>
      <xdr:colOff>114300</xdr:colOff>
      <xdr:row>57</xdr:row>
      <xdr:rowOff>65579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735228"/>
          <a:ext cx="889000" cy="10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61568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0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81570</xdr:rowOff>
    </xdr:from>
    <xdr:to>
      <xdr:col>71</xdr:col>
      <xdr:colOff>177800</xdr:colOff>
      <xdr:row>56</xdr:row>
      <xdr:rowOff>134028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682770"/>
          <a:ext cx="889000" cy="5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35606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97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24938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9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92960</xdr:rowOff>
    </xdr:from>
    <xdr:to>
      <xdr:col>85</xdr:col>
      <xdr:colOff>177800</xdr:colOff>
      <xdr:row>57</xdr:row>
      <xdr:rowOff>23110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9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115837</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4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38162</xdr:rowOff>
    </xdr:from>
    <xdr:to>
      <xdr:col>81</xdr:col>
      <xdr:colOff>101600</xdr:colOff>
      <xdr:row>57</xdr:row>
      <xdr:rowOff>139762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81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156289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58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14779</xdr:rowOff>
    </xdr:from>
    <xdr:to>
      <xdr:col>76</xdr:col>
      <xdr:colOff>165100</xdr:colOff>
      <xdr:row>57</xdr:row>
      <xdr:rowOff>116379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8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132906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56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83228</xdr:rowOff>
    </xdr:from>
    <xdr:to>
      <xdr:col>72</xdr:col>
      <xdr:colOff>38100</xdr:colOff>
      <xdr:row>57</xdr:row>
      <xdr:rowOff>13378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8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29905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45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30770</xdr:rowOff>
    </xdr:from>
    <xdr:to>
      <xdr:col>67</xdr:col>
      <xdr:colOff>101600</xdr:colOff>
      <xdr:row>56</xdr:row>
      <xdr:rowOff>132370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3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148897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40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70924</xdr:rowOff>
    </xdr:from>
    <xdr:to>
      <xdr:col>85</xdr:col>
      <xdr:colOff>127000</xdr:colOff>
      <xdr:row>78</xdr:row>
      <xdr:rowOff>166022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444024"/>
          <a:ext cx="838200" cy="9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32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70924</xdr:rowOff>
    </xdr:from>
    <xdr:to>
      <xdr:col>81</xdr:col>
      <xdr:colOff>50800</xdr:colOff>
      <xdr:row>78</xdr:row>
      <xdr:rowOff>165533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444024"/>
          <a:ext cx="889000" cy="9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42507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8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139340</xdr:rowOff>
    </xdr:from>
    <xdr:to>
      <xdr:col>76</xdr:col>
      <xdr:colOff>114300</xdr:colOff>
      <xdr:row>78</xdr:row>
      <xdr:rowOff>165533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340990"/>
          <a:ext cx="889000" cy="19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53677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9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139340</xdr:rowOff>
    </xdr:from>
    <xdr:to>
      <xdr:col>71</xdr:col>
      <xdr:colOff>177800</xdr:colOff>
      <xdr:row>78</xdr:row>
      <xdr:rowOff>12565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340990"/>
          <a:ext cx="889000" cy="4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26996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57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16023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56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115222</xdr:rowOff>
    </xdr:from>
    <xdr:to>
      <xdr:col>85</xdr:col>
      <xdr:colOff>177800</xdr:colOff>
      <xdr:row>79</xdr:row>
      <xdr:rowOff>45372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8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74599</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27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20124</xdr:rowOff>
    </xdr:from>
    <xdr:to>
      <xdr:col>81</xdr:col>
      <xdr:colOff>101600</xdr:colOff>
      <xdr:row>78</xdr:row>
      <xdr:rowOff>121724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39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138251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16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114733</xdr:rowOff>
    </xdr:from>
    <xdr:to>
      <xdr:col>76</xdr:col>
      <xdr:colOff>165100</xdr:colOff>
      <xdr:row>79</xdr:row>
      <xdr:rowOff>44883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8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61410</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26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88540</xdr:rowOff>
    </xdr:from>
    <xdr:to>
      <xdr:col>72</xdr:col>
      <xdr:colOff>38100</xdr:colOff>
      <xdr:row>78</xdr:row>
      <xdr:rowOff>18690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29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35217</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06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133215</xdr:rowOff>
    </xdr:from>
    <xdr:to>
      <xdr:col>67</xdr:col>
      <xdr:colOff>101600</xdr:colOff>
      <xdr:row>78</xdr:row>
      <xdr:rowOff>63365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33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79892</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11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33229</xdr:rowOff>
    </xdr:from>
    <xdr:to>
      <xdr:col>85</xdr:col>
      <xdr:colOff>127000</xdr:colOff>
      <xdr:row>91</xdr:row>
      <xdr:rowOff>42108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5635179"/>
          <a:ext cx="838200" cy="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13053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00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33229</xdr:rowOff>
    </xdr:from>
    <xdr:to>
      <xdr:col>81</xdr:col>
      <xdr:colOff>50800</xdr:colOff>
      <xdr:row>91</xdr:row>
      <xdr:rowOff>96952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5635179"/>
          <a:ext cx="889000" cy="6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106532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96952</xdr:rowOff>
    </xdr:from>
    <xdr:to>
      <xdr:col>76</xdr:col>
      <xdr:colOff>114300</xdr:colOff>
      <xdr:row>92</xdr:row>
      <xdr:rowOff>71406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5698902"/>
          <a:ext cx="889000" cy="14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71406</xdr:rowOff>
    </xdr:from>
    <xdr:to>
      <xdr:col>71</xdr:col>
      <xdr:colOff>177800</xdr:colOff>
      <xdr:row>93</xdr:row>
      <xdr:rowOff>31268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5844806"/>
          <a:ext cx="889000" cy="13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123429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162758</xdr:rowOff>
    </xdr:from>
    <xdr:to>
      <xdr:col>85</xdr:col>
      <xdr:colOff>177800</xdr:colOff>
      <xdr:row>91</xdr:row>
      <xdr:rowOff>92908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559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14185</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44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153879</xdr:rowOff>
    </xdr:from>
    <xdr:to>
      <xdr:col>81</xdr:col>
      <xdr:colOff>101600</xdr:colOff>
      <xdr:row>91</xdr:row>
      <xdr:rowOff>84029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558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100556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35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46152</xdr:rowOff>
    </xdr:from>
    <xdr:to>
      <xdr:col>76</xdr:col>
      <xdr:colOff>165100</xdr:colOff>
      <xdr:row>91</xdr:row>
      <xdr:rowOff>147752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564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164279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42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20606</xdr:rowOff>
    </xdr:from>
    <xdr:to>
      <xdr:col>72</xdr:col>
      <xdr:colOff>38100</xdr:colOff>
      <xdr:row>92</xdr:row>
      <xdr:rowOff>122206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579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138733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56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151918</xdr:rowOff>
    </xdr:from>
    <xdr:to>
      <xdr:col>67</xdr:col>
      <xdr:colOff>101600</xdr:colOff>
      <xdr:row>93</xdr:row>
      <xdr:rowOff>82068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592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98595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70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・総務費（前年度比</a:t>
          </a:r>
          <a:r>
            <a:rPr kumimoji="1" lang="en-US" altLang="ja-JP" sz="1300">
              <a:latin typeface="ＭＳ Ｐゴシック" panose="020B0600070205080204" pitchFamily="50" charset="-128"/>
              <a:ea typeface="ＭＳ Ｐゴシック" panose="020B0600070205080204" pitchFamily="50" charset="-128"/>
            </a:rPr>
            <a:t>+40,794</a:t>
          </a:r>
          <a:r>
            <a:rPr kumimoji="1" lang="ja-JP" altLang="en-US" sz="1300">
              <a:latin typeface="ＭＳ Ｐゴシック" panose="020B0600070205080204" pitchFamily="50" charset="-128"/>
              <a:ea typeface="ＭＳ Ｐゴシック" panose="020B0600070205080204" pitchFamily="50" charset="-128"/>
            </a:rPr>
            <a:t>円）については、地域交流施設建設事業によるものと、ふるさと納税推進事業の増加により、依然として類似団体平均を上回っている。</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ふるさと再生</a:t>
          </a:r>
          <a:r>
            <a:rPr kumimoji="1" lang="ja-JP" altLang="en-US" sz="1300" b="0">
              <a:solidFill>
                <a:schemeClr val="dk1"/>
              </a:solidFill>
              <a:latin typeface="ＭＳ Ｐゴシック" panose="020B0600070205080204" pitchFamily="50" charset="-128"/>
              <a:ea typeface="ＭＳ Ｐゴシック" panose="020B0600070205080204" pitchFamily="50" charset="-128"/>
            </a:rPr>
            <a:t>基金</a:t>
          </a:r>
          <a:r>
            <a:rPr kumimoji="1" lang="ja-JP" altLang="en-US" sz="1300">
              <a:latin typeface="ＭＳ Ｐゴシック" panose="020B0600070205080204" pitchFamily="50" charset="-128"/>
              <a:ea typeface="ＭＳ Ｐゴシック" panose="020B0600070205080204" pitchFamily="50" charset="-128"/>
            </a:rPr>
            <a:t>は当町の重要な財源となっているため、今後も適正に事業を推進していく必要がある。</a:t>
          </a:r>
        </a:p>
        <a:p>
          <a:r>
            <a:rPr kumimoji="1" lang="ja-JP" altLang="en-US" sz="1300">
              <a:latin typeface="ＭＳ Ｐゴシック" panose="020B0600070205080204" pitchFamily="50" charset="-128"/>
              <a:ea typeface="ＭＳ Ｐゴシック" panose="020B0600070205080204" pitchFamily="50" charset="-128"/>
            </a:rPr>
            <a:t>・民生費（前年度比</a:t>
          </a:r>
          <a:r>
            <a:rPr kumimoji="1" lang="en-US" altLang="ja-JP" sz="1300">
              <a:latin typeface="ＭＳ Ｐゴシック" panose="020B0600070205080204" pitchFamily="50" charset="-128"/>
              <a:ea typeface="ＭＳ Ｐゴシック" panose="020B0600070205080204" pitchFamily="50" charset="-128"/>
            </a:rPr>
            <a:t>+19,998</a:t>
          </a:r>
          <a:r>
            <a:rPr kumimoji="1" lang="ja-JP" altLang="en-US" sz="1300">
              <a:latin typeface="ＭＳ Ｐゴシック" panose="020B0600070205080204" pitchFamily="50" charset="-128"/>
              <a:ea typeface="ＭＳ Ｐゴシック" panose="020B0600070205080204" pitchFamily="50" charset="-128"/>
            </a:rPr>
            <a:t>円）については、児童手当対象者の増や、住民税均等割のみ課税世帯等臨時特別給付金事業により増加した。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・労働費（前年度比△</a:t>
          </a:r>
          <a:r>
            <a:rPr kumimoji="1" lang="en-US" altLang="ja-JP" sz="1300">
              <a:latin typeface="ＭＳ Ｐゴシック" panose="020B0600070205080204" pitchFamily="50" charset="-128"/>
              <a:ea typeface="ＭＳ Ｐゴシック" panose="020B0600070205080204" pitchFamily="50" charset="-128"/>
            </a:rPr>
            <a:t>1,982</a:t>
          </a:r>
          <a:r>
            <a:rPr kumimoji="1" lang="ja-JP" altLang="en-US" sz="1300">
              <a:latin typeface="ＭＳ Ｐゴシック" panose="020B0600070205080204" pitchFamily="50" charset="-128"/>
              <a:ea typeface="ＭＳ Ｐゴシック" panose="020B0600070205080204" pitchFamily="50" charset="-128"/>
            </a:rPr>
            <a:t>円）については、地域交流施設建設のための既存施設の解体工事が完了した</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ことによる</a:t>
          </a:r>
          <a:r>
            <a:rPr kumimoji="1" lang="ja-JP" altLang="en-US" sz="1300">
              <a:latin typeface="ＭＳ Ｐゴシック" panose="020B0600070205080204" pitchFamily="50" charset="-128"/>
              <a:ea typeface="ＭＳ Ｐゴシック" panose="020B0600070205080204" pitchFamily="50" charset="-128"/>
            </a:rPr>
            <a:t>一時的なものである。</a:t>
          </a:r>
        </a:p>
        <a:p>
          <a:r>
            <a:rPr kumimoji="1" lang="ja-JP" altLang="en-US" sz="1300">
              <a:latin typeface="ＭＳ Ｐゴシック" panose="020B0600070205080204" pitchFamily="50" charset="-128"/>
              <a:ea typeface="ＭＳ Ｐゴシック" panose="020B0600070205080204" pitchFamily="50" charset="-128"/>
            </a:rPr>
            <a:t>・商工費（前年度比</a:t>
          </a:r>
          <a:r>
            <a:rPr kumimoji="1" lang="en-US" altLang="ja-JP" sz="1300">
              <a:latin typeface="ＭＳ Ｐゴシック" panose="020B0600070205080204" pitchFamily="50" charset="-128"/>
              <a:ea typeface="ＭＳ Ｐゴシック" panose="020B0600070205080204" pitchFamily="50" charset="-128"/>
            </a:rPr>
            <a:t>+1,363</a:t>
          </a:r>
          <a:r>
            <a:rPr kumimoji="1" lang="ja-JP" altLang="en-US" sz="1300">
              <a:latin typeface="ＭＳ Ｐゴシック" panose="020B0600070205080204" pitchFamily="50" charset="-128"/>
              <a:ea typeface="ＭＳ Ｐゴシック" panose="020B0600070205080204" pitchFamily="50" charset="-128"/>
            </a:rPr>
            <a:t>円）については、物価高騰対策</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によ</a:t>
          </a:r>
          <a:r>
            <a:rPr kumimoji="1" lang="ja-JP" altLang="en-US" sz="1300">
              <a:latin typeface="ＭＳ Ｐゴシック" panose="020B0600070205080204" pitchFamily="50" charset="-128"/>
              <a:ea typeface="ＭＳ Ｐゴシック" panose="020B0600070205080204" pitchFamily="50" charset="-128"/>
            </a:rPr>
            <a:t>る電子クーポン券発行費用が皆減したが、悠久ロマンの杜キャンプ場整備工事により増加した。</a:t>
          </a:r>
        </a:p>
        <a:p>
          <a:r>
            <a:rPr kumimoji="1" lang="ja-JP" altLang="en-US" sz="1300">
              <a:latin typeface="ＭＳ Ｐゴシック" panose="020B0600070205080204" pitchFamily="50" charset="-128"/>
              <a:ea typeface="ＭＳ Ｐゴシック" panose="020B0600070205080204" pitchFamily="50" charset="-128"/>
            </a:rPr>
            <a:t>・土木費（前年度比</a:t>
          </a:r>
          <a:r>
            <a:rPr kumimoji="1" lang="en-US" altLang="ja-JP" sz="1300">
              <a:latin typeface="ＭＳ Ｐゴシック" panose="020B0600070205080204" pitchFamily="50" charset="-128"/>
              <a:ea typeface="ＭＳ Ｐゴシック" panose="020B0600070205080204" pitchFamily="50" charset="-128"/>
            </a:rPr>
            <a:t>+10,605</a:t>
          </a:r>
          <a:r>
            <a:rPr kumimoji="1" lang="ja-JP" altLang="en-US" sz="1300">
              <a:latin typeface="ＭＳ Ｐゴシック" panose="020B0600070205080204" pitchFamily="50" charset="-128"/>
              <a:ea typeface="ＭＳ Ｐゴシック" panose="020B0600070205080204" pitchFamily="50" charset="-128"/>
            </a:rPr>
            <a:t>円）については、集落排水事業会計が下水道事業会計と統合し、法適化されることにより農林水産費が減少し土木費が増加した。</a:t>
          </a:r>
        </a:p>
        <a:p>
          <a:r>
            <a:rPr kumimoji="1" lang="ja-JP" altLang="en-US" sz="1300">
              <a:latin typeface="ＭＳ Ｐゴシック" panose="020B0600070205080204" pitchFamily="50" charset="-128"/>
              <a:ea typeface="ＭＳ Ｐゴシック" panose="020B0600070205080204" pitchFamily="50" charset="-128"/>
            </a:rPr>
            <a:t>・教育費（前年度比</a:t>
          </a:r>
          <a:r>
            <a:rPr kumimoji="1" lang="en-US" altLang="ja-JP" sz="1300">
              <a:latin typeface="ＭＳ Ｐゴシック" panose="020B0600070205080204" pitchFamily="50" charset="-128"/>
              <a:ea typeface="ＭＳ Ｐゴシック" panose="020B0600070205080204" pitchFamily="50" charset="-128"/>
            </a:rPr>
            <a:t>+10,716</a:t>
          </a:r>
          <a:r>
            <a:rPr kumimoji="1" lang="ja-JP" altLang="en-US" sz="1300">
              <a:latin typeface="ＭＳ Ｐゴシック" panose="020B0600070205080204" pitchFamily="50" charset="-128"/>
              <a:ea typeface="ＭＳ Ｐゴシック" panose="020B0600070205080204" pitchFamily="50" charset="-128"/>
            </a:rPr>
            <a:t>円）については、中学校施設の空調機整備工事によるものであり、今後はネットワーク機器や防犯設備等の更新に係る費用が増加する傾向である。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福井県越前町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黒字で推移し、財政調整基金の残高も県内市町の中でも多い方ではある。財政調整基金残高は、標準財政規模比約１５％を基準としており、基準は上回っているが、今後下回ることの無いように計画的に事業を実施するなど、健全で持続可能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福井県越前町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年度の資金不足については、簡易水道事業特別会計において、使用料の見込み誤りにより発生したものであり、その後は全会計で黒字となっている。また、水道事業会計と下水道事業会計が令和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年度以前の数値が反映されていないのは、令和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法適用へ移行したことによるものである。また、水道事業会計、下水道事業会計においては、今後、施設の老朽化や設備の経年劣化に伴う更新整備や維持管理経費の負担が課題となっているが、固定資産台帳の情報を基に将来必要となる施設設備更新経費や維持管理経費を適切に見込むなど、インフラ長寿命化計画（個別施設計画）を着実に実施し効果的な維持管理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病院事業会計、介護保険事業特別会計、国民健康保険事業特別会計においては、制度の変遷を注視しながら、一般会計における健診事業や予防事業などを推進し、医療費の増大を圧縮し経費の節減に努める。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16516144</v>
      </c>
      <c r="BO4" s="449"/>
      <c r="BP4" s="449"/>
      <c r="BQ4" s="449"/>
      <c r="BR4" s="449"/>
      <c r="BS4" s="449"/>
      <c r="BT4" s="449"/>
      <c r="BU4" s="450"/>
      <c r="BV4" s="448">
        <v>14994038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9.1</v>
      </c>
      <c r="CU4" s="589"/>
      <c r="CV4" s="589"/>
      <c r="CW4" s="589"/>
      <c r="CX4" s="589"/>
      <c r="CY4" s="589"/>
      <c r="CZ4" s="589"/>
      <c r="DA4" s="590"/>
      <c r="DB4" s="588">
        <v>7.7</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15667092</v>
      </c>
      <c r="BO5" s="420"/>
      <c r="BP5" s="420"/>
      <c r="BQ5" s="420"/>
      <c r="BR5" s="420"/>
      <c r="BS5" s="420"/>
      <c r="BT5" s="420"/>
      <c r="BU5" s="421"/>
      <c r="BV5" s="419">
        <v>14344892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95.8</v>
      </c>
      <c r="CU5" s="417"/>
      <c r="CV5" s="417"/>
      <c r="CW5" s="417"/>
      <c r="CX5" s="417"/>
      <c r="CY5" s="417"/>
      <c r="CZ5" s="417"/>
      <c r="DA5" s="418"/>
      <c r="DB5" s="416">
        <v>92.4</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849052</v>
      </c>
      <c r="BO6" s="420"/>
      <c r="BP6" s="420"/>
      <c r="BQ6" s="420"/>
      <c r="BR6" s="420"/>
      <c r="BS6" s="420"/>
      <c r="BT6" s="420"/>
      <c r="BU6" s="421"/>
      <c r="BV6" s="419">
        <v>649146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96.1</v>
      </c>
      <c r="CU6" s="563"/>
      <c r="CV6" s="563"/>
      <c r="CW6" s="563"/>
      <c r="CX6" s="563"/>
      <c r="CY6" s="563"/>
      <c r="CZ6" s="563"/>
      <c r="DA6" s="564"/>
      <c r="DB6" s="562">
        <v>92.9</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112491</v>
      </c>
      <c r="BO7" s="420"/>
      <c r="BP7" s="420"/>
      <c r="BQ7" s="420"/>
      <c r="BR7" s="420"/>
      <c r="BS7" s="420"/>
      <c r="BT7" s="420"/>
      <c r="BU7" s="421"/>
      <c r="BV7" s="419">
        <v>38208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8067248</v>
      </c>
      <c r="CU7" s="420"/>
      <c r="CV7" s="420"/>
      <c r="CW7" s="420"/>
      <c r="CX7" s="420"/>
      <c r="CY7" s="420"/>
      <c r="CZ7" s="420"/>
      <c r="DA7" s="421"/>
      <c r="DB7" s="419">
        <v>7933871</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736561</v>
      </c>
      <c r="BO8" s="420"/>
      <c r="BP8" s="420"/>
      <c r="BQ8" s="420"/>
      <c r="BR8" s="420"/>
      <c r="BS8" s="420"/>
      <c r="BT8" s="420"/>
      <c r="BU8" s="421"/>
      <c r="BV8" s="419">
        <v>610938</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0.33</v>
      </c>
      <c r="CU8" s="523"/>
      <c r="CV8" s="523"/>
      <c r="CW8" s="523"/>
      <c r="CX8" s="523"/>
      <c r="CY8" s="523"/>
      <c r="CZ8" s="523"/>
      <c r="DA8" s="524"/>
      <c r="DB8" s="522">
        <v>0.33</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20118</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104</v>
      </c>
      <c r="AV9" s="478"/>
      <c r="AW9" s="478"/>
      <c r="AX9" s="478"/>
      <c r="AY9" s="433" t="s">
        <v>111</v>
      </c>
      <c r="AZ9" s="434"/>
      <c r="BA9" s="434"/>
      <c r="BB9" s="434"/>
      <c r="BC9" s="434"/>
      <c r="BD9" s="434"/>
      <c r="BE9" s="434"/>
      <c r="BF9" s="434"/>
      <c r="BG9" s="434"/>
      <c r="BH9" s="434"/>
      <c r="BI9" s="434"/>
      <c r="BJ9" s="434"/>
      <c r="BK9" s="434"/>
      <c r="BL9" s="434"/>
      <c r="BM9" s="435"/>
      <c r="BN9" s="419">
        <v>125623</v>
      </c>
      <c r="BO9" s="420"/>
      <c r="BP9" s="420"/>
      <c r="BQ9" s="420"/>
      <c r="BR9" s="420"/>
      <c r="BS9" s="420"/>
      <c r="BT9" s="420"/>
      <c r="BU9" s="421"/>
      <c r="BV9" s="419">
        <v>-14203</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13.4</v>
      </c>
      <c r="CU9" s="417"/>
      <c r="CV9" s="417"/>
      <c r="CW9" s="417"/>
      <c r="CX9" s="417"/>
      <c r="CY9" s="417"/>
      <c r="CZ9" s="417"/>
      <c r="DA9" s="418"/>
      <c r="DB9" s="416">
        <v>14.8</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21538</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310969</v>
      </c>
      <c r="BO10" s="420"/>
      <c r="BP10" s="420"/>
      <c r="BQ10" s="420"/>
      <c r="BR10" s="420"/>
      <c r="BS10" s="420"/>
      <c r="BT10" s="420"/>
      <c r="BU10" s="421"/>
      <c r="BV10" s="419">
        <v>528632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43271</v>
      </c>
      <c r="BO11" s="420"/>
      <c r="BP11" s="420"/>
      <c r="BQ11" s="420"/>
      <c r="BR11" s="420"/>
      <c r="BS11" s="420"/>
      <c r="BT11" s="420"/>
      <c r="BU11" s="421"/>
      <c r="BV11" s="419">
        <v>37769</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19769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399339</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19481</v>
      </c>
      <c r="S13" s="507"/>
      <c r="T13" s="507"/>
      <c r="U13" s="507"/>
      <c r="V13" s="508"/>
      <c r="W13" s="509" t="s">
        <v>131</v>
      </c>
      <c r="X13" s="405"/>
      <c r="Y13" s="405"/>
      <c r="Z13" s="405"/>
      <c r="AA13" s="405"/>
      <c r="AB13" s="406"/>
      <c r="AC13" s="372">
        <v>682</v>
      </c>
      <c r="AD13" s="373"/>
      <c r="AE13" s="373"/>
      <c r="AF13" s="373"/>
      <c r="AG13" s="374"/>
      <c r="AH13" s="372">
        <v>785</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80524</v>
      </c>
      <c r="BO13" s="420"/>
      <c r="BP13" s="420"/>
      <c r="BQ13" s="420"/>
      <c r="BR13" s="420"/>
      <c r="BS13" s="420"/>
      <c r="BT13" s="420"/>
      <c r="BU13" s="421"/>
      <c r="BV13" s="419">
        <v>552198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10.199999999999999</v>
      </c>
      <c r="CU13" s="417"/>
      <c r="CV13" s="417"/>
      <c r="CW13" s="417"/>
      <c r="CX13" s="417"/>
      <c r="CY13" s="417"/>
      <c r="CZ13" s="417"/>
      <c r="DA13" s="418"/>
      <c r="DB13" s="416">
        <v>9.8000000000000007</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20100</v>
      </c>
      <c r="S14" s="507"/>
      <c r="T14" s="507"/>
      <c r="U14" s="507"/>
      <c r="V14" s="508"/>
      <c r="W14" s="510"/>
      <c r="X14" s="408"/>
      <c r="Y14" s="408"/>
      <c r="Z14" s="408"/>
      <c r="AA14" s="408"/>
      <c r="AB14" s="409"/>
      <c r="AC14" s="499">
        <v>6.6</v>
      </c>
      <c r="AD14" s="500"/>
      <c r="AE14" s="500"/>
      <c r="AF14" s="500"/>
      <c r="AG14" s="501"/>
      <c r="AH14" s="499">
        <v>7.1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19797</v>
      </c>
      <c r="S15" s="507"/>
      <c r="T15" s="507"/>
      <c r="U15" s="507"/>
      <c r="V15" s="508"/>
      <c r="W15" s="509" t="s">
        <v>137</v>
      </c>
      <c r="X15" s="405"/>
      <c r="Y15" s="405"/>
      <c r="Z15" s="405"/>
      <c r="AA15" s="405"/>
      <c r="AB15" s="406"/>
      <c r="AC15" s="372">
        <v>3667</v>
      </c>
      <c r="AD15" s="373"/>
      <c r="AE15" s="373"/>
      <c r="AF15" s="373"/>
      <c r="AG15" s="374"/>
      <c r="AH15" s="372">
        <v>3984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2392716</v>
      </c>
      <c r="BO15" s="449"/>
      <c r="BP15" s="449"/>
      <c r="BQ15" s="449"/>
      <c r="BR15" s="449"/>
      <c r="BS15" s="449"/>
      <c r="BT15" s="449"/>
      <c r="BU15" s="450"/>
      <c r="BV15" s="448">
        <v>2390352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35.700000000000003</v>
      </c>
      <c r="AD16" s="500"/>
      <c r="AE16" s="500"/>
      <c r="AF16" s="500"/>
      <c r="AG16" s="501"/>
      <c r="AH16" s="499">
        <v>36.1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7479395</v>
      </c>
      <c r="BO16" s="420"/>
      <c r="BP16" s="420"/>
      <c r="BQ16" s="420"/>
      <c r="BR16" s="420"/>
      <c r="BS16" s="420"/>
      <c r="BT16" s="420"/>
      <c r="BU16" s="421"/>
      <c r="BV16" s="419">
        <v>7312878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5915</v>
      </c>
      <c r="AD17" s="373"/>
      <c r="AE17" s="373"/>
      <c r="AF17" s="373"/>
      <c r="AG17" s="374"/>
      <c r="AH17" s="372">
        <v>6263</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2960973</v>
      </c>
      <c r="BO17" s="420"/>
      <c r="BP17" s="420"/>
      <c r="BQ17" s="420"/>
      <c r="BR17" s="420"/>
      <c r="BS17" s="420"/>
      <c r="BT17" s="420"/>
      <c r="BU17" s="421"/>
      <c r="BV17" s="419">
        <v>2964182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146</v>
      </c>
      <c r="C18" s="470"/>
      <c r="D18" s="470"/>
      <c r="E18" s="471"/>
      <c r="F18" s="471"/>
      <c r="G18" s="471"/>
      <c r="H18" s="471"/>
      <c r="I18" s="471"/>
      <c r="J18" s="471"/>
      <c r="K18" s="471"/>
      <c r="L18" s="472">
        <v>153.15</v>
      </c>
      <c r="M18" s="472"/>
      <c r="N18" s="472"/>
      <c r="O18" s="472"/>
      <c r="P18" s="472"/>
      <c r="Q18" s="472"/>
      <c r="R18" s="473"/>
      <c r="S18" s="473"/>
      <c r="T18" s="473"/>
      <c r="U18" s="473"/>
      <c r="V18" s="474"/>
      <c r="W18" s="490"/>
      <c r="X18" s="491"/>
      <c r="Y18" s="491"/>
      <c r="Z18" s="491"/>
      <c r="AA18" s="491"/>
      <c r="AB18" s="515"/>
      <c r="AC18" s="389">
        <v>57.6</v>
      </c>
      <c r="AD18" s="390"/>
      <c r="AE18" s="390"/>
      <c r="AF18" s="390"/>
      <c r="AG18" s="475"/>
      <c r="AH18" s="389">
        <v>56.8</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7870450</v>
      </c>
      <c r="BO18" s="420"/>
      <c r="BP18" s="420"/>
      <c r="BQ18" s="420"/>
      <c r="BR18" s="420"/>
      <c r="BS18" s="420"/>
      <c r="BT18" s="420"/>
      <c r="BU18" s="421"/>
      <c r="BV18" s="419">
        <v>7390374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148</v>
      </c>
      <c r="C19" s="470"/>
      <c r="D19" s="470"/>
      <c r="E19" s="471"/>
      <c r="F19" s="471"/>
      <c r="G19" s="471"/>
      <c r="H19" s="471"/>
      <c r="I19" s="471"/>
      <c r="J19" s="471"/>
      <c r="K19" s="471"/>
      <c r="L19" s="479">
        <v>131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10600966</v>
      </c>
      <c r="BO19" s="420"/>
      <c r="BP19" s="420"/>
      <c r="BQ19" s="420"/>
      <c r="BR19" s="420"/>
      <c r="BS19" s="420"/>
      <c r="BT19" s="420"/>
      <c r="BU19" s="421"/>
      <c r="BV19" s="419">
        <v>9855231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150</v>
      </c>
      <c r="C20" s="470"/>
      <c r="D20" s="470"/>
      <c r="E20" s="471"/>
      <c r="F20" s="471"/>
      <c r="G20" s="471"/>
      <c r="H20" s="471"/>
      <c r="I20" s="471"/>
      <c r="J20" s="471"/>
      <c r="K20" s="471"/>
      <c r="L20" s="479">
        <v>6581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9704613</v>
      </c>
      <c r="BO22" s="449"/>
      <c r="BP22" s="449"/>
      <c r="BQ22" s="449"/>
      <c r="BR22" s="449"/>
      <c r="BS22" s="449"/>
      <c r="BT22" s="449"/>
      <c r="BU22" s="450"/>
      <c r="BV22" s="448">
        <v>10624277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2771334</v>
      </c>
      <c r="BO23" s="420"/>
      <c r="BP23" s="420"/>
      <c r="BQ23" s="420"/>
      <c r="BR23" s="420"/>
      <c r="BS23" s="420"/>
      <c r="BT23" s="420"/>
      <c r="BU23" s="421"/>
      <c r="BV23" s="419">
        <v>2939892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160</v>
      </c>
      <c r="F24" s="376"/>
      <c r="G24" s="376"/>
      <c r="H24" s="376"/>
      <c r="I24" s="376"/>
      <c r="J24" s="376"/>
      <c r="K24" s="377"/>
      <c r="L24" s="372">
        <v>1</v>
      </c>
      <c r="M24" s="373"/>
      <c r="N24" s="373"/>
      <c r="O24" s="373"/>
      <c r="P24" s="374"/>
      <c r="Q24" s="372">
        <v>7040</v>
      </c>
      <c r="R24" s="373"/>
      <c r="S24" s="373"/>
      <c r="T24" s="373"/>
      <c r="U24" s="373"/>
      <c r="V24" s="374"/>
      <c r="W24" s="462"/>
      <c r="X24" s="399"/>
      <c r="Y24" s="400"/>
      <c r="Z24" s="375" t="s">
        <v>161</v>
      </c>
      <c r="AA24" s="376"/>
      <c r="AB24" s="376"/>
      <c r="AC24" s="376"/>
      <c r="AD24" s="376"/>
      <c r="AE24" s="376"/>
      <c r="AF24" s="376"/>
      <c r="AG24" s="377"/>
      <c r="AH24" s="372">
        <v>212</v>
      </c>
      <c r="AI24" s="373"/>
      <c r="AJ24" s="373"/>
      <c r="AK24" s="373"/>
      <c r="AL24" s="374"/>
      <c r="AM24" s="372">
        <v>650840</v>
      </c>
      <c r="AN24" s="373"/>
      <c r="AO24" s="373"/>
      <c r="AP24" s="373"/>
      <c r="AQ24" s="373"/>
      <c r="AR24" s="374"/>
      <c r="AS24" s="372">
        <v>3070</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7739459</v>
      </c>
      <c r="BO24" s="420"/>
      <c r="BP24" s="420"/>
      <c r="BQ24" s="420"/>
      <c r="BR24" s="420"/>
      <c r="BS24" s="420"/>
      <c r="BT24" s="420"/>
      <c r="BU24" s="421"/>
      <c r="BV24" s="419">
        <v>8380394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163</v>
      </c>
      <c r="F25" s="376"/>
      <c r="G25" s="376"/>
      <c r="H25" s="376"/>
      <c r="I25" s="376"/>
      <c r="J25" s="376"/>
      <c r="K25" s="377"/>
      <c r="L25" s="372">
        <v>1</v>
      </c>
      <c r="M25" s="373"/>
      <c r="N25" s="373"/>
      <c r="O25" s="373"/>
      <c r="P25" s="374"/>
      <c r="Q25" s="372">
        <v>6120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433766</v>
      </c>
      <c r="BO25" s="449"/>
      <c r="BP25" s="449"/>
      <c r="BQ25" s="449"/>
      <c r="BR25" s="449"/>
      <c r="BS25" s="449"/>
      <c r="BT25" s="449"/>
      <c r="BU25" s="450"/>
      <c r="BV25" s="448">
        <v>569493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166</v>
      </c>
      <c r="F26" s="376"/>
      <c r="G26" s="376"/>
      <c r="H26" s="376"/>
      <c r="I26" s="376"/>
      <c r="J26" s="376"/>
      <c r="K26" s="377"/>
      <c r="L26" s="372">
        <v>1</v>
      </c>
      <c r="M26" s="373"/>
      <c r="N26" s="373"/>
      <c r="O26" s="373"/>
      <c r="P26" s="374"/>
      <c r="Q26" s="372">
        <v>5220</v>
      </c>
      <c r="R26" s="373"/>
      <c r="S26" s="373"/>
      <c r="T26" s="373"/>
      <c r="U26" s="373"/>
      <c r="V26" s="374"/>
      <c r="W26" s="462"/>
      <c r="X26" s="399"/>
      <c r="Y26" s="400"/>
      <c r="Z26" s="375" t="s">
        <v>167</v>
      </c>
      <c r="AA26" s="430"/>
      <c r="AB26" s="430"/>
      <c r="AC26" s="430"/>
      <c r="AD26" s="430"/>
      <c r="AE26" s="430"/>
      <c r="AF26" s="430"/>
      <c r="AG26" s="431"/>
      <c r="AH26" s="372">
        <v>8</v>
      </c>
      <c r="AI26" s="373"/>
      <c r="AJ26" s="373"/>
      <c r="AK26" s="373"/>
      <c r="AL26" s="374"/>
      <c r="AM26" s="372">
        <v>21784</v>
      </c>
      <c r="AN26" s="373"/>
      <c r="AO26" s="373"/>
      <c r="AP26" s="373"/>
      <c r="AQ26" s="373"/>
      <c r="AR26" s="374"/>
      <c r="AS26" s="372">
        <v>2723</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169</v>
      </c>
      <c r="F27" s="376"/>
      <c r="G27" s="376"/>
      <c r="H27" s="376"/>
      <c r="I27" s="376"/>
      <c r="J27" s="376"/>
      <c r="K27" s="377"/>
      <c r="L27" s="372">
        <v>1</v>
      </c>
      <c r="M27" s="373"/>
      <c r="N27" s="373"/>
      <c r="O27" s="373"/>
      <c r="P27" s="374"/>
      <c r="Q27" s="372">
        <v>3200</v>
      </c>
      <c r="R27" s="373"/>
      <c r="S27" s="373"/>
      <c r="T27" s="373"/>
      <c r="U27" s="373"/>
      <c r="V27" s="374"/>
      <c r="W27" s="462"/>
      <c r="X27" s="399"/>
      <c r="Y27" s="400"/>
      <c r="Z27" s="375" t="s">
        <v>170</v>
      </c>
      <c r="AA27" s="376"/>
      <c r="AB27" s="376"/>
      <c r="AC27" s="376"/>
      <c r="AD27" s="376"/>
      <c r="AE27" s="376"/>
      <c r="AF27" s="376"/>
      <c r="AG27" s="377"/>
      <c r="AH27" s="372">
        <v>1</v>
      </c>
      <c r="AI27" s="373"/>
      <c r="AJ27" s="373"/>
      <c r="AK27" s="373"/>
      <c r="AL27" s="374"/>
      <c r="AM27" s="372" t="s">
        <v>171</v>
      </c>
      <c r="AN27" s="373"/>
      <c r="AO27" s="373"/>
      <c r="AP27" s="373"/>
      <c r="AQ27" s="373"/>
      <c r="AR27" s="374"/>
      <c r="AS27" s="372" t="s">
        <v>171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377100</v>
      </c>
      <c r="BO27" s="454"/>
      <c r="BP27" s="454"/>
      <c r="BQ27" s="454"/>
      <c r="BR27" s="454"/>
      <c r="BS27" s="454"/>
      <c r="BT27" s="454"/>
      <c r="BU27" s="455"/>
      <c r="BV27" s="453">
        <v>377052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2500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3322960</v>
      </c>
      <c r="BO28" s="449"/>
      <c r="BP28" s="449"/>
      <c r="BQ28" s="449"/>
      <c r="BR28" s="449"/>
      <c r="BS28" s="449"/>
      <c r="BT28" s="449"/>
      <c r="BU28" s="450"/>
      <c r="BV28" s="448">
        <v>3411330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12</v>
      </c>
      <c r="M29" s="373"/>
      <c r="N29" s="373"/>
      <c r="O29" s="373"/>
      <c r="P29" s="374"/>
      <c r="Q29" s="372">
        <v>2400</v>
      </c>
      <c r="R29" s="373"/>
      <c r="S29" s="373"/>
      <c r="T29" s="373"/>
      <c r="U29" s="373"/>
      <c r="V29" s="374"/>
      <c r="W29" s="463"/>
      <c r="X29" s="464"/>
      <c r="Y29" s="465"/>
      <c r="Z29" s="375" t="s">
        <v>177</v>
      </c>
      <c r="AA29" s="376"/>
      <c r="AB29" s="376"/>
      <c r="AC29" s="376"/>
      <c r="AD29" s="376"/>
      <c r="AE29" s="376"/>
      <c r="AF29" s="376"/>
      <c r="AG29" s="377"/>
      <c r="AH29" s="372">
        <v>213</v>
      </c>
      <c r="AI29" s="373"/>
      <c r="AJ29" s="373"/>
      <c r="AK29" s="373"/>
      <c r="AL29" s="374"/>
      <c r="AM29" s="372">
        <v>655091</v>
      </c>
      <c r="AN29" s="373"/>
      <c r="AO29" s="373"/>
      <c r="AP29" s="373"/>
      <c r="AQ29" s="373"/>
      <c r="AR29" s="374"/>
      <c r="AS29" s="372">
        <v>3076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300023</v>
      </c>
      <c r="BO29" s="420"/>
      <c r="BP29" s="420"/>
      <c r="BQ29" s="420"/>
      <c r="BR29" s="420"/>
      <c r="BS29" s="420"/>
      <c r="BT29" s="420"/>
      <c r="BU29" s="421"/>
      <c r="BV29" s="419">
        <v>299800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91.9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3948724</v>
      </c>
      <c r="BO30" s="454"/>
      <c r="BP30" s="454"/>
      <c r="BQ30" s="454"/>
      <c r="BR30" s="454"/>
      <c r="BS30" s="454"/>
      <c r="BT30" s="454"/>
      <c r="BU30" s="455"/>
      <c r="BV30" s="453">
        <v>3717376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5</v>
      </c>
      <c r="V34" s="367"/>
      <c r="W34" s="368" t="str">
        <f>IF('各会計、関係団体の財政状況及び健全化判断比率'!B28="","",'各会計、関係団体の財政状況及び健全化判断比率'!B28)</f>
        <v>越前町国民健康保険事業特別会計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IF('各会計、関係団体の財政状況及び健全化判断比率'!B31="","",'各会計、関係団体の財政状況及び健全化判断比率'!B31)</f>
        <v>越前町水道事業会計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福井県市町総合事務組合（普通会計分）</v>
      </c>
      <c r="BZ34" s="368"/>
      <c r="CA34" s="368"/>
      <c r="CB34" s="368"/>
      <c r="CC34" s="368"/>
      <c r="CD34" s="368"/>
      <c r="CE34" s="368"/>
      <c r="CF34" s="368"/>
      <c r="CG34" s="368"/>
      <c r="CH34" s="368"/>
      <c r="CI34" s="368"/>
      <c r="CJ34" s="368"/>
      <c r="CK34" s="368"/>
      <c r="CL34" s="368"/>
      <c r="CM34" s="368"/>
      <c r="CN34" s="169"/>
      <c r="CO34" s="367">
        <f>IF(CQ34="","",MAX(C34:D43,U34:V43,AM34:AN43,BE34:BF43,BW34:BX43)+1)</f>
        <v>20</v>
      </c>
      <c r="CP34" s="367"/>
      <c r="CQ34" s="368" t="str">
        <f>IF('各会計、関係団体の財政状況及び健全化判断比率'!BS7="","",'各会計、関係団体の財政状況及び健全化判断比率'!BS7)</f>
        <v>（一財）越前町公共施設管理公社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越前町温泉事業特別会計</v>
      </c>
      <c r="F35" s="368"/>
      <c r="G35" s="368"/>
      <c r="H35" s="368"/>
      <c r="I35" s="368"/>
      <c r="J35" s="368"/>
      <c r="K35" s="368"/>
      <c r="L35" s="368"/>
      <c r="M35" s="368"/>
      <c r="N35" s="368"/>
      <c r="O35" s="368"/>
      <c r="P35" s="368"/>
      <c r="Q35" s="368"/>
      <c r="R35" s="368"/>
      <c r="S35" s="368"/>
      <c r="T35" s="169"/>
      <c r="U35" s="367">
        <f>IF(W35="","",U34+1)</f>
        <v>6</v>
      </c>
      <c r="V35" s="367"/>
      <c r="W35" s="368" t="str">
        <f>IF('各会計、関係団体の財政状況及び健全化判断比率'!B29="","",'各会計、関係団体の財政状況及び健全化判断比率'!B29)</f>
        <v>越前町介護保険事業特別会計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IF('各会計、関係団体の財政状況及び健全化判断比率'!B32="","",'各会計、関係団体の財政状況及び健全化判断比率'!B32)</f>
        <v>越前町下水道事業会計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福井県市町総合事務組合（事業会計分）</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越前町農林漁業体験実習館事業特別会計</v>
      </c>
      <c r="F36" s="368"/>
      <c r="G36" s="368"/>
      <c r="H36" s="368"/>
      <c r="I36" s="368"/>
      <c r="J36" s="368"/>
      <c r="K36" s="368"/>
      <c r="L36" s="368"/>
      <c r="M36" s="368"/>
      <c r="N36" s="368"/>
      <c r="O36" s="368"/>
      <c r="P36" s="368"/>
      <c r="Q36" s="368"/>
      <c r="R36" s="368"/>
      <c r="S36" s="368"/>
      <c r="T36" s="169"/>
      <c r="U36" s="367">
        <f t="shared" ref="U36:U43" si="4">IF(W36="","",U35+1)</f>
        <v>7</v>
      </c>
      <c r="V36" s="367"/>
      <c r="W36" s="368" t="str">
        <f>IF('各会計、関係団体の財政状況及び健全化判断比率'!B30="","",'各会計、関係団体の財政状況及び健全化判断比率'!B30)</f>
        <v>越前町後期高齢者医療事業特別会計</v>
      </c>
      <c r="X36" s="368"/>
      <c r="Y36" s="368"/>
      <c r="Z36" s="368"/>
      <c r="AA36" s="368"/>
      <c r="AB36" s="368"/>
      <c r="AC36" s="368"/>
      <c r="AD36" s="368"/>
      <c r="AE36" s="368"/>
      <c r="AF36" s="368"/>
      <c r="AG36" s="368"/>
      <c r="AH36" s="368"/>
      <c r="AI36" s="368"/>
      <c r="AJ36" s="368"/>
      <c r="AK36" s="368"/>
      <c r="AL36" s="169"/>
      <c r="AM36" s="367">
        <f t="shared" si="0"/>
        <v>10</v>
      </c>
      <c r="AN36" s="367"/>
      <c r="AO36" s="368" t="str">
        <f>IF('各会計、関係団体の財政状況及び健全化判断比率'!B33="","",'各会計、関係団体の財政状況及び健全化判断比率'!B33)</f>
        <v>越前町国民健康保険病院事業会計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福井県後期高齢者医療広域連合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f>IF(E37="","",C36+1)</f>
        <v>4</v>
      </c>
      <c r="D37" s="367"/>
      <c r="E37" s="368" t="str">
        <f>IF('各会計、関係団体の財政状況及び健全化判断比率'!B10="","",'各会計、関係団体の財政状況及び健全化判断比率'!B10)</f>
        <v>越前町土地区画整理事業特別会計</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福井県後期高齢者医療広域連合（事業会計分）</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福井県自治会館組合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16</v>
      </c>
      <c r="BX39" s="367"/>
      <c r="BY39" s="368" t="str">
        <f>IF('各会計、関係団体の財政状況及び健全化判断比率'!B73="","",'各会計、関係団体の財政状況及び健全化判断比率'!B73)</f>
        <v>鯖江・丹生消防組合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17</v>
      </c>
      <c r="BX40" s="367"/>
      <c r="BY40" s="368" t="str">
        <f>IF('各会計、関係団体の財政状況及び健全化判断比率'!B74="","",'各会計、関係団体の財政状況及び健全化判断比率'!B74)</f>
        <v>鯖江広域衛生施設組合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18</v>
      </c>
      <c r="BX41" s="367"/>
      <c r="BY41" s="368" t="str">
        <f>IF('各会計、関係団体の財政状況及び健全化判断比率'!B75="","",'各会計、関係団体の財政状況及び健全化判断比率'!B75)</f>
        <v>公立丹南病院組合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19</v>
      </c>
      <c r="BX42" s="367"/>
      <c r="BY42" s="368" t="str">
        <f>IF('各会計、関係団体の財政状況及び健全化判断比率'!B76="","",'各会計、関係団体の財政状況及び健全化判断比率'!B76)</f>
        <v>福井県丹南広域組合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4XtPuiYQMPJm1NR68B7KaSW2c0E8TiRPjjzzrGKaqBk9Ug2IynUTpZ0m/Y4JlyHZzFClFy8lKsyqLvP3EWpmsA==" saltValue="Bg2PqUpRY6X/JHsL+654w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535</v>
      </c>
      <c r="D34" s="1151"/>
      <c r="E34" s="1152"/>
      <c r="F34" s="32">
        <v>7.94</v>
      </c>
      <c r="G34" s="33">
        <v>7.57</v>
      </c>
      <c r="H34" s="33">
        <v>7.9</v>
      </c>
      <c r="I34" s="33">
        <v>7.69</v>
      </c>
      <c r="J34" s="34">
        <v>9.1300000000000008</v>
      </c>
      <c r="K34" s="22"/>
      <c r="L34" s="22"/>
      <c r="M34" s="22"/>
      <c r="N34" s="22"/>
      <c r="O34" s="22"/>
      <c r="P34" s="22"/>
    </row>
    <row r="35" spans="1:16" ht="39" customHeight="1" x14ac:dyDescent="0.2">
      <c r="A35" s="22"/>
      <c r="B35" s="35"/>
      <c r="C35" s="1145" t="s">
        <v>536</v>
      </c>
      <c r="D35" s="1146"/>
      <c r="E35" s="1147"/>
      <c r="F35" s="36">
        <v>3.36</v>
      </c>
      <c r="G35" s="37">
        <v>3.22</v>
      </c>
      <c r="H35" s="37">
        <v>3.24</v>
      </c>
      <c r="I35" s="37">
        <v>3.07</v>
      </c>
      <c r="J35" s="38">
        <v>3.06</v>
      </c>
      <c r="K35" s="22"/>
      <c r="L35" s="22"/>
      <c r="M35" s="22"/>
      <c r="N35" s="22"/>
      <c r="O35" s="22"/>
      <c r="P35" s="22"/>
    </row>
    <row r="36" spans="1:16" ht="39" customHeight="1" x14ac:dyDescent="0.2">
      <c r="A36" s="22"/>
      <c r="B36" s="35"/>
      <c r="C36" s="1145" t="s">
        <v>537</v>
      </c>
      <c r="D36" s="1146"/>
      <c r="E36" s="1147"/>
      <c r="F36" s="36" t="s">
        <v>489</v>
      </c>
      <c r="G36" s="37" t="s">
        <v>489</v>
      </c>
      <c r="H36" s="37" t="s">
        <v>489</v>
      </c>
      <c r="I36" s="37" t="s">
        <v>489</v>
      </c>
      <c r="J36" s="38">
        <v>1.2</v>
      </c>
      <c r="K36" s="22"/>
      <c r="L36" s="22"/>
      <c r="M36" s="22"/>
      <c r="N36" s="22"/>
      <c r="O36" s="22"/>
      <c r="P36" s="22"/>
    </row>
    <row r="37" spans="1:16" ht="39" customHeight="1" x14ac:dyDescent="0.2">
      <c r="A37" s="22"/>
      <c r="B37" s="35"/>
      <c r="C37" s="1145" t="s">
        <v>538</v>
      </c>
      <c r="D37" s="1146"/>
      <c r="E37" s="1147"/>
      <c r="F37" s="36">
        <v>0.82</v>
      </c>
      <c r="G37" s="37">
        <v>1.66</v>
      </c>
      <c r="H37" s="37">
        <v>1.25</v>
      </c>
      <c r="I37" s="37">
        <v>1.67</v>
      </c>
      <c r="J37" s="38">
        <v>0.85</v>
      </c>
      <c r="K37" s="22"/>
      <c r="L37" s="22"/>
      <c r="M37" s="22"/>
      <c r="N37" s="22"/>
      <c r="O37" s="22"/>
      <c r="P37" s="22"/>
    </row>
    <row r="38" spans="1:16" ht="39" customHeight="1" x14ac:dyDescent="0.2">
      <c r="A38" s="22"/>
      <c r="B38" s="35"/>
      <c r="C38" s="1145" t="s">
        <v>539</v>
      </c>
      <c r="D38" s="1146"/>
      <c r="E38" s="1147"/>
      <c r="F38" s="36" t="s">
        <v>489</v>
      </c>
      <c r="G38" s="37" t="s">
        <v>489</v>
      </c>
      <c r="H38" s="37" t="s">
        <v>489</v>
      </c>
      <c r="I38" s="37" t="s">
        <v>489</v>
      </c>
      <c r="J38" s="38">
        <v>0.78</v>
      </c>
      <c r="K38" s="22"/>
      <c r="L38" s="22"/>
      <c r="M38" s="22"/>
      <c r="N38" s="22"/>
      <c r="O38" s="22"/>
      <c r="P38" s="22"/>
    </row>
    <row r="39" spans="1:16" ht="39" customHeight="1" x14ac:dyDescent="0.2">
      <c r="A39" s="22"/>
      <c r="B39" s="35"/>
      <c r="C39" s="1145" t="s">
        <v>540</v>
      </c>
      <c r="D39" s="1146"/>
      <c r="E39" s="1147"/>
      <c r="F39" s="36">
        <v>0.47</v>
      </c>
      <c r="G39" s="37">
        <v>0.87</v>
      </c>
      <c r="H39" s="37">
        <v>0.45</v>
      </c>
      <c r="I39" s="37">
        <v>0.89</v>
      </c>
      <c r="J39" s="38">
        <v>0.65</v>
      </c>
      <c r="K39" s="22"/>
      <c r="L39" s="22"/>
      <c r="M39" s="22"/>
      <c r="N39" s="22"/>
      <c r="O39" s="22"/>
      <c r="P39" s="22"/>
    </row>
    <row r="40" spans="1:16" ht="39" customHeight="1" x14ac:dyDescent="0.2">
      <c r="A40" s="22"/>
      <c r="B40" s="35"/>
      <c r="C40" s="1145" t="s">
        <v>541</v>
      </c>
      <c r="D40" s="1146"/>
      <c r="E40" s="1147"/>
      <c r="F40" s="36">
        <v>0.02</v>
      </c>
      <c r="G40" s="37">
        <v>0.02</v>
      </c>
      <c r="H40" s="37">
        <v>0.02</v>
      </c>
      <c r="I40" s="37">
        <v>0.02</v>
      </c>
      <c r="J40" s="38">
        <v>0.02</v>
      </c>
      <c r="K40" s="22"/>
      <c r="L40" s="22"/>
      <c r="M40" s="22"/>
      <c r="N40" s="22"/>
      <c r="O40" s="22"/>
      <c r="P40" s="22"/>
    </row>
    <row r="41" spans="1:16" ht="39" customHeight="1" x14ac:dyDescent="0.2">
      <c r="A41" s="22"/>
      <c r="B41" s="35"/>
      <c r="C41" s="1145" t="s">
        <v>542</v>
      </c>
      <c r="D41" s="1146"/>
      <c r="E41" s="1147"/>
      <c r="F41" s="36">
        <v>0.01</v>
      </c>
      <c r="G41" s="37">
        <v>0.04</v>
      </c>
      <c r="H41" s="37">
        <v>0.03</v>
      </c>
      <c r="I41" s="37">
        <v>0</v>
      </c>
      <c r="J41" s="38">
        <v>0</v>
      </c>
      <c r="K41" s="22"/>
      <c r="L41" s="22"/>
      <c r="M41" s="22"/>
      <c r="N41" s="22"/>
      <c r="O41" s="22"/>
      <c r="P41" s="22"/>
    </row>
    <row r="42" spans="1:16" ht="39" customHeight="1" x14ac:dyDescent="0.2">
      <c r="A42" s="22"/>
      <c r="B42" s="39"/>
      <c r="C42" s="1145" t="s">
        <v>543</v>
      </c>
      <c r="D42" s="1146"/>
      <c r="E42" s="1147"/>
      <c r="F42" s="36" t="s">
        <v>489</v>
      </c>
      <c r="G42" s="37" t="s">
        <v>544</v>
      </c>
      <c r="H42" s="37" t="s">
        <v>489</v>
      </c>
      <c r="I42" s="37" t="s">
        <v>489</v>
      </c>
      <c r="J42" s="38" t="s">
        <v>489</v>
      </c>
      <c r="K42" s="22"/>
      <c r="L42" s="22"/>
      <c r="M42" s="22"/>
      <c r="N42" s="22"/>
      <c r="O42" s="22"/>
      <c r="P42" s="22"/>
    </row>
    <row r="43" spans="1:16" ht="39" customHeight="1" thickBot="1" x14ac:dyDescent="0.25">
      <c r="A43" s="22"/>
      <c r="B43" s="40"/>
      <c r="C43" s="1148" t="s">
        <v>545</v>
      </c>
      <c r="D43" s="1149"/>
      <c r="E43" s="1150"/>
      <c r="F43" s="41">
        <v>0.85</v>
      </c>
      <c r="G43" s="42">
        <v>0.87</v>
      </c>
      <c r="H43" s="42">
        <v>0.89</v>
      </c>
      <c r="I43" s="42">
        <v>1.49</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PHjATl1aA1PGw6Os07IDYGcNJ+rLeLVAmXZnxyF5ltIWgwQEgycALawMvScrlxlHziuSru6twFpFRBBUejlNA==" saltValue="46hXepjyIMliqMSNeyYi7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1145</v>
      </c>
      <c r="L45" s="60">
        <v>1267</v>
      </c>
      <c r="M45" s="60">
        <v>1412</v>
      </c>
      <c r="N45" s="60">
        <v>1421</v>
      </c>
      <c r="O45" s="61">
        <v>1382</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2">
      <c r="A48" s="48"/>
      <c r="B48" s="1178"/>
      <c r="C48" s="1179"/>
      <c r="D48" s="62"/>
      <c r="E48" s="1155" t="s">
        <v>13</v>
      </c>
      <c r="F48" s="1155"/>
      <c r="G48" s="1155"/>
      <c r="H48" s="1155"/>
      <c r="I48" s="1155"/>
      <c r="J48" s="1156"/>
      <c r="K48" s="63">
        <v>640</v>
      </c>
      <c r="L48" s="64">
        <v>580</v>
      </c>
      <c r="M48" s="64">
        <v>534</v>
      </c>
      <c r="N48" s="64">
        <v>588</v>
      </c>
      <c r="O48" s="65">
        <v>495</v>
      </c>
      <c r="P48" s="48"/>
      <c r="Q48" s="48"/>
      <c r="R48" s="48"/>
      <c r="S48" s="48"/>
      <c r="T48" s="48"/>
      <c r="U48" s="48"/>
    </row>
    <row r="49" spans="1:21" ht="30.75" customHeight="1" x14ac:dyDescent="0.2">
      <c r="A49" s="48"/>
      <c r="B49" s="1178"/>
      <c r="C49" s="1179"/>
      <c r="D49" s="62"/>
      <c r="E49" s="1155" t="s">
        <v>14</v>
      </c>
      <c r="F49" s="1155"/>
      <c r="G49" s="1155"/>
      <c r="H49" s="1155"/>
      <c r="I49" s="1155"/>
      <c r="J49" s="1156"/>
      <c r="K49" s="63">
        <v>92</v>
      </c>
      <c r="L49" s="64">
        <v>97</v>
      </c>
      <c r="M49" s="64">
        <v>117</v>
      </c>
      <c r="N49" s="64">
        <v>111</v>
      </c>
      <c r="O49" s="65">
        <v>125</v>
      </c>
      <c r="P49" s="48"/>
      <c r="Q49" s="48"/>
      <c r="R49" s="48"/>
      <c r="S49" s="48"/>
      <c r="T49" s="48"/>
      <c r="U49" s="48"/>
    </row>
    <row r="50" spans="1:21" ht="30.75" customHeight="1" x14ac:dyDescent="0.2">
      <c r="A50" s="48"/>
      <c r="B50" s="1178"/>
      <c r="C50" s="1179"/>
      <c r="D50" s="62"/>
      <c r="E50" s="1155" t="s">
        <v>15</v>
      </c>
      <c r="F50" s="1155"/>
      <c r="G50" s="1155"/>
      <c r="H50" s="1155"/>
      <c r="I50" s="1155"/>
      <c r="J50" s="1156"/>
      <c r="K50" s="63">
        <v>8</v>
      </c>
      <c r="L50" s="64">
        <v>6</v>
      </c>
      <c r="M50" s="64">
        <v>4</v>
      </c>
      <c r="N50" s="64">
        <v>2</v>
      </c>
      <c r="O50" s="65">
        <v>0</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1339</v>
      </c>
      <c r="L52" s="64">
        <v>1368</v>
      </c>
      <c r="M52" s="64">
        <v>1427</v>
      </c>
      <c r="N52" s="64">
        <v>1412</v>
      </c>
      <c r="O52" s="65">
        <v>1336</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546</v>
      </c>
      <c r="L53" s="69">
        <v>582</v>
      </c>
      <c r="M53" s="69">
        <v>640</v>
      </c>
      <c r="N53" s="69">
        <v>710</v>
      </c>
      <c r="O53" s="70">
        <v>666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d7HMSAkndcrPe4uAgu3xtcDBY+7IquP87OCfg8eHpHVrlYdLEVf6ZRuvaCJdSxOnSasJkkm/JegRiZMII6UnA==" saltValue="CTLsRUzKe6LNpJ0glzaLk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96" t="s">
        <v>30</v>
      </c>
      <c r="C41" s="1197"/>
      <c r="D41" s="105"/>
      <c r="E41" s="1198" t="s">
        <v>31</v>
      </c>
      <c r="F41" s="1198"/>
      <c r="G41" s="1198"/>
      <c r="H41" s="1199"/>
      <c r="I41" s="343">
        <v>12733</v>
      </c>
      <c r="J41" s="344">
        <v>12771</v>
      </c>
      <c r="K41" s="344">
        <v>11793</v>
      </c>
      <c r="L41" s="344">
        <v>10624</v>
      </c>
      <c r="M41" s="345">
        <v>9705</v>
      </c>
    </row>
    <row r="42" spans="2:13" ht="27.75" customHeight="1" x14ac:dyDescent="0.2">
      <c r="B42" s="1186"/>
      <c r="C42" s="1187"/>
      <c r="D42" s="106"/>
      <c r="E42" s="1190" t="s">
        <v>32</v>
      </c>
      <c r="F42" s="1190"/>
      <c r="G42" s="1190"/>
      <c r="H42" s="1191"/>
      <c r="I42" s="346">
        <v>50</v>
      </c>
      <c r="J42" s="347">
        <v>37</v>
      </c>
      <c r="K42" s="347">
        <v>38</v>
      </c>
      <c r="L42" s="347">
        <v>20</v>
      </c>
      <c r="M42" s="348">
        <v>9</v>
      </c>
    </row>
    <row r="43" spans="2:13" ht="27.75" customHeight="1" x14ac:dyDescent="0.2">
      <c r="B43" s="1186"/>
      <c r="C43" s="1187"/>
      <c r="D43" s="106"/>
      <c r="E43" s="1190" t="s">
        <v>33</v>
      </c>
      <c r="F43" s="1190"/>
      <c r="G43" s="1190"/>
      <c r="H43" s="1191"/>
      <c r="I43" s="346">
        <v>4274</v>
      </c>
      <c r="J43" s="347">
        <v>3788</v>
      </c>
      <c r="K43" s="347">
        <v>3271</v>
      </c>
      <c r="L43" s="347">
        <v>2907</v>
      </c>
      <c r="M43" s="348">
        <v>2536</v>
      </c>
    </row>
    <row r="44" spans="2:13" ht="27.75" customHeight="1" x14ac:dyDescent="0.2">
      <c r="B44" s="1186"/>
      <c r="C44" s="1187"/>
      <c r="D44" s="106"/>
      <c r="E44" s="1190" t="s">
        <v>34</v>
      </c>
      <c r="F44" s="1190"/>
      <c r="G44" s="1190"/>
      <c r="H44" s="1191"/>
      <c r="I44" s="346">
        <v>659</v>
      </c>
      <c r="J44" s="347">
        <v>643</v>
      </c>
      <c r="K44" s="347">
        <v>545</v>
      </c>
      <c r="L44" s="347">
        <v>553</v>
      </c>
      <c r="M44" s="348">
        <v>738</v>
      </c>
    </row>
    <row r="45" spans="2:13" ht="27.75" customHeight="1" x14ac:dyDescent="0.2">
      <c r="B45" s="1186"/>
      <c r="C45" s="1187"/>
      <c r="D45" s="106"/>
      <c r="E45" s="1190" t="s">
        <v>35</v>
      </c>
      <c r="F45" s="1190"/>
      <c r="G45" s="1190"/>
      <c r="H45" s="1191"/>
      <c r="I45" s="346">
        <v>1878</v>
      </c>
      <c r="J45" s="347">
        <v>1838</v>
      </c>
      <c r="K45" s="347">
        <v>1908</v>
      </c>
      <c r="L45" s="347">
        <v>1954</v>
      </c>
      <c r="M45" s="348">
        <v>1939</v>
      </c>
    </row>
    <row r="46" spans="2:13" ht="27.75" customHeight="1" x14ac:dyDescent="0.2">
      <c r="B46" s="1186"/>
      <c r="C46" s="1187"/>
      <c r="D46" s="107"/>
      <c r="E46" s="1190" t="s">
        <v>36</v>
      </c>
      <c r="F46" s="1190"/>
      <c r="G46" s="1190"/>
      <c r="H46" s="1191"/>
      <c r="I46" s="346" t="s">
        <v>489</v>
      </c>
      <c r="J46" s="347" t="s">
        <v>489</v>
      </c>
      <c r="K46" s="347" t="s">
        <v>489</v>
      </c>
      <c r="L46" s="347" t="s">
        <v>489</v>
      </c>
      <c r="M46" s="348" t="s">
        <v>489</v>
      </c>
    </row>
    <row r="47" spans="2:13" ht="27.75" customHeight="1" x14ac:dyDescent="0.2">
      <c r="B47" s="1186"/>
      <c r="C47" s="1187"/>
      <c r="D47" s="108"/>
      <c r="E47" s="1200" t="s">
        <v>37</v>
      </c>
      <c r="F47" s="1201"/>
      <c r="G47" s="1201"/>
      <c r="H47" s="1202"/>
      <c r="I47" s="346" t="s">
        <v>489</v>
      </c>
      <c r="J47" s="347" t="s">
        <v>489</v>
      </c>
      <c r="K47" s="347" t="s">
        <v>489</v>
      </c>
      <c r="L47" s="347" t="s">
        <v>489</v>
      </c>
      <c r="M47" s="348" t="s">
        <v>489</v>
      </c>
    </row>
    <row r="48" spans="2:13" ht="27.75" customHeight="1" x14ac:dyDescent="0.2">
      <c r="B48" s="1186"/>
      <c r="C48" s="1187"/>
      <c r="D48" s="106"/>
      <c r="E48" s="1190" t="s">
        <v>38</v>
      </c>
      <c r="F48" s="1190"/>
      <c r="G48" s="1190"/>
      <c r="H48" s="1191"/>
      <c r="I48" s="346" t="s">
        <v>489</v>
      </c>
      <c r="J48" s="347" t="s">
        <v>489</v>
      </c>
      <c r="K48" s="347" t="s">
        <v>489</v>
      </c>
      <c r="L48" s="347" t="s">
        <v>489</v>
      </c>
      <c r="M48" s="348" t="s">
        <v>489</v>
      </c>
    </row>
    <row r="49" spans="2:13" ht="27.75" customHeight="1" x14ac:dyDescent="0.2">
      <c r="B49" s="1188"/>
      <c r="C49" s="1189"/>
      <c r="D49" s="106"/>
      <c r="E49" s="1190" t="s">
        <v>39</v>
      </c>
      <c r="F49" s="1190"/>
      <c r="G49" s="1190"/>
      <c r="H49" s="1191"/>
      <c r="I49" s="346" t="s">
        <v>489</v>
      </c>
      <c r="J49" s="347" t="s">
        <v>489</v>
      </c>
      <c r="K49" s="347" t="s">
        <v>489</v>
      </c>
      <c r="L49" s="347" t="s">
        <v>489</v>
      </c>
      <c r="M49" s="348" t="s">
        <v>489</v>
      </c>
    </row>
    <row r="50" spans="2:13" ht="27.75" customHeight="1" x14ac:dyDescent="0.2">
      <c r="B50" s="1184" t="s">
        <v>40</v>
      </c>
      <c r="C50" s="1185"/>
      <c r="D50" s="109"/>
      <c r="E50" s="1190" t="s">
        <v>41</v>
      </c>
      <c r="F50" s="1190"/>
      <c r="G50" s="1190"/>
      <c r="H50" s="1191"/>
      <c r="I50" s="346">
        <v>3971</v>
      </c>
      <c r="J50" s="347">
        <v>4305</v>
      </c>
      <c r="K50" s="347">
        <v>4659</v>
      </c>
      <c r="L50" s="347">
        <v>4882</v>
      </c>
      <c r="M50" s="348">
        <v>4999</v>
      </c>
    </row>
    <row r="51" spans="2:13" ht="27.75" customHeight="1" x14ac:dyDescent="0.2">
      <c r="B51" s="1186"/>
      <c r="C51" s="1187"/>
      <c r="D51" s="106"/>
      <c r="E51" s="1190" t="s">
        <v>42</v>
      </c>
      <c r="F51" s="1190"/>
      <c r="G51" s="1190"/>
      <c r="H51" s="1191"/>
      <c r="I51" s="346" t="s">
        <v>489</v>
      </c>
      <c r="J51" s="347" t="s">
        <v>489</v>
      </c>
      <c r="K51" s="347" t="s">
        <v>489</v>
      </c>
      <c r="L51" s="347" t="s">
        <v>489</v>
      </c>
      <c r="M51" s="348" t="s">
        <v>489</v>
      </c>
    </row>
    <row r="52" spans="2:13" ht="27.75" customHeight="1" x14ac:dyDescent="0.2">
      <c r="B52" s="1188"/>
      <c r="C52" s="1189"/>
      <c r="D52" s="106"/>
      <c r="E52" s="1190" t="s">
        <v>43</v>
      </c>
      <c r="F52" s="1190"/>
      <c r="G52" s="1190"/>
      <c r="H52" s="1191"/>
      <c r="I52" s="346">
        <v>13982</v>
      </c>
      <c r="J52" s="347">
        <v>13737</v>
      </c>
      <c r="K52" s="347">
        <v>12743</v>
      </c>
      <c r="L52" s="347">
        <v>11658</v>
      </c>
      <c r="M52" s="348">
        <v>10688</v>
      </c>
    </row>
    <row r="53" spans="2:13" ht="27.75" customHeight="1" thickBot="1" x14ac:dyDescent="0.25">
      <c r="B53" s="1192" t="s">
        <v>19</v>
      </c>
      <c r="C53" s="1193"/>
      <c r="D53" s="110"/>
      <c r="E53" s="1194" t="s">
        <v>44</v>
      </c>
      <c r="F53" s="1194"/>
      <c r="G53" s="1194"/>
      <c r="H53" s="1195"/>
      <c r="I53" s="349">
        <v>1641</v>
      </c>
      <c r="J53" s="350">
        <v>1034</v>
      </c>
      <c r="K53" s="350">
        <v>152</v>
      </c>
      <c r="L53" s="350">
        <v>-481</v>
      </c>
      <c r="M53" s="351">
        <v>-761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FPep9L0EYyss4I58syqPtl6ndBoyOi+tZ/lPGcG3kkHiwFtll0Y8DgWUsFH5zzWFOkKxdNbg+fBnlgWm0s446A==" saltValue="F8buBePPX/dipOj9Y9pKG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11" t="s">
        <v>46</v>
      </c>
      <c r="D55" s="1211"/>
      <c r="E55" s="1212"/>
      <c r="F55" s="352">
        <v>2883</v>
      </c>
      <c r="G55" s="352">
        <v>3411</v>
      </c>
      <c r="H55" s="353">
        <v>3323</v>
      </c>
    </row>
    <row r="56" spans="2:8" ht="52.5" customHeight="1" x14ac:dyDescent="0.2">
      <c r="B56" s="122"/>
      <c r="C56" s="1213" t="s">
        <v>47</v>
      </c>
      <c r="D56" s="1213"/>
      <c r="E56" s="1214"/>
      <c r="F56" s="354">
        <v>300</v>
      </c>
      <c r="G56" s="354">
        <v>300</v>
      </c>
      <c r="H56" s="355">
        <v>300</v>
      </c>
    </row>
    <row r="57" spans="2:8" ht="53.25" customHeight="1" x14ac:dyDescent="0.2">
      <c r="B57" s="122"/>
      <c r="C57" s="1215" t="s">
        <v>48</v>
      </c>
      <c r="D57" s="1215"/>
      <c r="E57" s="1216"/>
      <c r="F57" s="356">
        <v>3972</v>
      </c>
      <c r="G57" s="356">
        <v>3717</v>
      </c>
      <c r="H57" s="357">
        <v>3949</v>
      </c>
    </row>
    <row r="58" spans="2:8" ht="45.75" customHeight="1" x14ac:dyDescent="0.2">
      <c r="B58" s="123"/>
      <c r="C58" s="1203" t="s">
        <v>562</v>
      </c>
      <c r="D58" s="1204"/>
      <c r="E58" s="1205"/>
      <c r="F58" s="358">
        <v>2530</v>
      </c>
      <c r="G58" s="358">
        <v>2583</v>
      </c>
      <c r="H58" s="359">
        <v>2583</v>
      </c>
    </row>
    <row r="59" spans="2:8" ht="45.75" customHeight="1" x14ac:dyDescent="0.2">
      <c r="B59" s="123"/>
      <c r="C59" s="1203" t="s">
        <v>563</v>
      </c>
      <c r="D59" s="1204"/>
      <c r="E59" s="1205"/>
      <c r="F59" s="358">
        <v>915</v>
      </c>
      <c r="G59" s="358">
        <v>616</v>
      </c>
      <c r="H59" s="359">
        <v>839</v>
      </c>
    </row>
    <row r="60" spans="2:8" ht="45.75" customHeight="1" x14ac:dyDescent="0.2">
      <c r="B60" s="123"/>
      <c r="C60" s="1203" t="s">
        <v>564</v>
      </c>
      <c r="D60" s="1204"/>
      <c r="E60" s="1205"/>
      <c r="F60" s="358">
        <v>288</v>
      </c>
      <c r="G60" s="358">
        <v>288</v>
      </c>
      <c r="H60" s="359">
        <v>289</v>
      </c>
    </row>
    <row r="61" spans="2:8" ht="45.75" customHeight="1" x14ac:dyDescent="0.2">
      <c r="B61" s="123"/>
      <c r="C61" s="1203" t="s">
        <v>565</v>
      </c>
      <c r="D61" s="1204"/>
      <c r="E61" s="1205"/>
      <c r="F61" s="358">
        <v>108</v>
      </c>
      <c r="G61" s="358">
        <v>108</v>
      </c>
      <c r="H61" s="359">
        <v>108</v>
      </c>
    </row>
    <row r="62" spans="2:8" ht="45.75" customHeight="1" thickBot="1" x14ac:dyDescent="0.25">
      <c r="B62" s="124"/>
      <c r="C62" s="1206" t="s">
        <v>566</v>
      </c>
      <c r="D62" s="1207"/>
      <c r="E62" s="1208"/>
      <c r="F62" s="360">
        <v>49</v>
      </c>
      <c r="G62" s="360">
        <v>45</v>
      </c>
      <c r="H62" s="361">
        <v>56</v>
      </c>
    </row>
    <row r="63" spans="2:8" ht="52.5" customHeight="1" thickBot="1" x14ac:dyDescent="0.25">
      <c r="B63" s="125"/>
      <c r="C63" s="1209" t="s">
        <v>49</v>
      </c>
      <c r="D63" s="1209"/>
      <c r="E63" s="1210"/>
      <c r="F63" s="362">
        <v>7155</v>
      </c>
      <c r="G63" s="362">
        <v>7429</v>
      </c>
      <c r="H63" s="363">
        <v>7572</v>
      </c>
    </row>
    <row r="64" spans="2:8" ht="13.2" x14ac:dyDescent="0.2"/>
  </sheetData>
  <sheetProtection algorithmName="SHA-512" hashValue="PgQZ1zt/Nz8iqlWOKfq8hQBk/dNAVXgU1KdIM9BZTf+Z9sA7S61L/a4IRCDPSoiv/zY3Y33xoaruN865G1XhyA==" saltValue="Qm5ctqDLiv1Fzewklc1x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188311</v>
      </c>
      <c r="E3" s="144"/>
      <c r="F3" s="145">
        <v>53895</v>
      </c>
      <c r="G3" s="146"/>
      <c r="H3" s="147"/>
    </row>
    <row r="4" spans="1:8" x14ac:dyDescent="0.2">
      <c r="A4" s="148"/>
      <c r="B4" s="149"/>
      <c r="C4" s="150"/>
      <c r="D4" s="151">
        <v>132803</v>
      </c>
      <c r="E4" s="152"/>
      <c r="F4" s="153">
        <v>31224</v>
      </c>
      <c r="G4" s="154"/>
      <c r="H4" s="155"/>
    </row>
    <row r="5" spans="1:8" x14ac:dyDescent="0.2">
      <c r="A5" s="136" t="s">
        <v>522</v>
      </c>
      <c r="B5" s="141"/>
      <c r="C5" s="142"/>
      <c r="D5" s="143">
        <v>93060</v>
      </c>
      <c r="E5" s="144"/>
      <c r="F5" s="145">
        <v>56181</v>
      </c>
      <c r="G5" s="146"/>
      <c r="H5" s="147"/>
    </row>
    <row r="6" spans="1:8" x14ac:dyDescent="0.2">
      <c r="A6" s="148"/>
      <c r="B6" s="149"/>
      <c r="C6" s="150"/>
      <c r="D6" s="151">
        <v>58654</v>
      </c>
      <c r="E6" s="152"/>
      <c r="F6" s="153">
        <v>32039</v>
      </c>
      <c r="G6" s="154"/>
      <c r="H6" s="155"/>
    </row>
    <row r="7" spans="1:8" x14ac:dyDescent="0.2">
      <c r="A7" s="136" t="s">
        <v>523</v>
      </c>
      <c r="B7" s="141"/>
      <c r="C7" s="142"/>
      <c r="D7" s="143">
        <v>56101</v>
      </c>
      <c r="E7" s="144"/>
      <c r="F7" s="145">
        <v>47730</v>
      </c>
      <c r="G7" s="146"/>
      <c r="H7" s="147"/>
    </row>
    <row r="8" spans="1:8" x14ac:dyDescent="0.2">
      <c r="A8" s="148"/>
      <c r="B8" s="149"/>
      <c r="C8" s="150"/>
      <c r="D8" s="151">
        <v>28032</v>
      </c>
      <c r="E8" s="152"/>
      <c r="F8" s="153">
        <v>26378</v>
      </c>
      <c r="G8" s="154"/>
      <c r="H8" s="155"/>
    </row>
    <row r="9" spans="1:8" x14ac:dyDescent="0.2">
      <c r="A9" s="136" t="s">
        <v>524</v>
      </c>
      <c r="B9" s="141"/>
      <c r="C9" s="142"/>
      <c r="D9" s="143">
        <v>35354</v>
      </c>
      <c r="E9" s="144"/>
      <c r="F9" s="145">
        <v>61921</v>
      </c>
      <c r="G9" s="146"/>
      <c r="H9" s="147"/>
    </row>
    <row r="10" spans="1:8" x14ac:dyDescent="0.2">
      <c r="A10" s="148"/>
      <c r="B10" s="149"/>
      <c r="C10" s="150"/>
      <c r="D10" s="151">
        <v>24502</v>
      </c>
      <c r="E10" s="152"/>
      <c r="F10" s="153">
        <v>34719</v>
      </c>
      <c r="G10" s="154"/>
      <c r="H10" s="155"/>
    </row>
    <row r="11" spans="1:8" x14ac:dyDescent="0.2">
      <c r="A11" s="136" t="s">
        <v>525</v>
      </c>
      <c r="B11" s="141"/>
      <c r="C11" s="142"/>
      <c r="D11" s="143">
        <v>54701</v>
      </c>
      <c r="E11" s="144"/>
      <c r="F11" s="145">
        <v>62764</v>
      </c>
      <c r="G11" s="146"/>
      <c r="H11" s="147"/>
    </row>
    <row r="12" spans="1:8" x14ac:dyDescent="0.2">
      <c r="A12" s="148"/>
      <c r="B12" s="149"/>
      <c r="C12" s="156"/>
      <c r="D12" s="151">
        <v>38271</v>
      </c>
      <c r="E12" s="152"/>
      <c r="F12" s="153">
        <v>36476</v>
      </c>
      <c r="G12" s="154"/>
      <c r="H12" s="155"/>
    </row>
    <row r="13" spans="1:8" x14ac:dyDescent="0.2">
      <c r="A13" s="136"/>
      <c r="B13" s="141"/>
      <c r="C13" s="157"/>
      <c r="D13" s="158">
        <v>85505</v>
      </c>
      <c r="E13" s="159"/>
      <c r="F13" s="160">
        <v>56498</v>
      </c>
      <c r="G13" s="161"/>
      <c r="H13" s="147"/>
    </row>
    <row r="14" spans="1:8" x14ac:dyDescent="0.2">
      <c r="A14" s="148"/>
      <c r="B14" s="149"/>
      <c r="C14" s="150"/>
      <c r="D14" s="151">
        <v>56452</v>
      </c>
      <c r="E14" s="152"/>
      <c r="F14" s="153">
        <v>32167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7.96</v>
      </c>
      <c r="C19" s="162">
        <f>ROUND(VALUE(SUBSTITUTE(実質収支比率等に係る経年分析!G$48,"▲","-")),2)</f>
        <v>7.62</v>
      </c>
      <c r="D19" s="162">
        <f>ROUND(VALUE(SUBSTITUTE(実質収支比率等に係る経年分析!H$48,"▲","-")),2)</f>
        <v>7.94</v>
      </c>
      <c r="E19" s="162">
        <f>ROUND(VALUE(SUBSTITUTE(実質収支比率等に係る経年分析!I$48,"▲","-")),2)</f>
        <v>7.7</v>
      </c>
      <c r="F19" s="162">
        <f>ROUND(VALUE(SUBSTITUTE(実質収支比率等に係る経年分析!J$48,"▲","-")),2)</f>
        <v>9.1300000000000008</v>
      </c>
    </row>
    <row r="20" spans="1:11" x14ac:dyDescent="0.2">
      <c r="A20" s="162" t="s">
        <v>53</v>
      </c>
      <c r="B20" s="162">
        <f>ROUND(VALUE(SUBSTITUTE(実質収支比率等に係る経年分析!F$47,"▲","-")),2)</f>
        <v>35.729999999999997</v>
      </c>
      <c r="C20" s="162">
        <f>ROUND(VALUE(SUBSTITUTE(実質収支比率等に係る経年分析!G$47,"▲","-")),2)</f>
        <v>36.270000000000003</v>
      </c>
      <c r="D20" s="162">
        <f>ROUND(VALUE(SUBSTITUTE(実質収支比率等に係る経年分析!H$47,"▲","-")),2)</f>
        <v>36.61</v>
      </c>
      <c r="E20" s="162">
        <f>ROUND(VALUE(SUBSTITUTE(実質収支比率等に係る経年分析!I$47,"▲","-")),2)</f>
        <v>43</v>
      </c>
      <c r="F20" s="162">
        <f>ROUND(VALUE(SUBSTITUTE(実質収支比率等に係る経年分析!J$47,"▲","-")),2)</f>
        <v>41.19</v>
      </c>
    </row>
    <row r="21" spans="1:11" x14ac:dyDescent="0.2">
      <c r="A21" s="162" t="s">
        <v>54</v>
      </c>
      <c r="B21" s="162">
        <f>IF(ISNUMBER(VALUE(SUBSTITUTE(実質収支比率等に係る経年分析!F$49,"▲","-"))),ROUND(VALUE(SUBSTITUTE(実質収支比率等に係る経年分析!F$49,"▲","-")),2),NA())</f>
        <v>-4.04</v>
      </c>
      <c r="C21" s="162">
        <f>IF(ISNUMBER(VALUE(SUBSTITUTE(実質収支比率等に係る経年分析!G$49,"▲","-"))),ROUND(VALUE(SUBSTITUTE(実質収支比率等に係る経年分析!G$49,"▲","-")),2),NA())</f>
        <v>2.36</v>
      </c>
      <c r="D21" s="162">
        <f>IF(ISNUMBER(VALUE(SUBSTITUTE(実質収支比率等に係る経年分析!H$49,"▲","-"))),ROUND(VALUE(SUBSTITUTE(実質収支比率等に係る経年分析!H$49,"▲","-")),2),NA())</f>
        <v>-0.4</v>
      </c>
      <c r="E21" s="162">
        <f>IF(ISNUMBER(VALUE(SUBSTITUTE(実質収支比率等に係る経年分析!I$49,"▲","-"))),ROUND(VALUE(SUBSTITUTE(実質収支比率等に係る経年分析!I$49,"▲","-")),2),NA())</f>
        <v>6.96</v>
      </c>
      <c r="F21" s="162">
        <f>IF(ISNUMBER(VALUE(SUBSTITUTE(実質収支比率等に係る経年分析!J$49,"▲","-"))),ROUND(VALUE(SUBSTITUTE(実質収支比率等に係る経年分析!J$49,"▲","-")),2),NA())</f>
        <v>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0.85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0.87</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0.89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1.49</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f>IF(ROUND(VALUE(SUBSTITUTE(連結実質赤字比率に係る赤字・黒字の構成分析!G$42,"▲", "-")), 2) &lt; 0, ABS(ROUND(VALUE(SUBSTITUTE(連結実質赤字比率に係る赤字・黒字の構成分析!G$42,"▲", "-")), 2)), NA())</f>
        <v>0.08</v>
      </c>
      <c r="E28" s="163" t="e">
        <f>IF(ROUND(VALUE(SUBSTITUTE(連結実質赤字比率に係る赤字・黒字の構成分析!G$42,"▲", "-")), 2) &gt;= 0, ABS(ROUND(VALUE(SUBSTITUTE(連結実質赤字比率に係る赤字・黒字の構成分析!G$42,"▲", "-")), 2)), NA())</f>
        <v>#N/A</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越前町温泉事業特別会計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越前町後期高齢者医療事業特別会計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2">
      <c r="A31" s="163" t="str">
        <f>IF(連結実質赤字比率に係る赤字・黒字の構成分析!C$39="",NA(),連結実質赤字比率に係る赤字・黒字の構成分析!C$39)</f>
        <v>越前町国民健康保険事業特別会計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0.87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0.45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0.89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0.65</v>
      </c>
    </row>
    <row r="32" spans="1:11" x14ac:dyDescent="0.2">
      <c r="A32" s="163" t="str">
        <f>IF(連結実質赤字比率に係る赤字・黒字の構成分析!C$38="",NA(),連結実質赤字比率に係る赤字・黒字の構成分析!C$38)</f>
        <v>越前町下水道事業会計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0.78</v>
      </c>
    </row>
    <row r="33" spans="1:16" x14ac:dyDescent="0.2">
      <c r="A33" s="163" t="str">
        <f>IF(連結実質赤字比率に係る赤字・黒字の構成分析!C$37="",NA(),連結実質赤字比率に係る赤字・黒字の構成分析!C$37)</f>
        <v>越前町介護保険事業特別会計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1.66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1.67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0.85</v>
      </c>
    </row>
    <row r="34" spans="1:16" x14ac:dyDescent="0.2">
      <c r="A34" s="163" t="str">
        <f>IF(連結実質赤字比率に係る赤字・黒字の構成分析!C$36="",NA(),連結実質赤字比率に係る赤字・黒字の構成分析!C$36)</f>
        <v>越前町水道事業会計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1.2</v>
      </c>
    </row>
    <row r="35" spans="1:16" x14ac:dyDescent="0.2">
      <c r="A35" s="163" t="str">
        <f>IF(連結実質赤字比率に係る赤字・黒字の構成分析!C$35="",NA(),連結実質赤字比率に係る赤字・黒字の構成分析!C$35)</f>
        <v>越前町国民健康保険病院事業会計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3.36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3.22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3.24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3.07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3.06</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7.94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7.57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7.69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9.1300000000000008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1339</v>
      </c>
      <c r="E42" s="164"/>
      <c r="F42" s="164"/>
      <c r="G42" s="164">
        <f>'実質公債費比率（分子）の構造'!L$52</f>
        <v>1368</v>
      </c>
      <c r="H42" s="164"/>
      <c r="I42" s="164"/>
      <c r="J42" s="164">
        <f>'実質公債費比率（分子）の構造'!M$52</f>
        <v>1427</v>
      </c>
      <c r="K42" s="164"/>
      <c r="L42" s="164"/>
      <c r="M42" s="164">
        <f>'実質公債費比率（分子）の構造'!N$52</f>
        <v>1412</v>
      </c>
      <c r="N42" s="164"/>
      <c r="O42" s="164"/>
      <c r="P42" s="164">
        <f>'実質公債費比率（分子）の構造'!O$52</f>
        <v>1336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8</v>
      </c>
      <c r="C44" s="164"/>
      <c r="D44" s="164"/>
      <c r="E44" s="164">
        <f>'実質公債費比率（分子）の構造'!L$50</f>
        <v>6</v>
      </c>
      <c r="F44" s="164"/>
      <c r="G44" s="164"/>
      <c r="H44" s="164">
        <f>'実質公債費比率（分子）の構造'!M$50</f>
        <v>4</v>
      </c>
      <c r="I44" s="164"/>
      <c r="J44" s="164"/>
      <c r="K44" s="164">
        <f>'実質公債費比率（分子）の構造'!N$50</f>
        <v>2</v>
      </c>
      <c r="L44" s="164"/>
      <c r="M44" s="164"/>
      <c r="N44" s="164">
        <f>'実質公債費比率（分子）の構造'!O$50</f>
        <v>0</v>
      </c>
      <c r="O44" s="164"/>
      <c r="P44" s="164"/>
    </row>
    <row r="45" spans="1:16" x14ac:dyDescent="0.2">
      <c r="A45" s="164" t="s">
        <v>63</v>
      </c>
      <c r="B45" s="164">
        <f>'実質公債費比率（分子）の構造'!K$49</f>
        <v>92</v>
      </c>
      <c r="C45" s="164"/>
      <c r="D45" s="164"/>
      <c r="E45" s="164">
        <f>'実質公債費比率（分子）の構造'!L$49</f>
        <v>97</v>
      </c>
      <c r="F45" s="164"/>
      <c r="G45" s="164"/>
      <c r="H45" s="164">
        <f>'実質公債費比率（分子）の構造'!M$49</f>
        <v>117</v>
      </c>
      <c r="I45" s="164"/>
      <c r="J45" s="164"/>
      <c r="K45" s="164">
        <f>'実質公債費比率（分子）の構造'!N$49</f>
        <v>111</v>
      </c>
      <c r="L45" s="164"/>
      <c r="M45" s="164"/>
      <c r="N45" s="164">
        <f>'実質公債費比率（分子）の構造'!O$49</f>
        <v>125</v>
      </c>
      <c r="O45" s="164"/>
      <c r="P45" s="164"/>
    </row>
    <row r="46" spans="1:16" x14ac:dyDescent="0.2">
      <c r="A46" s="164" t="s">
        <v>64</v>
      </c>
      <c r="B46" s="164">
        <f>'実質公債費比率（分子）の構造'!K$48</f>
        <v>640</v>
      </c>
      <c r="C46" s="164"/>
      <c r="D46" s="164"/>
      <c r="E46" s="164">
        <f>'実質公債費比率（分子）の構造'!L$48</f>
        <v>580</v>
      </c>
      <c r="F46" s="164"/>
      <c r="G46" s="164"/>
      <c r="H46" s="164">
        <f>'実質公債費比率（分子）の構造'!M$48</f>
        <v>534</v>
      </c>
      <c r="I46" s="164"/>
      <c r="J46" s="164"/>
      <c r="K46" s="164">
        <f>'実質公債費比率（分子）の構造'!N$48</f>
        <v>588</v>
      </c>
      <c r="L46" s="164"/>
      <c r="M46" s="164"/>
      <c r="N46" s="164">
        <f>'実質公債費比率（分子）の構造'!O$48</f>
        <v>495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1145</v>
      </c>
      <c r="C49" s="164"/>
      <c r="D49" s="164"/>
      <c r="E49" s="164">
        <f>'実質公債費比率（分子）の構造'!L$45</f>
        <v>1267</v>
      </c>
      <c r="F49" s="164"/>
      <c r="G49" s="164"/>
      <c r="H49" s="164">
        <f>'実質公債費比率（分子）の構造'!M$45</f>
        <v>1412</v>
      </c>
      <c r="I49" s="164"/>
      <c r="J49" s="164"/>
      <c r="K49" s="164">
        <f>'実質公債費比率（分子）の構造'!N$45</f>
        <v>1421</v>
      </c>
      <c r="L49" s="164"/>
      <c r="M49" s="164"/>
      <c r="N49" s="164">
        <f>'実質公債費比率（分子）の構造'!O$45</f>
        <v>1382</v>
      </c>
      <c r="O49" s="164"/>
      <c r="P49" s="164"/>
    </row>
    <row r="50" spans="1:16" x14ac:dyDescent="0.2">
      <c r="A50" s="164" t="s">
        <v>67</v>
      </c>
      <c r="B50" s="164" t="e">
        <f>NA()</f>
        <v>#N/A</v>
      </c>
      <c r="C50" s="164">
        <f>IF(ISNUMBER('実質公債費比率（分子）の構造'!K$53),'実質公債費比率（分子）の構造'!K$53,NA())</f>
        <v>546</v>
      </c>
      <c r="D50" s="164" t="e">
        <f>NA()</f>
        <v>#N/A</v>
      </c>
      <c r="E50" s="164" t="e">
        <f>NA()</f>
        <v>#N/A</v>
      </c>
      <c r="F50" s="164">
        <f>IF(ISNUMBER('実質公債費比率（分子）の構造'!L$53),'実質公債費比率（分子）の構造'!L$53,NA())</f>
        <v>582</v>
      </c>
      <c r="G50" s="164" t="e">
        <f>NA()</f>
        <v>#N/A</v>
      </c>
      <c r="H50" s="164" t="e">
        <f>NA()</f>
        <v>#N/A</v>
      </c>
      <c r="I50" s="164">
        <f>IF(ISNUMBER('実質公債費比率（分子）の構造'!M$53),'実質公債費比率（分子）の構造'!M$53,NA())</f>
        <v>640</v>
      </c>
      <c r="J50" s="164" t="e">
        <f>NA()</f>
        <v>#N/A</v>
      </c>
      <c r="K50" s="164" t="e">
        <f>NA()</f>
        <v>#N/A</v>
      </c>
      <c r="L50" s="164">
        <f>IF(ISNUMBER('実質公債費比率（分子）の構造'!N$53),'実質公債費比率（分子）の構造'!N$53,NA())</f>
        <v>710</v>
      </c>
      <c r="M50" s="164" t="e">
        <f>NA()</f>
        <v>#N/A</v>
      </c>
      <c r="N50" s="164" t="e">
        <f>NA()</f>
        <v>#N/A</v>
      </c>
      <c r="O50" s="164">
        <f>IF(ISNUMBER('実質公債費比率（分子）の構造'!O$53),'実質公債費比率（分子）の構造'!O$53,NA())</f>
        <v>666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13982</v>
      </c>
      <c r="E56" s="163"/>
      <c r="F56" s="163"/>
      <c r="G56" s="163">
        <f>'将来負担比率（分子）の構造'!J$52</f>
        <v>13737</v>
      </c>
      <c r="H56" s="163"/>
      <c r="I56" s="163"/>
      <c r="J56" s="163">
        <f>'将来負担比率（分子）の構造'!K$52</f>
        <v>12743</v>
      </c>
      <c r="K56" s="163"/>
      <c r="L56" s="163"/>
      <c r="M56" s="163">
        <f>'将来負担比率（分子）の構造'!L$52</f>
        <v>11658</v>
      </c>
      <c r="N56" s="163"/>
      <c r="O56" s="163"/>
      <c r="P56" s="163">
        <f>'将来負担比率（分子）の構造'!M$52</f>
        <v>10688</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3971</v>
      </c>
      <c r="E58" s="163"/>
      <c r="F58" s="163"/>
      <c r="G58" s="163">
        <f>'将来負担比率（分子）の構造'!J$50</f>
        <v>4305</v>
      </c>
      <c r="H58" s="163"/>
      <c r="I58" s="163"/>
      <c r="J58" s="163">
        <f>'将来負担比率（分子）の構造'!K$50</f>
        <v>4659</v>
      </c>
      <c r="K58" s="163"/>
      <c r="L58" s="163"/>
      <c r="M58" s="163">
        <f>'将来負担比率（分子）の構造'!L$50</f>
        <v>4882</v>
      </c>
      <c r="N58" s="163"/>
      <c r="O58" s="163"/>
      <c r="P58" s="163">
        <f>'将来負担比率（分子）の構造'!M$50</f>
        <v>4999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1878</v>
      </c>
      <c r="C62" s="163"/>
      <c r="D62" s="163"/>
      <c r="E62" s="163">
        <f>'将来負担比率（分子）の構造'!J$45</f>
        <v>1838</v>
      </c>
      <c r="F62" s="163"/>
      <c r="G62" s="163"/>
      <c r="H62" s="163">
        <f>'将来負担比率（分子）の構造'!K$45</f>
        <v>1908</v>
      </c>
      <c r="I62" s="163"/>
      <c r="J62" s="163"/>
      <c r="K62" s="163">
        <f>'将来負担比率（分子）の構造'!L$45</f>
        <v>1954</v>
      </c>
      <c r="L62" s="163"/>
      <c r="M62" s="163"/>
      <c r="N62" s="163">
        <f>'将来負担比率（分子）の構造'!M$45</f>
        <v>1939</v>
      </c>
      <c r="O62" s="163"/>
      <c r="P62" s="163"/>
    </row>
    <row r="63" spans="1:16" x14ac:dyDescent="0.2">
      <c r="A63" s="163" t="s">
        <v>34</v>
      </c>
      <c r="B63" s="163">
        <f>'将来負担比率（分子）の構造'!I$44</f>
        <v>659</v>
      </c>
      <c r="C63" s="163"/>
      <c r="D63" s="163"/>
      <c r="E63" s="163">
        <f>'将来負担比率（分子）の構造'!J$44</f>
        <v>643</v>
      </c>
      <c r="F63" s="163"/>
      <c r="G63" s="163"/>
      <c r="H63" s="163">
        <f>'将来負担比率（分子）の構造'!K$44</f>
        <v>545</v>
      </c>
      <c r="I63" s="163"/>
      <c r="J63" s="163"/>
      <c r="K63" s="163">
        <f>'将来負担比率（分子）の構造'!L$44</f>
        <v>553</v>
      </c>
      <c r="L63" s="163"/>
      <c r="M63" s="163"/>
      <c r="N63" s="163">
        <f>'将来負担比率（分子）の構造'!M$44</f>
        <v>738</v>
      </c>
      <c r="O63" s="163"/>
      <c r="P63" s="163"/>
    </row>
    <row r="64" spans="1:16" x14ac:dyDescent="0.2">
      <c r="A64" s="163" t="s">
        <v>33</v>
      </c>
      <c r="B64" s="163">
        <f>'将来負担比率（分子）の構造'!I$43</f>
        <v>4274</v>
      </c>
      <c r="C64" s="163"/>
      <c r="D64" s="163"/>
      <c r="E64" s="163">
        <f>'将来負担比率（分子）の構造'!J$43</f>
        <v>3788</v>
      </c>
      <c r="F64" s="163"/>
      <c r="G64" s="163"/>
      <c r="H64" s="163">
        <f>'将来負担比率（分子）の構造'!K$43</f>
        <v>3271</v>
      </c>
      <c r="I64" s="163"/>
      <c r="J64" s="163"/>
      <c r="K64" s="163">
        <f>'将来負担比率（分子）の構造'!L$43</f>
        <v>2907</v>
      </c>
      <c r="L64" s="163"/>
      <c r="M64" s="163"/>
      <c r="N64" s="163">
        <f>'将来負担比率（分子）の構造'!M$43</f>
        <v>2536</v>
      </c>
      <c r="O64" s="163"/>
      <c r="P64" s="163"/>
    </row>
    <row r="65" spans="1:16" x14ac:dyDescent="0.2">
      <c r="A65" s="163" t="s">
        <v>32</v>
      </c>
      <c r="B65" s="163">
        <f>'将来負担比率（分子）の構造'!I$42</f>
        <v>50</v>
      </c>
      <c r="C65" s="163"/>
      <c r="D65" s="163"/>
      <c r="E65" s="163">
        <f>'将来負担比率（分子）の構造'!J$42</f>
        <v>37</v>
      </c>
      <c r="F65" s="163"/>
      <c r="G65" s="163"/>
      <c r="H65" s="163">
        <f>'将来負担比率（分子）の構造'!K$42</f>
        <v>38</v>
      </c>
      <c r="I65" s="163"/>
      <c r="J65" s="163"/>
      <c r="K65" s="163">
        <f>'将来負担比率（分子）の構造'!L$42</f>
        <v>20</v>
      </c>
      <c r="L65" s="163"/>
      <c r="M65" s="163"/>
      <c r="N65" s="163">
        <f>'将来負担比率（分子）の構造'!M$42</f>
        <v>9</v>
      </c>
      <c r="O65" s="163"/>
      <c r="P65" s="163"/>
    </row>
    <row r="66" spans="1:16" x14ac:dyDescent="0.2">
      <c r="A66" s="163" t="s">
        <v>31</v>
      </c>
      <c r="B66" s="163">
        <f>'将来負担比率（分子）の構造'!I$41</f>
        <v>12733</v>
      </c>
      <c r="C66" s="163"/>
      <c r="D66" s="163"/>
      <c r="E66" s="163">
        <f>'将来負担比率（分子）の構造'!J$41</f>
        <v>12771</v>
      </c>
      <c r="F66" s="163"/>
      <c r="G66" s="163"/>
      <c r="H66" s="163">
        <f>'将来負担比率（分子）の構造'!K$41</f>
        <v>11793</v>
      </c>
      <c r="I66" s="163"/>
      <c r="J66" s="163"/>
      <c r="K66" s="163">
        <f>'将来負担比率（分子）の構造'!L$41</f>
        <v>10624</v>
      </c>
      <c r="L66" s="163"/>
      <c r="M66" s="163"/>
      <c r="N66" s="163">
        <f>'将来負担比率（分子）の構造'!M$41</f>
        <v>9705</v>
      </c>
      <c r="O66" s="163"/>
      <c r="P66" s="163"/>
    </row>
    <row r="67" spans="1:16" x14ac:dyDescent="0.2">
      <c r="A67" s="163" t="s">
        <v>71</v>
      </c>
      <c r="B67" s="163" t="e">
        <f>NA()</f>
        <v>#N/A</v>
      </c>
      <c r="C67" s="163">
        <f>IF(ISNUMBER('将来負担比率（分子）の構造'!I$53), IF('将来負担比率（分子）の構造'!I$53 &lt; 0, 0, '将来負担比率（分子）の構造'!I$53), NA())</f>
        <v>1641</v>
      </c>
      <c r="D67" s="163" t="e">
        <f>NA()</f>
        <v>#N/A</v>
      </c>
      <c r="E67" s="163" t="e">
        <f>NA()</f>
        <v>#N/A</v>
      </c>
      <c r="F67" s="163">
        <f>IF(ISNUMBER('将来負担比率（分子）の構造'!J$53), IF('将来負担比率（分子）の構造'!J$53 &lt; 0, 0, '将来負担比率（分子）の構造'!J$53), NA())</f>
        <v>1034</v>
      </c>
      <c r="G67" s="163" t="e">
        <f>NA()</f>
        <v>#N/A</v>
      </c>
      <c r="H67" s="163" t="e">
        <f>NA()</f>
        <v>#N/A</v>
      </c>
      <c r="I67" s="163">
        <f>IF(ISNUMBER('将来負担比率（分子）の構造'!K$53), IF('将来負担比率（分子）の構造'!K$53 &lt; 0, 0, '将来負担比率（分子）の構造'!K$53), NA())</f>
        <v>152</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2883</v>
      </c>
      <c r="C72" s="167">
        <f>基金残高に係る経年分析!G55</f>
        <v>3411</v>
      </c>
      <c r="D72" s="167">
        <f>基金残高に係る経年分析!H55</f>
        <v>3323</v>
      </c>
    </row>
    <row r="73" spans="1:16" x14ac:dyDescent="0.2">
      <c r="A73" s="166" t="s">
        <v>74</v>
      </c>
      <c r="B73" s="167">
        <f>基金残高に係る経年分析!F56</f>
        <v>300</v>
      </c>
      <c r="C73" s="167">
        <f>基金残高に係る経年分析!G56</f>
        <v>300</v>
      </c>
      <c r="D73" s="167">
        <f>基金残高に係る経年分析!H56</f>
        <v>300</v>
      </c>
    </row>
    <row r="74" spans="1:16" x14ac:dyDescent="0.2">
      <c r="A74" s="166" t="s">
        <v>75</v>
      </c>
      <c r="B74" s="167">
        <f>基金残高に係る経年分析!F57</f>
        <v>3972</v>
      </c>
      <c r="C74" s="167">
        <f>基金残高に係る経年分析!G57</f>
        <v>3717</v>
      </c>
      <c r="D74" s="167">
        <f>基金残高に係る経年分析!H57</f>
        <v>3949</v>
      </c>
    </row>
  </sheetData>
  <sheetProtection algorithmName="SHA-512" hashValue="H2R8X8oiJDrjtHyn4GJk1pJfTD7+0vHMNhmwFScrvC3LEbwO1it6f4/+6E3eDK0wKU6BtAdWfC2TrXH6ZfSIPQ==" saltValue="utyX5cl8FYKtLIRdG+Dr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2183064</v>
      </c>
      <c r="S5" s="677"/>
      <c r="T5" s="677"/>
      <c r="U5" s="677"/>
      <c r="V5" s="677"/>
      <c r="W5" s="677"/>
      <c r="X5" s="677"/>
      <c r="Y5" s="702"/>
      <c r="Z5" s="715">
        <v>13.2</v>
      </c>
      <c r="AA5" s="715"/>
      <c r="AB5" s="715"/>
      <c r="AC5" s="715"/>
      <c r="AD5" s="716">
        <v>2183064</v>
      </c>
      <c r="AE5" s="716"/>
      <c r="AF5" s="716"/>
      <c r="AG5" s="716"/>
      <c r="AH5" s="716"/>
      <c r="AI5" s="716"/>
      <c r="AJ5" s="716"/>
      <c r="AK5" s="716"/>
      <c r="AL5" s="703">
        <v>26.6</v>
      </c>
      <c r="AM5" s="685"/>
      <c r="AN5" s="685"/>
      <c r="AO5" s="704"/>
      <c r="AP5" s="679" t="s">
        <v>216</v>
      </c>
      <c r="AQ5" s="680"/>
      <c r="AR5" s="680"/>
      <c r="AS5" s="680"/>
      <c r="AT5" s="680"/>
      <c r="AU5" s="680"/>
      <c r="AV5" s="680"/>
      <c r="AW5" s="680"/>
      <c r="AX5" s="680"/>
      <c r="AY5" s="680"/>
      <c r="AZ5" s="680"/>
      <c r="BA5" s="680"/>
      <c r="BB5" s="680"/>
      <c r="BC5" s="680"/>
      <c r="BD5" s="680"/>
      <c r="BE5" s="680"/>
      <c r="BF5" s="681"/>
      <c r="BG5" s="621">
        <v>2165310</v>
      </c>
      <c r="BH5" s="622"/>
      <c r="BI5" s="622"/>
      <c r="BJ5" s="622"/>
      <c r="BK5" s="622"/>
      <c r="BL5" s="622"/>
      <c r="BM5" s="622"/>
      <c r="BN5" s="623"/>
      <c r="BO5" s="659">
        <v>99.2</v>
      </c>
      <c r="BP5" s="659"/>
      <c r="BQ5" s="659"/>
      <c r="BR5" s="659"/>
      <c r="BS5" s="660">
        <v>21261</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143097</v>
      </c>
      <c r="S6" s="622"/>
      <c r="T6" s="622"/>
      <c r="U6" s="622"/>
      <c r="V6" s="622"/>
      <c r="W6" s="622"/>
      <c r="X6" s="622"/>
      <c r="Y6" s="623"/>
      <c r="Z6" s="659">
        <v>0.9</v>
      </c>
      <c r="AA6" s="659"/>
      <c r="AB6" s="659"/>
      <c r="AC6" s="659"/>
      <c r="AD6" s="660">
        <v>143097</v>
      </c>
      <c r="AE6" s="660"/>
      <c r="AF6" s="660"/>
      <c r="AG6" s="660"/>
      <c r="AH6" s="660"/>
      <c r="AI6" s="660"/>
      <c r="AJ6" s="660"/>
      <c r="AK6" s="660"/>
      <c r="AL6" s="624">
        <v>1.7</v>
      </c>
      <c r="AM6" s="625"/>
      <c r="AN6" s="625"/>
      <c r="AO6" s="661"/>
      <c r="AP6" s="618" t="s">
        <v>221</v>
      </c>
      <c r="AQ6" s="619"/>
      <c r="AR6" s="619"/>
      <c r="AS6" s="619"/>
      <c r="AT6" s="619"/>
      <c r="AU6" s="619"/>
      <c r="AV6" s="619"/>
      <c r="AW6" s="619"/>
      <c r="AX6" s="619"/>
      <c r="AY6" s="619"/>
      <c r="AZ6" s="619"/>
      <c r="BA6" s="619"/>
      <c r="BB6" s="619"/>
      <c r="BC6" s="619"/>
      <c r="BD6" s="619"/>
      <c r="BE6" s="619"/>
      <c r="BF6" s="620"/>
      <c r="BG6" s="621">
        <v>2165310</v>
      </c>
      <c r="BH6" s="622"/>
      <c r="BI6" s="622"/>
      <c r="BJ6" s="622"/>
      <c r="BK6" s="622"/>
      <c r="BL6" s="622"/>
      <c r="BM6" s="622"/>
      <c r="BN6" s="623"/>
      <c r="BO6" s="659">
        <v>99.2</v>
      </c>
      <c r="BP6" s="659"/>
      <c r="BQ6" s="659"/>
      <c r="BR6" s="659"/>
      <c r="BS6" s="660">
        <v>21261</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97939</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97859</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1124</v>
      </c>
      <c r="S7" s="622"/>
      <c r="T7" s="622"/>
      <c r="U7" s="622"/>
      <c r="V7" s="622"/>
      <c r="W7" s="622"/>
      <c r="X7" s="622"/>
      <c r="Y7" s="623"/>
      <c r="Z7" s="659">
        <v>0</v>
      </c>
      <c r="AA7" s="659"/>
      <c r="AB7" s="659"/>
      <c r="AC7" s="659"/>
      <c r="AD7" s="660">
        <v>1124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1003887</v>
      </c>
      <c r="BH7" s="622"/>
      <c r="BI7" s="622"/>
      <c r="BJ7" s="622"/>
      <c r="BK7" s="622"/>
      <c r="BL7" s="622"/>
      <c r="BM7" s="622"/>
      <c r="BN7" s="623"/>
      <c r="BO7" s="659">
        <v>46</v>
      </c>
      <c r="BP7" s="659"/>
      <c r="BQ7" s="659"/>
      <c r="BR7" s="659"/>
      <c r="BS7" s="660">
        <v>21261</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4311987</v>
      </c>
      <c r="CS7" s="622"/>
      <c r="CT7" s="622"/>
      <c r="CU7" s="622"/>
      <c r="CV7" s="622"/>
      <c r="CW7" s="622"/>
      <c r="CX7" s="622"/>
      <c r="CY7" s="623"/>
      <c r="CZ7" s="659">
        <v>27.5</v>
      </c>
      <c r="DA7" s="659"/>
      <c r="DB7" s="659"/>
      <c r="DC7" s="659"/>
      <c r="DD7" s="627">
        <v>308681</v>
      </c>
      <c r="DE7" s="622"/>
      <c r="DF7" s="622"/>
      <c r="DG7" s="622"/>
      <c r="DH7" s="622"/>
      <c r="DI7" s="622"/>
      <c r="DJ7" s="622"/>
      <c r="DK7" s="622"/>
      <c r="DL7" s="622"/>
      <c r="DM7" s="622"/>
      <c r="DN7" s="622"/>
      <c r="DO7" s="622"/>
      <c r="DP7" s="623"/>
      <c r="DQ7" s="627">
        <v>1357711</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23843</v>
      </c>
      <c r="S8" s="622"/>
      <c r="T8" s="622"/>
      <c r="U8" s="622"/>
      <c r="V8" s="622"/>
      <c r="W8" s="622"/>
      <c r="X8" s="622"/>
      <c r="Y8" s="623"/>
      <c r="Z8" s="659">
        <v>0.1</v>
      </c>
      <c r="AA8" s="659"/>
      <c r="AB8" s="659"/>
      <c r="AC8" s="659"/>
      <c r="AD8" s="660">
        <v>23843</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33565</v>
      </c>
      <c r="BH8" s="622"/>
      <c r="BI8" s="622"/>
      <c r="BJ8" s="622"/>
      <c r="BK8" s="622"/>
      <c r="BL8" s="622"/>
      <c r="BM8" s="622"/>
      <c r="BN8" s="623"/>
      <c r="BO8" s="659">
        <v>1.5</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4078135</v>
      </c>
      <c r="CS8" s="622"/>
      <c r="CT8" s="622"/>
      <c r="CU8" s="622"/>
      <c r="CV8" s="622"/>
      <c r="CW8" s="622"/>
      <c r="CX8" s="622"/>
      <c r="CY8" s="623"/>
      <c r="CZ8" s="659">
        <v>26</v>
      </c>
      <c r="DA8" s="659"/>
      <c r="DB8" s="659"/>
      <c r="DC8" s="659"/>
      <c r="DD8" s="627">
        <v>45965</v>
      </c>
      <c r="DE8" s="622"/>
      <c r="DF8" s="622"/>
      <c r="DG8" s="622"/>
      <c r="DH8" s="622"/>
      <c r="DI8" s="622"/>
      <c r="DJ8" s="622"/>
      <c r="DK8" s="622"/>
      <c r="DL8" s="622"/>
      <c r="DM8" s="622"/>
      <c r="DN8" s="622"/>
      <c r="DO8" s="622"/>
      <c r="DP8" s="623"/>
      <c r="DQ8" s="627">
        <v>2406222</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31795</v>
      </c>
      <c r="S9" s="622"/>
      <c r="T9" s="622"/>
      <c r="U9" s="622"/>
      <c r="V9" s="622"/>
      <c r="W9" s="622"/>
      <c r="X9" s="622"/>
      <c r="Y9" s="623"/>
      <c r="Z9" s="659">
        <v>0.2</v>
      </c>
      <c r="AA9" s="659"/>
      <c r="AB9" s="659"/>
      <c r="AC9" s="659"/>
      <c r="AD9" s="660">
        <v>31795</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876749</v>
      </c>
      <c r="BH9" s="622"/>
      <c r="BI9" s="622"/>
      <c r="BJ9" s="622"/>
      <c r="BK9" s="622"/>
      <c r="BL9" s="622"/>
      <c r="BM9" s="622"/>
      <c r="BN9" s="623"/>
      <c r="BO9" s="659">
        <v>40.200000000000003</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1309252</v>
      </c>
      <c r="CS9" s="622"/>
      <c r="CT9" s="622"/>
      <c r="CU9" s="622"/>
      <c r="CV9" s="622"/>
      <c r="CW9" s="622"/>
      <c r="CX9" s="622"/>
      <c r="CY9" s="623"/>
      <c r="CZ9" s="659">
        <v>8.4</v>
      </c>
      <c r="DA9" s="659"/>
      <c r="DB9" s="659"/>
      <c r="DC9" s="659"/>
      <c r="DD9" s="627">
        <v>36807</v>
      </c>
      <c r="DE9" s="622"/>
      <c r="DF9" s="622"/>
      <c r="DG9" s="622"/>
      <c r="DH9" s="622"/>
      <c r="DI9" s="622"/>
      <c r="DJ9" s="622"/>
      <c r="DK9" s="622"/>
      <c r="DL9" s="622"/>
      <c r="DM9" s="622"/>
      <c r="DN9" s="622"/>
      <c r="DO9" s="622"/>
      <c r="DP9" s="623"/>
      <c r="DQ9" s="627">
        <v>1163426</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45694</v>
      </c>
      <c r="BH10" s="622"/>
      <c r="BI10" s="622"/>
      <c r="BJ10" s="622"/>
      <c r="BK10" s="622"/>
      <c r="BL10" s="622"/>
      <c r="BM10" s="622"/>
      <c r="BN10" s="623"/>
      <c r="BO10" s="659">
        <v>2.1</v>
      </c>
      <c r="BP10" s="659"/>
      <c r="BQ10" s="659"/>
      <c r="BR10" s="659"/>
      <c r="BS10" s="660">
        <v>7582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25635</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885</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515905</v>
      </c>
      <c r="S11" s="622"/>
      <c r="T11" s="622"/>
      <c r="U11" s="622"/>
      <c r="V11" s="622"/>
      <c r="W11" s="622"/>
      <c r="X11" s="622"/>
      <c r="Y11" s="623"/>
      <c r="Z11" s="624">
        <v>3.1</v>
      </c>
      <c r="AA11" s="625"/>
      <c r="AB11" s="625"/>
      <c r="AC11" s="626"/>
      <c r="AD11" s="627">
        <v>515905</v>
      </c>
      <c r="AE11" s="622"/>
      <c r="AF11" s="622"/>
      <c r="AG11" s="622"/>
      <c r="AH11" s="622"/>
      <c r="AI11" s="622"/>
      <c r="AJ11" s="622"/>
      <c r="AK11" s="623"/>
      <c r="AL11" s="624">
        <v>6.3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47879</v>
      </c>
      <c r="BH11" s="622"/>
      <c r="BI11" s="622"/>
      <c r="BJ11" s="622"/>
      <c r="BK11" s="622"/>
      <c r="BL11" s="622"/>
      <c r="BM11" s="622"/>
      <c r="BN11" s="623"/>
      <c r="BO11" s="659">
        <v>2.2000000000000002</v>
      </c>
      <c r="BP11" s="659"/>
      <c r="BQ11" s="659"/>
      <c r="BR11" s="659"/>
      <c r="BS11" s="660">
        <v>13679</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561011</v>
      </c>
      <c r="CS11" s="622"/>
      <c r="CT11" s="622"/>
      <c r="CU11" s="622"/>
      <c r="CV11" s="622"/>
      <c r="CW11" s="622"/>
      <c r="CX11" s="622"/>
      <c r="CY11" s="623"/>
      <c r="CZ11" s="659">
        <v>3.6</v>
      </c>
      <c r="DA11" s="659"/>
      <c r="DB11" s="659"/>
      <c r="DC11" s="659"/>
      <c r="DD11" s="627">
        <v>130578</v>
      </c>
      <c r="DE11" s="622"/>
      <c r="DF11" s="622"/>
      <c r="DG11" s="622"/>
      <c r="DH11" s="622"/>
      <c r="DI11" s="622"/>
      <c r="DJ11" s="622"/>
      <c r="DK11" s="622"/>
      <c r="DL11" s="622"/>
      <c r="DM11" s="622"/>
      <c r="DN11" s="622"/>
      <c r="DO11" s="622"/>
      <c r="DP11" s="623"/>
      <c r="DQ11" s="627">
        <v>305114</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975847</v>
      </c>
      <c r="BH12" s="622"/>
      <c r="BI12" s="622"/>
      <c r="BJ12" s="622"/>
      <c r="BK12" s="622"/>
      <c r="BL12" s="622"/>
      <c r="BM12" s="622"/>
      <c r="BN12" s="623"/>
      <c r="BO12" s="659">
        <v>44.7</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771333</v>
      </c>
      <c r="CS12" s="622"/>
      <c r="CT12" s="622"/>
      <c r="CU12" s="622"/>
      <c r="CV12" s="622"/>
      <c r="CW12" s="622"/>
      <c r="CX12" s="622"/>
      <c r="CY12" s="623"/>
      <c r="CZ12" s="659">
        <v>4.9000000000000004</v>
      </c>
      <c r="DA12" s="659"/>
      <c r="DB12" s="659"/>
      <c r="DC12" s="659"/>
      <c r="DD12" s="627">
        <v>149807</v>
      </c>
      <c r="DE12" s="622"/>
      <c r="DF12" s="622"/>
      <c r="DG12" s="622"/>
      <c r="DH12" s="622"/>
      <c r="DI12" s="622"/>
      <c r="DJ12" s="622"/>
      <c r="DK12" s="622"/>
      <c r="DL12" s="622"/>
      <c r="DM12" s="622"/>
      <c r="DN12" s="622"/>
      <c r="DO12" s="622"/>
      <c r="DP12" s="623"/>
      <c r="DQ12" s="627">
        <v>651540</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975041</v>
      </c>
      <c r="BH13" s="622"/>
      <c r="BI13" s="622"/>
      <c r="BJ13" s="622"/>
      <c r="BK13" s="622"/>
      <c r="BL13" s="622"/>
      <c r="BM13" s="622"/>
      <c r="BN13" s="623"/>
      <c r="BO13" s="659">
        <v>44.7</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1039515</v>
      </c>
      <c r="CS13" s="622"/>
      <c r="CT13" s="622"/>
      <c r="CU13" s="622"/>
      <c r="CV13" s="622"/>
      <c r="CW13" s="622"/>
      <c r="CX13" s="622"/>
      <c r="CY13" s="623"/>
      <c r="CZ13" s="659">
        <v>6.6</v>
      </c>
      <c r="DA13" s="659"/>
      <c r="DB13" s="659"/>
      <c r="DC13" s="659"/>
      <c r="DD13" s="627">
        <v>301798</v>
      </c>
      <c r="DE13" s="622"/>
      <c r="DF13" s="622"/>
      <c r="DG13" s="622"/>
      <c r="DH13" s="622"/>
      <c r="DI13" s="622"/>
      <c r="DJ13" s="622"/>
      <c r="DK13" s="622"/>
      <c r="DL13" s="622"/>
      <c r="DM13" s="622"/>
      <c r="DN13" s="622"/>
      <c r="DO13" s="622"/>
      <c r="DP13" s="623"/>
      <c r="DQ13" s="627">
        <v>726251</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83398</v>
      </c>
      <c r="BH14" s="622"/>
      <c r="BI14" s="622"/>
      <c r="BJ14" s="622"/>
      <c r="BK14" s="622"/>
      <c r="BL14" s="622"/>
      <c r="BM14" s="622"/>
      <c r="BN14" s="623"/>
      <c r="BO14" s="659">
        <v>3.8</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537709</v>
      </c>
      <c r="CS14" s="622"/>
      <c r="CT14" s="622"/>
      <c r="CU14" s="622"/>
      <c r="CV14" s="622"/>
      <c r="CW14" s="622"/>
      <c r="CX14" s="622"/>
      <c r="CY14" s="623"/>
      <c r="CZ14" s="659">
        <v>3.4</v>
      </c>
      <c r="DA14" s="659"/>
      <c r="DB14" s="659"/>
      <c r="DC14" s="659"/>
      <c r="DD14" s="627" t="s">
        <v>122</v>
      </c>
      <c r="DE14" s="622"/>
      <c r="DF14" s="622"/>
      <c r="DG14" s="622"/>
      <c r="DH14" s="622"/>
      <c r="DI14" s="622"/>
      <c r="DJ14" s="622"/>
      <c r="DK14" s="622"/>
      <c r="DL14" s="622"/>
      <c r="DM14" s="622"/>
      <c r="DN14" s="622"/>
      <c r="DO14" s="622"/>
      <c r="DP14" s="623"/>
      <c r="DQ14" s="627">
        <v>525436</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17032</v>
      </c>
      <c r="S15" s="622"/>
      <c r="T15" s="622"/>
      <c r="U15" s="622"/>
      <c r="V15" s="622"/>
      <c r="W15" s="622"/>
      <c r="X15" s="622"/>
      <c r="Y15" s="623"/>
      <c r="Z15" s="659">
        <v>0.1</v>
      </c>
      <c r="AA15" s="659"/>
      <c r="AB15" s="659"/>
      <c r="AC15" s="659"/>
      <c r="AD15" s="660">
        <v>17032</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102178</v>
      </c>
      <c r="BH15" s="622"/>
      <c r="BI15" s="622"/>
      <c r="BJ15" s="622"/>
      <c r="BK15" s="622"/>
      <c r="BL15" s="622"/>
      <c r="BM15" s="622"/>
      <c r="BN15" s="623"/>
      <c r="BO15" s="659">
        <v>4.7</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1445647</v>
      </c>
      <c r="CS15" s="622"/>
      <c r="CT15" s="622"/>
      <c r="CU15" s="622"/>
      <c r="CV15" s="622"/>
      <c r="CW15" s="622"/>
      <c r="CX15" s="622"/>
      <c r="CY15" s="623"/>
      <c r="CZ15" s="659">
        <v>9.1999999999999993</v>
      </c>
      <c r="DA15" s="659"/>
      <c r="DB15" s="659"/>
      <c r="DC15" s="659"/>
      <c r="DD15" s="627">
        <v>107749</v>
      </c>
      <c r="DE15" s="622"/>
      <c r="DF15" s="622"/>
      <c r="DG15" s="622"/>
      <c r="DH15" s="622"/>
      <c r="DI15" s="622"/>
      <c r="DJ15" s="622"/>
      <c r="DK15" s="622"/>
      <c r="DL15" s="622"/>
      <c r="DM15" s="622"/>
      <c r="DN15" s="622"/>
      <c r="DO15" s="622"/>
      <c r="DP15" s="623"/>
      <c r="DQ15" s="627">
        <v>1088203</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55893</v>
      </c>
      <c r="S16" s="622"/>
      <c r="T16" s="622"/>
      <c r="U16" s="622"/>
      <c r="V16" s="622"/>
      <c r="W16" s="622"/>
      <c r="X16" s="622"/>
      <c r="Y16" s="623"/>
      <c r="Z16" s="659">
        <v>0.3</v>
      </c>
      <c r="AA16" s="659"/>
      <c r="AB16" s="659"/>
      <c r="AC16" s="659"/>
      <c r="AD16" s="660">
        <v>55893</v>
      </c>
      <c r="AE16" s="660"/>
      <c r="AF16" s="660"/>
      <c r="AG16" s="660"/>
      <c r="AH16" s="660"/>
      <c r="AI16" s="660"/>
      <c r="AJ16" s="660"/>
      <c r="AK16" s="660"/>
      <c r="AL16" s="624">
        <v>0.7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63133</v>
      </c>
      <c r="CS16" s="622"/>
      <c r="CT16" s="622"/>
      <c r="CU16" s="622"/>
      <c r="CV16" s="622"/>
      <c r="CW16" s="622"/>
      <c r="CX16" s="622"/>
      <c r="CY16" s="623"/>
      <c r="CZ16" s="659">
        <v>0.4</v>
      </c>
      <c r="DA16" s="659"/>
      <c r="DB16" s="659"/>
      <c r="DC16" s="659"/>
      <c r="DD16" s="627" t="s">
        <v>122</v>
      </c>
      <c r="DE16" s="622"/>
      <c r="DF16" s="622"/>
      <c r="DG16" s="622"/>
      <c r="DH16" s="622"/>
      <c r="DI16" s="622"/>
      <c r="DJ16" s="622"/>
      <c r="DK16" s="622"/>
      <c r="DL16" s="622"/>
      <c r="DM16" s="622"/>
      <c r="DN16" s="622"/>
      <c r="DO16" s="622"/>
      <c r="DP16" s="623"/>
      <c r="DQ16" s="627">
        <v>3471</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104783</v>
      </c>
      <c r="S17" s="622"/>
      <c r="T17" s="622"/>
      <c r="U17" s="622"/>
      <c r="V17" s="622"/>
      <c r="W17" s="622"/>
      <c r="X17" s="622"/>
      <c r="Y17" s="623"/>
      <c r="Z17" s="659">
        <v>0.6</v>
      </c>
      <c r="AA17" s="659"/>
      <c r="AB17" s="659"/>
      <c r="AC17" s="659"/>
      <c r="AD17" s="660">
        <v>104783</v>
      </c>
      <c r="AE17" s="660"/>
      <c r="AF17" s="660"/>
      <c r="AG17" s="660"/>
      <c r="AH17" s="660"/>
      <c r="AI17" s="660"/>
      <c r="AJ17" s="660"/>
      <c r="AK17" s="660"/>
      <c r="AL17" s="624">
        <v>1.3</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1425796</v>
      </c>
      <c r="CS17" s="622"/>
      <c r="CT17" s="622"/>
      <c r="CU17" s="622"/>
      <c r="CV17" s="622"/>
      <c r="CW17" s="622"/>
      <c r="CX17" s="622"/>
      <c r="CY17" s="623"/>
      <c r="CZ17" s="659">
        <v>9.1</v>
      </c>
      <c r="DA17" s="659"/>
      <c r="DB17" s="659"/>
      <c r="DC17" s="659"/>
      <c r="DD17" s="627" t="s">
        <v>122</v>
      </c>
      <c r="DE17" s="622"/>
      <c r="DF17" s="622"/>
      <c r="DG17" s="622"/>
      <c r="DH17" s="622"/>
      <c r="DI17" s="622"/>
      <c r="DJ17" s="622"/>
      <c r="DK17" s="622"/>
      <c r="DL17" s="622"/>
      <c r="DM17" s="622"/>
      <c r="DN17" s="622"/>
      <c r="DO17" s="622"/>
      <c r="DP17" s="623"/>
      <c r="DQ17" s="627">
        <v>1425796</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14333</v>
      </c>
      <c r="S18" s="622"/>
      <c r="T18" s="622"/>
      <c r="U18" s="622"/>
      <c r="V18" s="622"/>
      <c r="W18" s="622"/>
      <c r="X18" s="622"/>
      <c r="Y18" s="623"/>
      <c r="Z18" s="659">
        <v>0.1</v>
      </c>
      <c r="AA18" s="659"/>
      <c r="AB18" s="659"/>
      <c r="AC18" s="659"/>
      <c r="AD18" s="660">
        <v>14333</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90049</v>
      </c>
      <c r="S19" s="622"/>
      <c r="T19" s="622"/>
      <c r="U19" s="622"/>
      <c r="V19" s="622"/>
      <c r="W19" s="622"/>
      <c r="X19" s="622"/>
      <c r="Y19" s="623"/>
      <c r="Z19" s="659">
        <v>0.5</v>
      </c>
      <c r="AA19" s="659"/>
      <c r="AB19" s="659"/>
      <c r="AC19" s="659"/>
      <c r="AD19" s="660">
        <v>90049</v>
      </c>
      <c r="AE19" s="660"/>
      <c r="AF19" s="660"/>
      <c r="AG19" s="660"/>
      <c r="AH19" s="660"/>
      <c r="AI19" s="660"/>
      <c r="AJ19" s="660"/>
      <c r="AK19" s="660"/>
      <c r="AL19" s="624">
        <v>1.1000000000000001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17754</v>
      </c>
      <c r="BH19" s="622"/>
      <c r="BI19" s="622"/>
      <c r="BJ19" s="622"/>
      <c r="BK19" s="622"/>
      <c r="BL19" s="622"/>
      <c r="BM19" s="622"/>
      <c r="BN19" s="623"/>
      <c r="BO19" s="659">
        <v>0.8</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401</v>
      </c>
      <c r="S20" s="622"/>
      <c r="T20" s="622"/>
      <c r="U20" s="622"/>
      <c r="V20" s="622"/>
      <c r="W20" s="622"/>
      <c r="X20" s="622"/>
      <c r="Y20" s="623"/>
      <c r="Z20" s="659">
        <v>0</v>
      </c>
      <c r="AA20" s="659"/>
      <c r="AB20" s="659"/>
      <c r="AC20" s="659"/>
      <c r="AD20" s="660">
        <v>401</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17754</v>
      </c>
      <c r="BH20" s="622"/>
      <c r="BI20" s="622"/>
      <c r="BJ20" s="622"/>
      <c r="BK20" s="622"/>
      <c r="BL20" s="622"/>
      <c r="BM20" s="622"/>
      <c r="BN20" s="623"/>
      <c r="BO20" s="659">
        <v>0.8</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15667092</v>
      </c>
      <c r="CS20" s="622"/>
      <c r="CT20" s="622"/>
      <c r="CU20" s="622"/>
      <c r="CV20" s="622"/>
      <c r="CW20" s="622"/>
      <c r="CX20" s="622"/>
      <c r="CY20" s="623"/>
      <c r="CZ20" s="659">
        <v>100</v>
      </c>
      <c r="DA20" s="659"/>
      <c r="DB20" s="659"/>
      <c r="DC20" s="659"/>
      <c r="DD20" s="627">
        <v>1081385</v>
      </c>
      <c r="DE20" s="622"/>
      <c r="DF20" s="622"/>
      <c r="DG20" s="622"/>
      <c r="DH20" s="622"/>
      <c r="DI20" s="622"/>
      <c r="DJ20" s="622"/>
      <c r="DK20" s="622"/>
      <c r="DL20" s="622"/>
      <c r="DM20" s="622"/>
      <c r="DN20" s="622"/>
      <c r="DO20" s="622"/>
      <c r="DP20" s="623"/>
      <c r="DQ20" s="627">
        <v>9751914</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5935581</v>
      </c>
      <c r="S21" s="622"/>
      <c r="T21" s="622"/>
      <c r="U21" s="622"/>
      <c r="V21" s="622"/>
      <c r="W21" s="622"/>
      <c r="X21" s="622"/>
      <c r="Y21" s="623"/>
      <c r="Z21" s="659">
        <v>35.9</v>
      </c>
      <c r="AA21" s="659"/>
      <c r="AB21" s="659"/>
      <c r="AC21" s="659"/>
      <c r="AD21" s="660">
        <v>5086932</v>
      </c>
      <c r="AE21" s="660"/>
      <c r="AF21" s="660"/>
      <c r="AG21" s="660"/>
      <c r="AH21" s="660"/>
      <c r="AI21" s="660"/>
      <c r="AJ21" s="660"/>
      <c r="AK21" s="660"/>
      <c r="AL21" s="624">
        <v>62.1</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17754</v>
      </c>
      <c r="BH21" s="622"/>
      <c r="BI21" s="622"/>
      <c r="BJ21" s="622"/>
      <c r="BK21" s="622"/>
      <c r="BL21" s="622"/>
      <c r="BM21" s="622"/>
      <c r="BN21" s="623"/>
      <c r="BO21" s="659">
        <v>0.8</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5086932</v>
      </c>
      <c r="S22" s="622"/>
      <c r="T22" s="622"/>
      <c r="U22" s="622"/>
      <c r="V22" s="622"/>
      <c r="W22" s="622"/>
      <c r="X22" s="622"/>
      <c r="Y22" s="623"/>
      <c r="Z22" s="659">
        <v>30.8</v>
      </c>
      <c r="AA22" s="659"/>
      <c r="AB22" s="659"/>
      <c r="AC22" s="659"/>
      <c r="AD22" s="660">
        <v>5086932</v>
      </c>
      <c r="AE22" s="660"/>
      <c r="AF22" s="660"/>
      <c r="AG22" s="660"/>
      <c r="AH22" s="660"/>
      <c r="AI22" s="660"/>
      <c r="AJ22" s="660"/>
      <c r="AK22" s="660"/>
      <c r="AL22" s="624">
        <v>62.1</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848649</v>
      </c>
      <c r="S23" s="622"/>
      <c r="T23" s="622"/>
      <c r="U23" s="622"/>
      <c r="V23" s="622"/>
      <c r="W23" s="622"/>
      <c r="X23" s="622"/>
      <c r="Y23" s="623"/>
      <c r="Z23" s="659">
        <v>5.0999999999999996</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5973558</v>
      </c>
      <c r="CS24" s="677"/>
      <c r="CT24" s="677"/>
      <c r="CU24" s="677"/>
      <c r="CV24" s="677"/>
      <c r="CW24" s="677"/>
      <c r="CX24" s="677"/>
      <c r="CY24" s="702"/>
      <c r="CZ24" s="703">
        <v>38.1</v>
      </c>
      <c r="DA24" s="685"/>
      <c r="DB24" s="685"/>
      <c r="DC24" s="705"/>
      <c r="DD24" s="701">
        <v>4368708</v>
      </c>
      <c r="DE24" s="677"/>
      <c r="DF24" s="677"/>
      <c r="DG24" s="677"/>
      <c r="DH24" s="677"/>
      <c r="DI24" s="677"/>
      <c r="DJ24" s="677"/>
      <c r="DK24" s="702"/>
      <c r="DL24" s="701">
        <v>4043551</v>
      </c>
      <c r="DM24" s="677"/>
      <c r="DN24" s="677"/>
      <c r="DO24" s="677"/>
      <c r="DP24" s="677"/>
      <c r="DQ24" s="677"/>
      <c r="DR24" s="677"/>
      <c r="DS24" s="677"/>
      <c r="DT24" s="677"/>
      <c r="DU24" s="677"/>
      <c r="DV24" s="702"/>
      <c r="DW24" s="703">
        <v>49.2</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9012117</v>
      </c>
      <c r="S25" s="622"/>
      <c r="T25" s="622"/>
      <c r="U25" s="622"/>
      <c r="V25" s="622"/>
      <c r="W25" s="622"/>
      <c r="X25" s="622"/>
      <c r="Y25" s="623"/>
      <c r="Z25" s="659">
        <v>54.6</v>
      </c>
      <c r="AA25" s="659"/>
      <c r="AB25" s="659"/>
      <c r="AC25" s="659"/>
      <c r="AD25" s="660">
        <v>8163468</v>
      </c>
      <c r="AE25" s="660"/>
      <c r="AF25" s="660"/>
      <c r="AG25" s="660"/>
      <c r="AH25" s="660"/>
      <c r="AI25" s="660"/>
      <c r="AJ25" s="660"/>
      <c r="AK25" s="660"/>
      <c r="AL25" s="624">
        <v>99.6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2200791</v>
      </c>
      <c r="CS25" s="634"/>
      <c r="CT25" s="634"/>
      <c r="CU25" s="634"/>
      <c r="CV25" s="634"/>
      <c r="CW25" s="634"/>
      <c r="CX25" s="634"/>
      <c r="CY25" s="635"/>
      <c r="CZ25" s="624">
        <v>14</v>
      </c>
      <c r="DA25" s="636"/>
      <c r="DB25" s="636"/>
      <c r="DC25" s="637"/>
      <c r="DD25" s="627">
        <v>1956947</v>
      </c>
      <c r="DE25" s="634"/>
      <c r="DF25" s="634"/>
      <c r="DG25" s="634"/>
      <c r="DH25" s="634"/>
      <c r="DI25" s="634"/>
      <c r="DJ25" s="634"/>
      <c r="DK25" s="635"/>
      <c r="DL25" s="627">
        <v>1943799</v>
      </c>
      <c r="DM25" s="634"/>
      <c r="DN25" s="634"/>
      <c r="DO25" s="634"/>
      <c r="DP25" s="634"/>
      <c r="DQ25" s="634"/>
      <c r="DR25" s="634"/>
      <c r="DS25" s="634"/>
      <c r="DT25" s="634"/>
      <c r="DU25" s="634"/>
      <c r="DV25" s="635"/>
      <c r="DW25" s="624">
        <v>23.7</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1098</v>
      </c>
      <c r="S26" s="622"/>
      <c r="T26" s="622"/>
      <c r="U26" s="622"/>
      <c r="V26" s="622"/>
      <c r="W26" s="622"/>
      <c r="X26" s="622"/>
      <c r="Y26" s="623"/>
      <c r="Z26" s="659">
        <v>0</v>
      </c>
      <c r="AA26" s="659"/>
      <c r="AB26" s="659"/>
      <c r="AC26" s="659"/>
      <c r="AD26" s="660">
        <v>1098</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1263950</v>
      </c>
      <c r="CS26" s="622"/>
      <c r="CT26" s="622"/>
      <c r="CU26" s="622"/>
      <c r="CV26" s="622"/>
      <c r="CW26" s="622"/>
      <c r="CX26" s="622"/>
      <c r="CY26" s="623"/>
      <c r="CZ26" s="624">
        <v>8.1</v>
      </c>
      <c r="DA26" s="636"/>
      <c r="DB26" s="636"/>
      <c r="DC26" s="637"/>
      <c r="DD26" s="627">
        <v>1162530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36007</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2183064</v>
      </c>
      <c r="BH27" s="622"/>
      <c r="BI27" s="622"/>
      <c r="BJ27" s="622"/>
      <c r="BK27" s="622"/>
      <c r="BL27" s="622"/>
      <c r="BM27" s="622"/>
      <c r="BN27" s="623"/>
      <c r="BO27" s="659">
        <v>100</v>
      </c>
      <c r="BP27" s="659"/>
      <c r="BQ27" s="659"/>
      <c r="BR27" s="659"/>
      <c r="BS27" s="660">
        <v>21261</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2347015</v>
      </c>
      <c r="CS27" s="634"/>
      <c r="CT27" s="634"/>
      <c r="CU27" s="634"/>
      <c r="CV27" s="634"/>
      <c r="CW27" s="634"/>
      <c r="CX27" s="634"/>
      <c r="CY27" s="635"/>
      <c r="CZ27" s="624">
        <v>15</v>
      </c>
      <c r="DA27" s="636"/>
      <c r="DB27" s="636"/>
      <c r="DC27" s="637"/>
      <c r="DD27" s="627">
        <v>986009</v>
      </c>
      <c r="DE27" s="634"/>
      <c r="DF27" s="634"/>
      <c r="DG27" s="634"/>
      <c r="DH27" s="634"/>
      <c r="DI27" s="634"/>
      <c r="DJ27" s="634"/>
      <c r="DK27" s="635"/>
      <c r="DL27" s="627">
        <v>717271</v>
      </c>
      <c r="DM27" s="634"/>
      <c r="DN27" s="634"/>
      <c r="DO27" s="634"/>
      <c r="DP27" s="634"/>
      <c r="DQ27" s="634"/>
      <c r="DR27" s="634"/>
      <c r="DS27" s="634"/>
      <c r="DT27" s="634"/>
      <c r="DU27" s="634"/>
      <c r="DV27" s="635"/>
      <c r="DW27" s="624">
        <v>8.6999999999999993</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104651</v>
      </c>
      <c r="S28" s="622"/>
      <c r="T28" s="622"/>
      <c r="U28" s="622"/>
      <c r="V28" s="622"/>
      <c r="W28" s="622"/>
      <c r="X28" s="622"/>
      <c r="Y28" s="623"/>
      <c r="Z28" s="659">
        <v>0.6</v>
      </c>
      <c r="AA28" s="659"/>
      <c r="AB28" s="659"/>
      <c r="AC28" s="659"/>
      <c r="AD28" s="660">
        <v>24811</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1425752</v>
      </c>
      <c r="CS28" s="622"/>
      <c r="CT28" s="622"/>
      <c r="CU28" s="622"/>
      <c r="CV28" s="622"/>
      <c r="CW28" s="622"/>
      <c r="CX28" s="622"/>
      <c r="CY28" s="623"/>
      <c r="CZ28" s="624">
        <v>9.1</v>
      </c>
      <c r="DA28" s="636"/>
      <c r="DB28" s="636"/>
      <c r="DC28" s="637"/>
      <c r="DD28" s="627">
        <v>1425752</v>
      </c>
      <c r="DE28" s="622"/>
      <c r="DF28" s="622"/>
      <c r="DG28" s="622"/>
      <c r="DH28" s="622"/>
      <c r="DI28" s="622"/>
      <c r="DJ28" s="622"/>
      <c r="DK28" s="623"/>
      <c r="DL28" s="627">
        <v>1382481</v>
      </c>
      <c r="DM28" s="622"/>
      <c r="DN28" s="622"/>
      <c r="DO28" s="622"/>
      <c r="DP28" s="622"/>
      <c r="DQ28" s="622"/>
      <c r="DR28" s="622"/>
      <c r="DS28" s="622"/>
      <c r="DT28" s="622"/>
      <c r="DU28" s="622"/>
      <c r="DV28" s="623"/>
      <c r="DW28" s="624">
        <v>16.8</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10105</v>
      </c>
      <c r="S29" s="622"/>
      <c r="T29" s="622"/>
      <c r="U29" s="622"/>
      <c r="V29" s="622"/>
      <c r="W29" s="622"/>
      <c r="X29" s="622"/>
      <c r="Y29" s="623"/>
      <c r="Z29" s="659">
        <v>0.1</v>
      </c>
      <c r="AA29" s="659"/>
      <c r="AB29" s="659"/>
      <c r="AC29" s="659"/>
      <c r="AD29" s="660">
        <v>27</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1425752</v>
      </c>
      <c r="CS29" s="634"/>
      <c r="CT29" s="634"/>
      <c r="CU29" s="634"/>
      <c r="CV29" s="634"/>
      <c r="CW29" s="634"/>
      <c r="CX29" s="634"/>
      <c r="CY29" s="635"/>
      <c r="CZ29" s="624">
        <v>9.1</v>
      </c>
      <c r="DA29" s="636"/>
      <c r="DB29" s="636"/>
      <c r="DC29" s="637"/>
      <c r="DD29" s="627">
        <v>1425752</v>
      </c>
      <c r="DE29" s="634"/>
      <c r="DF29" s="634"/>
      <c r="DG29" s="634"/>
      <c r="DH29" s="634"/>
      <c r="DI29" s="634"/>
      <c r="DJ29" s="634"/>
      <c r="DK29" s="635"/>
      <c r="DL29" s="627">
        <v>1382481</v>
      </c>
      <c r="DM29" s="634"/>
      <c r="DN29" s="634"/>
      <c r="DO29" s="634"/>
      <c r="DP29" s="634"/>
      <c r="DQ29" s="634"/>
      <c r="DR29" s="634"/>
      <c r="DS29" s="634"/>
      <c r="DT29" s="634"/>
      <c r="DU29" s="634"/>
      <c r="DV29" s="635"/>
      <c r="DW29" s="624">
        <v>16.8</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1609142</v>
      </c>
      <c r="S30" s="622"/>
      <c r="T30" s="622"/>
      <c r="U30" s="622"/>
      <c r="V30" s="622"/>
      <c r="W30" s="622"/>
      <c r="X30" s="622"/>
      <c r="Y30" s="623"/>
      <c r="Z30" s="659">
        <v>9.6999999999999993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1389964</v>
      </c>
      <c r="CS30" s="622"/>
      <c r="CT30" s="622"/>
      <c r="CU30" s="622"/>
      <c r="CV30" s="622"/>
      <c r="CW30" s="622"/>
      <c r="CX30" s="622"/>
      <c r="CY30" s="623"/>
      <c r="CZ30" s="624">
        <v>8.9</v>
      </c>
      <c r="DA30" s="636"/>
      <c r="DB30" s="636"/>
      <c r="DC30" s="637"/>
      <c r="DD30" s="627">
        <v>1389964</v>
      </c>
      <c r="DE30" s="622"/>
      <c r="DF30" s="622"/>
      <c r="DG30" s="622"/>
      <c r="DH30" s="622"/>
      <c r="DI30" s="622"/>
      <c r="DJ30" s="622"/>
      <c r="DK30" s="623"/>
      <c r="DL30" s="627">
        <v>1346693</v>
      </c>
      <c r="DM30" s="622"/>
      <c r="DN30" s="622"/>
      <c r="DO30" s="622"/>
      <c r="DP30" s="622"/>
      <c r="DQ30" s="622"/>
      <c r="DR30" s="622"/>
      <c r="DS30" s="622"/>
      <c r="DT30" s="622"/>
      <c r="DU30" s="622"/>
      <c r="DV30" s="623"/>
      <c r="DW30" s="624">
        <v>16.399999999999999</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v>
      </c>
      <c r="BH31" s="684"/>
      <c r="BI31" s="684"/>
      <c r="BJ31" s="684"/>
      <c r="BK31" s="684"/>
      <c r="BL31" s="684"/>
      <c r="BM31" s="685">
        <v>94.1</v>
      </c>
      <c r="BN31" s="684"/>
      <c r="BO31" s="684"/>
      <c r="BP31" s="684"/>
      <c r="BQ31" s="686"/>
      <c r="BR31" s="683">
        <v>99.1</v>
      </c>
      <c r="BS31" s="684"/>
      <c r="BT31" s="684"/>
      <c r="BU31" s="684"/>
      <c r="BV31" s="684"/>
      <c r="BW31" s="684"/>
      <c r="BX31" s="685">
        <v>94.6</v>
      </c>
      <c r="BY31" s="684"/>
      <c r="BZ31" s="684"/>
      <c r="CA31" s="684"/>
      <c r="CB31" s="686"/>
      <c r="CD31" s="642"/>
      <c r="CE31" s="643"/>
      <c r="CF31" s="618" t="s">
        <v>300</v>
      </c>
      <c r="CG31" s="619"/>
      <c r="CH31" s="619"/>
      <c r="CI31" s="619"/>
      <c r="CJ31" s="619"/>
      <c r="CK31" s="619"/>
      <c r="CL31" s="619"/>
      <c r="CM31" s="619"/>
      <c r="CN31" s="619"/>
      <c r="CO31" s="619"/>
      <c r="CP31" s="619"/>
      <c r="CQ31" s="620"/>
      <c r="CR31" s="621">
        <v>35788</v>
      </c>
      <c r="CS31" s="634"/>
      <c r="CT31" s="634"/>
      <c r="CU31" s="634"/>
      <c r="CV31" s="634"/>
      <c r="CW31" s="634"/>
      <c r="CX31" s="634"/>
      <c r="CY31" s="635"/>
      <c r="CZ31" s="624">
        <v>0.2</v>
      </c>
      <c r="DA31" s="636"/>
      <c r="DB31" s="636"/>
      <c r="DC31" s="637"/>
      <c r="DD31" s="627">
        <v>35788</v>
      </c>
      <c r="DE31" s="634"/>
      <c r="DF31" s="634"/>
      <c r="DG31" s="634"/>
      <c r="DH31" s="634"/>
      <c r="DI31" s="634"/>
      <c r="DJ31" s="634"/>
      <c r="DK31" s="635"/>
      <c r="DL31" s="627">
        <v>35788</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1079819</v>
      </c>
      <c r="S32" s="622"/>
      <c r="T32" s="622"/>
      <c r="U32" s="622"/>
      <c r="V32" s="622"/>
      <c r="W32" s="622"/>
      <c r="X32" s="622"/>
      <c r="Y32" s="623"/>
      <c r="Z32" s="659">
        <v>6.5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99.1</v>
      </c>
      <c r="BH32" s="634"/>
      <c r="BI32" s="634"/>
      <c r="BJ32" s="634"/>
      <c r="BK32" s="634"/>
      <c r="BL32" s="634"/>
      <c r="BM32" s="625">
        <v>97.1</v>
      </c>
      <c r="BN32" s="634"/>
      <c r="BO32" s="634"/>
      <c r="BP32" s="634"/>
      <c r="BQ32" s="657"/>
      <c r="BR32" s="687">
        <v>99.4</v>
      </c>
      <c r="BS32" s="634"/>
      <c r="BT32" s="634"/>
      <c r="BU32" s="634"/>
      <c r="BV32" s="634"/>
      <c r="BW32" s="634"/>
      <c r="BX32" s="625">
        <v>97.7</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72399</v>
      </c>
      <c r="S33" s="622"/>
      <c r="T33" s="622"/>
      <c r="U33" s="622"/>
      <c r="V33" s="622"/>
      <c r="W33" s="622"/>
      <c r="X33" s="622"/>
      <c r="Y33" s="623"/>
      <c r="Z33" s="659">
        <v>0.4</v>
      </c>
      <c r="AA33" s="659"/>
      <c r="AB33" s="659"/>
      <c r="AC33" s="659"/>
      <c r="AD33" s="660">
        <v>3129</v>
      </c>
      <c r="AE33" s="660"/>
      <c r="AF33" s="660"/>
      <c r="AG33" s="660"/>
      <c r="AH33" s="660"/>
      <c r="AI33" s="660"/>
      <c r="AJ33" s="660"/>
      <c r="AK33" s="660"/>
      <c r="AL33" s="624">
        <v>0</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98.6</v>
      </c>
      <c r="BH33" s="606"/>
      <c r="BI33" s="606"/>
      <c r="BJ33" s="606"/>
      <c r="BK33" s="606"/>
      <c r="BL33" s="606"/>
      <c r="BM33" s="652">
        <v>90.3</v>
      </c>
      <c r="BN33" s="606"/>
      <c r="BO33" s="606"/>
      <c r="BP33" s="606"/>
      <c r="BQ33" s="669"/>
      <c r="BR33" s="682">
        <v>98.7</v>
      </c>
      <c r="BS33" s="606"/>
      <c r="BT33" s="606"/>
      <c r="BU33" s="606"/>
      <c r="BV33" s="606"/>
      <c r="BW33" s="606"/>
      <c r="BX33" s="652">
        <v>90.5</v>
      </c>
      <c r="BY33" s="606"/>
      <c r="BZ33" s="606"/>
      <c r="CA33" s="606"/>
      <c r="CB33" s="669"/>
      <c r="CD33" s="618" t="s">
        <v>307</v>
      </c>
      <c r="CE33" s="619"/>
      <c r="CF33" s="619"/>
      <c r="CG33" s="619"/>
      <c r="CH33" s="619"/>
      <c r="CI33" s="619"/>
      <c r="CJ33" s="619"/>
      <c r="CK33" s="619"/>
      <c r="CL33" s="619"/>
      <c r="CM33" s="619"/>
      <c r="CN33" s="619"/>
      <c r="CO33" s="619"/>
      <c r="CP33" s="619"/>
      <c r="CQ33" s="620"/>
      <c r="CR33" s="621">
        <v>8549016</v>
      </c>
      <c r="CS33" s="634"/>
      <c r="CT33" s="634"/>
      <c r="CU33" s="634"/>
      <c r="CV33" s="634"/>
      <c r="CW33" s="634"/>
      <c r="CX33" s="634"/>
      <c r="CY33" s="635"/>
      <c r="CZ33" s="624">
        <v>54.6</v>
      </c>
      <c r="DA33" s="636"/>
      <c r="DB33" s="636"/>
      <c r="DC33" s="637"/>
      <c r="DD33" s="627">
        <v>5108964</v>
      </c>
      <c r="DE33" s="634"/>
      <c r="DF33" s="634"/>
      <c r="DG33" s="634"/>
      <c r="DH33" s="634"/>
      <c r="DI33" s="634"/>
      <c r="DJ33" s="634"/>
      <c r="DK33" s="635"/>
      <c r="DL33" s="627">
        <v>3826899</v>
      </c>
      <c r="DM33" s="634"/>
      <c r="DN33" s="634"/>
      <c r="DO33" s="634"/>
      <c r="DP33" s="634"/>
      <c r="DQ33" s="634"/>
      <c r="DR33" s="634"/>
      <c r="DS33" s="634"/>
      <c r="DT33" s="634"/>
      <c r="DU33" s="634"/>
      <c r="DV33" s="635"/>
      <c r="DW33" s="624">
        <v>46.6</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1532936</v>
      </c>
      <c r="S34" s="622"/>
      <c r="T34" s="622"/>
      <c r="U34" s="622"/>
      <c r="V34" s="622"/>
      <c r="W34" s="622"/>
      <c r="X34" s="622"/>
      <c r="Y34" s="623"/>
      <c r="Z34" s="659">
        <v>9.3000000000000007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2622430</v>
      </c>
      <c r="CS34" s="622"/>
      <c r="CT34" s="622"/>
      <c r="CU34" s="622"/>
      <c r="CV34" s="622"/>
      <c r="CW34" s="622"/>
      <c r="CX34" s="622"/>
      <c r="CY34" s="623"/>
      <c r="CZ34" s="624">
        <v>16.7</v>
      </c>
      <c r="DA34" s="636"/>
      <c r="DB34" s="636"/>
      <c r="DC34" s="637"/>
      <c r="DD34" s="627">
        <v>1420691</v>
      </c>
      <c r="DE34" s="622"/>
      <c r="DF34" s="622"/>
      <c r="DG34" s="622"/>
      <c r="DH34" s="622"/>
      <c r="DI34" s="622"/>
      <c r="DJ34" s="622"/>
      <c r="DK34" s="623"/>
      <c r="DL34" s="627">
        <v>1237336</v>
      </c>
      <c r="DM34" s="622"/>
      <c r="DN34" s="622"/>
      <c r="DO34" s="622"/>
      <c r="DP34" s="622"/>
      <c r="DQ34" s="622"/>
      <c r="DR34" s="622"/>
      <c r="DS34" s="622"/>
      <c r="DT34" s="622"/>
      <c r="DU34" s="622"/>
      <c r="DV34" s="623"/>
      <c r="DW34" s="624">
        <v>15.1</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1763686</v>
      </c>
      <c r="S35" s="622"/>
      <c r="T35" s="622"/>
      <c r="U35" s="622"/>
      <c r="V35" s="622"/>
      <c r="W35" s="622"/>
      <c r="X35" s="622"/>
      <c r="Y35" s="623"/>
      <c r="Z35" s="659">
        <v>10.7</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268670</v>
      </c>
      <c r="CS35" s="634"/>
      <c r="CT35" s="634"/>
      <c r="CU35" s="634"/>
      <c r="CV35" s="634"/>
      <c r="CW35" s="634"/>
      <c r="CX35" s="634"/>
      <c r="CY35" s="635"/>
      <c r="CZ35" s="624">
        <v>1.7</v>
      </c>
      <c r="DA35" s="636"/>
      <c r="DB35" s="636"/>
      <c r="DC35" s="637"/>
      <c r="DD35" s="627">
        <v>206616</v>
      </c>
      <c r="DE35" s="634"/>
      <c r="DF35" s="634"/>
      <c r="DG35" s="634"/>
      <c r="DH35" s="634"/>
      <c r="DI35" s="634"/>
      <c r="DJ35" s="634"/>
      <c r="DK35" s="635"/>
      <c r="DL35" s="627">
        <v>206616</v>
      </c>
      <c r="DM35" s="634"/>
      <c r="DN35" s="634"/>
      <c r="DO35" s="634"/>
      <c r="DP35" s="634"/>
      <c r="DQ35" s="634"/>
      <c r="DR35" s="634"/>
      <c r="DS35" s="634"/>
      <c r="DT35" s="634"/>
      <c r="DU35" s="634"/>
      <c r="DV35" s="635"/>
      <c r="DW35" s="624">
        <v>2.5</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649146</v>
      </c>
      <c r="S36" s="622"/>
      <c r="T36" s="622"/>
      <c r="U36" s="622"/>
      <c r="V36" s="622"/>
      <c r="W36" s="622"/>
      <c r="X36" s="622"/>
      <c r="Y36" s="623"/>
      <c r="Z36" s="659">
        <v>3.9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1598551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40841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2966413</v>
      </c>
      <c r="CS36" s="622"/>
      <c r="CT36" s="622"/>
      <c r="CU36" s="622"/>
      <c r="CV36" s="622"/>
      <c r="CW36" s="622"/>
      <c r="CX36" s="622"/>
      <c r="CY36" s="623"/>
      <c r="CZ36" s="624">
        <v>18.899999999999999</v>
      </c>
      <c r="DA36" s="636"/>
      <c r="DB36" s="636"/>
      <c r="DC36" s="637"/>
      <c r="DD36" s="627">
        <v>2511310</v>
      </c>
      <c r="DE36" s="622"/>
      <c r="DF36" s="622"/>
      <c r="DG36" s="622"/>
      <c r="DH36" s="622"/>
      <c r="DI36" s="622"/>
      <c r="DJ36" s="622"/>
      <c r="DK36" s="623"/>
      <c r="DL36" s="627">
        <v>1748317</v>
      </c>
      <c r="DM36" s="622"/>
      <c r="DN36" s="622"/>
      <c r="DO36" s="622"/>
      <c r="DP36" s="622"/>
      <c r="DQ36" s="622"/>
      <c r="DR36" s="622"/>
      <c r="DS36" s="622"/>
      <c r="DT36" s="622"/>
      <c r="DU36" s="622"/>
      <c r="DV36" s="623"/>
      <c r="DW36" s="624">
        <v>21.3</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174738</v>
      </c>
      <c r="S37" s="622"/>
      <c r="T37" s="622"/>
      <c r="U37" s="622"/>
      <c r="V37" s="622"/>
      <c r="W37" s="622"/>
      <c r="X37" s="622"/>
      <c r="Y37" s="623"/>
      <c r="Z37" s="659">
        <v>1.1000000000000001</v>
      </c>
      <c r="AA37" s="659"/>
      <c r="AB37" s="659"/>
      <c r="AC37" s="659"/>
      <c r="AD37" s="660">
        <v>694</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319464</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32033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971492</v>
      </c>
      <c r="CS37" s="634"/>
      <c r="CT37" s="634"/>
      <c r="CU37" s="634"/>
      <c r="CV37" s="634"/>
      <c r="CW37" s="634"/>
      <c r="CX37" s="634"/>
      <c r="CY37" s="635"/>
      <c r="CZ37" s="624">
        <v>6.2</v>
      </c>
      <c r="DA37" s="636"/>
      <c r="DB37" s="636"/>
      <c r="DC37" s="637"/>
      <c r="DD37" s="627">
        <v>916697</v>
      </c>
      <c r="DE37" s="634"/>
      <c r="DF37" s="634"/>
      <c r="DG37" s="634"/>
      <c r="DH37" s="634"/>
      <c r="DI37" s="634"/>
      <c r="DJ37" s="634"/>
      <c r="DK37" s="635"/>
      <c r="DL37" s="627">
        <v>794214</v>
      </c>
      <c r="DM37" s="634"/>
      <c r="DN37" s="634"/>
      <c r="DO37" s="634"/>
      <c r="DP37" s="634"/>
      <c r="DQ37" s="634"/>
      <c r="DR37" s="634"/>
      <c r="DS37" s="634"/>
      <c r="DT37" s="634"/>
      <c r="DU37" s="634"/>
      <c r="DV37" s="635"/>
      <c r="DW37" s="624">
        <v>9.6999999999999993</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470300</v>
      </c>
      <c r="S38" s="622"/>
      <c r="T38" s="622"/>
      <c r="U38" s="622"/>
      <c r="V38" s="622"/>
      <c r="W38" s="622"/>
      <c r="X38" s="622"/>
      <c r="Y38" s="623"/>
      <c r="Z38" s="659">
        <v>2.8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176041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2311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776751</v>
      </c>
      <c r="CS38" s="622"/>
      <c r="CT38" s="622"/>
      <c r="CU38" s="622"/>
      <c r="CV38" s="622"/>
      <c r="CW38" s="622"/>
      <c r="CX38" s="622"/>
      <c r="CY38" s="623"/>
      <c r="CZ38" s="624">
        <v>5</v>
      </c>
      <c r="DA38" s="636"/>
      <c r="DB38" s="636"/>
      <c r="DC38" s="637"/>
      <c r="DD38" s="627">
        <v>634630</v>
      </c>
      <c r="DE38" s="622"/>
      <c r="DF38" s="622"/>
      <c r="DG38" s="622"/>
      <c r="DH38" s="622"/>
      <c r="DI38" s="622"/>
      <c r="DJ38" s="622"/>
      <c r="DK38" s="623"/>
      <c r="DL38" s="627">
        <v>634630</v>
      </c>
      <c r="DM38" s="622"/>
      <c r="DN38" s="622"/>
      <c r="DO38" s="622"/>
      <c r="DP38" s="622"/>
      <c r="DQ38" s="622"/>
      <c r="DR38" s="622"/>
      <c r="DS38" s="622"/>
      <c r="DT38" s="622"/>
      <c r="DU38" s="622"/>
      <c r="DV38" s="623"/>
      <c r="DW38" s="624">
        <v>7.7</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171691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3462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1894752</v>
      </c>
      <c r="CS39" s="634"/>
      <c r="CT39" s="634"/>
      <c r="CU39" s="634"/>
      <c r="CV39" s="634"/>
      <c r="CW39" s="634"/>
      <c r="CX39" s="634"/>
      <c r="CY39" s="635"/>
      <c r="CZ39" s="624">
        <v>12.1</v>
      </c>
      <c r="DA39" s="636"/>
      <c r="DB39" s="636"/>
      <c r="DC39" s="637"/>
      <c r="DD39" s="627">
        <v>335717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19300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154604</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123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20000</v>
      </c>
      <c r="CS40" s="622"/>
      <c r="CT40" s="622"/>
      <c r="CU40" s="622"/>
      <c r="CV40" s="622"/>
      <c r="CW40" s="622"/>
      <c r="CX40" s="622"/>
      <c r="CY40" s="623"/>
      <c r="CZ40" s="624">
        <v>0.1</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16516144</v>
      </c>
      <c r="S41" s="646"/>
      <c r="T41" s="646"/>
      <c r="U41" s="646"/>
      <c r="V41" s="646"/>
      <c r="W41" s="646"/>
      <c r="X41" s="646"/>
      <c r="Y41" s="649"/>
      <c r="Z41" s="650">
        <v>100</v>
      </c>
      <c r="AA41" s="650"/>
      <c r="AB41" s="650"/>
      <c r="AC41" s="650"/>
      <c r="AD41" s="651">
        <v>8193227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124117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652634</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459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1144518</v>
      </c>
      <c r="CS42" s="634"/>
      <c r="CT42" s="634"/>
      <c r="CU42" s="634"/>
      <c r="CV42" s="634"/>
      <c r="CW42" s="634"/>
      <c r="CX42" s="634"/>
      <c r="CY42" s="635"/>
      <c r="CZ42" s="624">
        <v>7.3</v>
      </c>
      <c r="DA42" s="636"/>
      <c r="DB42" s="636"/>
      <c r="DC42" s="637"/>
      <c r="DD42" s="627">
        <v>274242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8275</v>
      </c>
      <c r="CS43" s="634"/>
      <c r="CT43" s="634"/>
      <c r="CU43" s="634"/>
      <c r="CV43" s="634"/>
      <c r="CW43" s="634"/>
      <c r="CX43" s="634"/>
      <c r="CY43" s="635"/>
      <c r="CZ43" s="624">
        <v>0.1</v>
      </c>
      <c r="DA43" s="636"/>
      <c r="DB43" s="636"/>
      <c r="DC43" s="637"/>
      <c r="DD43" s="627">
        <v>8275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1081385</v>
      </c>
      <c r="CS44" s="622"/>
      <c r="CT44" s="622"/>
      <c r="CU44" s="622"/>
      <c r="CV44" s="622"/>
      <c r="CW44" s="622"/>
      <c r="CX44" s="622"/>
      <c r="CY44" s="623"/>
      <c r="CZ44" s="624">
        <v>6.9</v>
      </c>
      <c r="DA44" s="625"/>
      <c r="DB44" s="625"/>
      <c r="DC44" s="626"/>
      <c r="DD44" s="627">
        <v>270771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262628</v>
      </c>
      <c r="CS45" s="634"/>
      <c r="CT45" s="634"/>
      <c r="CU45" s="634"/>
      <c r="CV45" s="634"/>
      <c r="CW45" s="634"/>
      <c r="CX45" s="634"/>
      <c r="CY45" s="635"/>
      <c r="CZ45" s="624">
        <v>1.7</v>
      </c>
      <c r="DA45" s="636"/>
      <c r="DB45" s="636"/>
      <c r="DC45" s="637"/>
      <c r="DD45" s="627">
        <v>17970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756570</v>
      </c>
      <c r="CS46" s="622"/>
      <c r="CT46" s="622"/>
      <c r="CU46" s="622"/>
      <c r="CV46" s="622"/>
      <c r="CW46" s="622"/>
      <c r="CX46" s="622"/>
      <c r="CY46" s="623"/>
      <c r="CZ46" s="624">
        <v>4.8</v>
      </c>
      <c r="DA46" s="625"/>
      <c r="DB46" s="625"/>
      <c r="DC46" s="626"/>
      <c r="DD46" s="627">
        <v>241818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63133</v>
      </c>
      <c r="CS47" s="634"/>
      <c r="CT47" s="634"/>
      <c r="CU47" s="634"/>
      <c r="CV47" s="634"/>
      <c r="CW47" s="634"/>
      <c r="CX47" s="634"/>
      <c r="CY47" s="635"/>
      <c r="CZ47" s="624">
        <v>0.4</v>
      </c>
      <c r="DA47" s="636"/>
      <c r="DB47" s="636"/>
      <c r="DC47" s="637"/>
      <c r="DD47" s="627">
        <v>3471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15667092</v>
      </c>
      <c r="CS49" s="606"/>
      <c r="CT49" s="606"/>
      <c r="CU49" s="606"/>
      <c r="CV49" s="606"/>
      <c r="CW49" s="606"/>
      <c r="CX49" s="606"/>
      <c r="CY49" s="607"/>
      <c r="CZ49" s="608">
        <v>100</v>
      </c>
      <c r="DA49" s="609"/>
      <c r="DB49" s="609"/>
      <c r="DC49" s="610"/>
      <c r="DD49" s="611">
        <v>9751914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qvMPJ/QfrpJZKD2MeCUt/2R91ruu/cHwa1DQV+9YQoORIqRpdyVRRtnKYHnryBljZoK5w58atxBH/tQuOFLjhA==" saltValue="iwc4VKy4VOoOW5G3X0TTc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16493</v>
      </c>
      <c r="R7" s="1103"/>
      <c r="S7" s="1103"/>
      <c r="T7" s="1103"/>
      <c r="U7" s="1103"/>
      <c r="V7" s="1103">
        <v>15644</v>
      </c>
      <c r="W7" s="1103"/>
      <c r="X7" s="1103"/>
      <c r="Y7" s="1103"/>
      <c r="Z7" s="1103"/>
      <c r="AA7" s="1103">
        <v>849</v>
      </c>
      <c r="AB7" s="1103"/>
      <c r="AC7" s="1103"/>
      <c r="AD7" s="1103"/>
      <c r="AE7" s="1104"/>
      <c r="AF7" s="1105">
        <v>737</v>
      </c>
      <c r="AG7" s="1106"/>
      <c r="AH7" s="1106"/>
      <c r="AI7" s="1106"/>
      <c r="AJ7" s="1107"/>
      <c r="AK7" s="1108">
        <v>1764</v>
      </c>
      <c r="AL7" s="1109"/>
      <c r="AM7" s="1109"/>
      <c r="AN7" s="1109"/>
      <c r="AO7" s="1109"/>
      <c r="AP7" s="1109">
        <v>9705</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551</v>
      </c>
      <c r="BT7" s="1100"/>
      <c r="BU7" s="1100"/>
      <c r="BV7" s="1100"/>
      <c r="BW7" s="1100"/>
      <c r="BX7" s="1100"/>
      <c r="BY7" s="1100"/>
      <c r="BZ7" s="1100"/>
      <c r="CA7" s="1100"/>
      <c r="CB7" s="1100"/>
      <c r="CC7" s="1100"/>
      <c r="CD7" s="1100"/>
      <c r="CE7" s="1100"/>
      <c r="CF7" s="1100"/>
      <c r="CG7" s="1112"/>
      <c r="CH7" s="1096">
        <v>0</v>
      </c>
      <c r="CI7" s="1097"/>
      <c r="CJ7" s="1097"/>
      <c r="CK7" s="1097"/>
      <c r="CL7" s="1098"/>
      <c r="CM7" s="1096">
        <v>94</v>
      </c>
      <c r="CN7" s="1097"/>
      <c r="CO7" s="1097"/>
      <c r="CP7" s="1097"/>
      <c r="CQ7" s="1098"/>
      <c r="CR7" s="1096">
        <v>90</v>
      </c>
      <c r="CS7" s="1097"/>
      <c r="CT7" s="1097"/>
      <c r="CU7" s="1097"/>
      <c r="CV7" s="1098"/>
      <c r="CW7" s="1096">
        <v>285</v>
      </c>
      <c r="CX7" s="1097"/>
      <c r="CY7" s="1097"/>
      <c r="CZ7" s="1097"/>
      <c r="DA7" s="1098"/>
      <c r="DB7" s="1096" t="s">
        <v>552</v>
      </c>
      <c r="DC7" s="1097"/>
      <c r="DD7" s="1097"/>
      <c r="DE7" s="1097"/>
      <c r="DF7" s="1098"/>
      <c r="DG7" s="1096" t="s">
        <v>552</v>
      </c>
      <c r="DH7" s="1097"/>
      <c r="DI7" s="1097"/>
      <c r="DJ7" s="1097"/>
      <c r="DK7" s="1098"/>
      <c r="DL7" s="1096" t="s">
        <v>552</v>
      </c>
      <c r="DM7" s="1097"/>
      <c r="DN7" s="1097"/>
      <c r="DO7" s="1097"/>
      <c r="DP7" s="1098"/>
      <c r="DQ7" s="1096" t="s">
        <v>552</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24</v>
      </c>
      <c r="R8" s="1039"/>
      <c r="S8" s="1039"/>
      <c r="T8" s="1039"/>
      <c r="U8" s="1039"/>
      <c r="V8" s="1039">
        <v>24</v>
      </c>
      <c r="W8" s="1039"/>
      <c r="X8" s="1039"/>
      <c r="Y8" s="1039"/>
      <c r="Z8" s="1039"/>
      <c r="AA8" s="1039">
        <v>0</v>
      </c>
      <c r="AB8" s="1039"/>
      <c r="AC8" s="1039"/>
      <c r="AD8" s="1039"/>
      <c r="AE8" s="1040"/>
      <c r="AF8" s="1035" t="s">
        <v>122</v>
      </c>
      <c r="AG8" s="1036"/>
      <c r="AH8" s="1036"/>
      <c r="AI8" s="1036"/>
      <c r="AJ8" s="1037"/>
      <c r="AK8" s="1080">
        <v>13</v>
      </c>
      <c r="AL8" s="1081"/>
      <c r="AM8" s="1081"/>
      <c r="AN8" s="1081"/>
      <c r="AO8" s="1081"/>
      <c r="AP8" s="1081" t="s">
        <v>552</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t="s">
        <v>376</v>
      </c>
      <c r="C9" s="1031"/>
      <c r="D9" s="1031"/>
      <c r="E9" s="1031"/>
      <c r="F9" s="1031"/>
      <c r="G9" s="1031"/>
      <c r="H9" s="1031"/>
      <c r="I9" s="1031"/>
      <c r="J9" s="1031"/>
      <c r="K9" s="1031"/>
      <c r="L9" s="1031"/>
      <c r="M9" s="1031"/>
      <c r="N9" s="1031"/>
      <c r="O9" s="1031"/>
      <c r="P9" s="1032"/>
      <c r="Q9" s="1038">
        <v>26</v>
      </c>
      <c r="R9" s="1039"/>
      <c r="S9" s="1039"/>
      <c r="T9" s="1039"/>
      <c r="U9" s="1039"/>
      <c r="V9" s="1039">
        <v>26</v>
      </c>
      <c r="W9" s="1039"/>
      <c r="X9" s="1039"/>
      <c r="Y9" s="1039"/>
      <c r="Z9" s="1039"/>
      <c r="AA9" s="1039">
        <v>0</v>
      </c>
      <c r="AB9" s="1039"/>
      <c r="AC9" s="1039"/>
      <c r="AD9" s="1039"/>
      <c r="AE9" s="1040"/>
      <c r="AF9" s="1035" t="s">
        <v>122</v>
      </c>
      <c r="AG9" s="1036"/>
      <c r="AH9" s="1036"/>
      <c r="AI9" s="1036"/>
      <c r="AJ9" s="1037"/>
      <c r="AK9" s="1080">
        <v>15</v>
      </c>
      <c r="AL9" s="1081"/>
      <c r="AM9" s="1081"/>
      <c r="AN9" s="1081"/>
      <c r="AO9" s="1081"/>
      <c r="AP9" s="1081" t="s">
        <v>552</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t="s">
        <v>377</v>
      </c>
      <c r="C10" s="1031"/>
      <c r="D10" s="1031"/>
      <c r="E10" s="1031"/>
      <c r="F10" s="1031"/>
      <c r="G10" s="1031"/>
      <c r="H10" s="1031"/>
      <c r="I10" s="1031"/>
      <c r="J10" s="1031"/>
      <c r="K10" s="1031"/>
      <c r="L10" s="1031"/>
      <c r="M10" s="1031"/>
      <c r="N10" s="1031"/>
      <c r="O10" s="1031"/>
      <c r="P10" s="1032"/>
      <c r="Q10" s="1038" t="s">
        <v>552</v>
      </c>
      <c r="R10" s="1039"/>
      <c r="S10" s="1039"/>
      <c r="T10" s="1039"/>
      <c r="U10" s="1039"/>
      <c r="V10" s="1039" t="s">
        <v>552</v>
      </c>
      <c r="W10" s="1039"/>
      <c r="X10" s="1039"/>
      <c r="Y10" s="1039"/>
      <c r="Z10" s="1039"/>
      <c r="AA10" s="1039" t="s">
        <v>552</v>
      </c>
      <c r="AB10" s="1039"/>
      <c r="AC10" s="1039"/>
      <c r="AD10" s="1039"/>
      <c r="AE10" s="1040"/>
      <c r="AF10" s="1035" t="s">
        <v>122</v>
      </c>
      <c r="AG10" s="1036"/>
      <c r="AH10" s="1036"/>
      <c r="AI10" s="1036"/>
      <c r="AJ10" s="1037"/>
      <c r="AK10" s="1080" t="s">
        <v>552</v>
      </c>
      <c r="AL10" s="1081"/>
      <c r="AM10" s="1081"/>
      <c r="AN10" s="1081"/>
      <c r="AO10" s="1081"/>
      <c r="AP10" s="1081" t="s">
        <v>552</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379</v>
      </c>
      <c r="B23" s="937" t="s">
        <v>380</v>
      </c>
      <c r="C23" s="938"/>
      <c r="D23" s="938"/>
      <c r="E23" s="938"/>
      <c r="F23" s="938"/>
      <c r="G23" s="938"/>
      <c r="H23" s="938"/>
      <c r="I23" s="938"/>
      <c r="J23" s="938"/>
      <c r="K23" s="938"/>
      <c r="L23" s="938"/>
      <c r="M23" s="938"/>
      <c r="N23" s="938"/>
      <c r="O23" s="938"/>
      <c r="P23" s="948"/>
      <c r="Q23" s="1067">
        <v>16516</v>
      </c>
      <c r="R23" s="1061"/>
      <c r="S23" s="1061"/>
      <c r="T23" s="1061"/>
      <c r="U23" s="1061"/>
      <c r="V23" s="1061">
        <v>15667</v>
      </c>
      <c r="W23" s="1061"/>
      <c r="X23" s="1061"/>
      <c r="Y23" s="1061"/>
      <c r="Z23" s="1061"/>
      <c r="AA23" s="1061">
        <v>849</v>
      </c>
      <c r="AB23" s="1061"/>
      <c r="AC23" s="1061"/>
      <c r="AD23" s="1061"/>
      <c r="AE23" s="1068"/>
      <c r="AF23" s="1069">
        <v>737</v>
      </c>
      <c r="AG23" s="1061"/>
      <c r="AH23" s="1061"/>
      <c r="AI23" s="1061"/>
      <c r="AJ23" s="1070"/>
      <c r="AK23" s="1071"/>
      <c r="AL23" s="1072"/>
      <c r="AM23" s="1072"/>
      <c r="AN23" s="1072"/>
      <c r="AO23" s="1072"/>
      <c r="AP23" s="1061">
        <v>9705</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391</v>
      </c>
      <c r="C28" s="1048"/>
      <c r="D28" s="1048"/>
      <c r="E28" s="1048"/>
      <c r="F28" s="1048"/>
      <c r="G28" s="1048"/>
      <c r="H28" s="1048"/>
      <c r="I28" s="1048"/>
      <c r="J28" s="1048"/>
      <c r="K28" s="1048"/>
      <c r="L28" s="1048"/>
      <c r="M28" s="1048"/>
      <c r="N28" s="1048"/>
      <c r="O28" s="1048"/>
      <c r="P28" s="1049"/>
      <c r="Q28" s="1050">
        <v>2268</v>
      </c>
      <c r="R28" s="1051"/>
      <c r="S28" s="1051"/>
      <c r="T28" s="1051"/>
      <c r="U28" s="1051"/>
      <c r="V28" s="1051">
        <v>2215</v>
      </c>
      <c r="W28" s="1051"/>
      <c r="X28" s="1051"/>
      <c r="Y28" s="1051"/>
      <c r="Z28" s="1051"/>
      <c r="AA28" s="1051">
        <v>53</v>
      </c>
      <c r="AB28" s="1051"/>
      <c r="AC28" s="1051"/>
      <c r="AD28" s="1051"/>
      <c r="AE28" s="1052"/>
      <c r="AF28" s="1053">
        <v>53</v>
      </c>
      <c r="AG28" s="1051"/>
      <c r="AH28" s="1051"/>
      <c r="AI28" s="1051"/>
      <c r="AJ28" s="1054"/>
      <c r="AK28" s="1042">
        <v>124</v>
      </c>
      <c r="AL28" s="1043"/>
      <c r="AM28" s="1043"/>
      <c r="AN28" s="1043"/>
      <c r="AO28" s="1043"/>
      <c r="AP28" s="1043" t="s">
        <v>552</v>
      </c>
      <c r="AQ28" s="1043"/>
      <c r="AR28" s="1043"/>
      <c r="AS28" s="1043"/>
      <c r="AT28" s="1043"/>
      <c r="AU28" s="1043" t="s">
        <v>552</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392</v>
      </c>
      <c r="C29" s="1031"/>
      <c r="D29" s="1031"/>
      <c r="E29" s="1031"/>
      <c r="F29" s="1031"/>
      <c r="G29" s="1031"/>
      <c r="H29" s="1031"/>
      <c r="I29" s="1031"/>
      <c r="J29" s="1031"/>
      <c r="K29" s="1031"/>
      <c r="L29" s="1031"/>
      <c r="M29" s="1031"/>
      <c r="N29" s="1031"/>
      <c r="O29" s="1031"/>
      <c r="P29" s="1032"/>
      <c r="Q29" s="1038">
        <v>2370</v>
      </c>
      <c r="R29" s="1039"/>
      <c r="S29" s="1039"/>
      <c r="T29" s="1039"/>
      <c r="U29" s="1039"/>
      <c r="V29" s="1039">
        <v>2301</v>
      </c>
      <c r="W29" s="1039"/>
      <c r="X29" s="1039"/>
      <c r="Y29" s="1039"/>
      <c r="Z29" s="1039"/>
      <c r="AA29" s="1039">
        <v>69</v>
      </c>
      <c r="AB29" s="1039"/>
      <c r="AC29" s="1039"/>
      <c r="AD29" s="1039"/>
      <c r="AE29" s="1040"/>
      <c r="AF29" s="1035">
        <v>69</v>
      </c>
      <c r="AG29" s="1036"/>
      <c r="AH29" s="1036"/>
      <c r="AI29" s="1036"/>
      <c r="AJ29" s="1037"/>
      <c r="AK29" s="980">
        <v>301</v>
      </c>
      <c r="AL29" s="971"/>
      <c r="AM29" s="971"/>
      <c r="AN29" s="971"/>
      <c r="AO29" s="971"/>
      <c r="AP29" s="971" t="s">
        <v>552</v>
      </c>
      <c r="AQ29" s="971"/>
      <c r="AR29" s="971"/>
      <c r="AS29" s="971"/>
      <c r="AT29" s="971"/>
      <c r="AU29" s="971" t="s">
        <v>552</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393</v>
      </c>
      <c r="C30" s="1031"/>
      <c r="D30" s="1031"/>
      <c r="E30" s="1031"/>
      <c r="F30" s="1031"/>
      <c r="G30" s="1031"/>
      <c r="H30" s="1031"/>
      <c r="I30" s="1031"/>
      <c r="J30" s="1031"/>
      <c r="K30" s="1031"/>
      <c r="L30" s="1031"/>
      <c r="M30" s="1031"/>
      <c r="N30" s="1031"/>
      <c r="O30" s="1031"/>
      <c r="P30" s="1032"/>
      <c r="Q30" s="1038">
        <v>344</v>
      </c>
      <c r="R30" s="1039"/>
      <c r="S30" s="1039"/>
      <c r="T30" s="1039"/>
      <c r="U30" s="1039"/>
      <c r="V30" s="1039">
        <v>342</v>
      </c>
      <c r="W30" s="1039"/>
      <c r="X30" s="1039"/>
      <c r="Y30" s="1039"/>
      <c r="Z30" s="1039"/>
      <c r="AA30" s="1039">
        <v>2</v>
      </c>
      <c r="AB30" s="1039"/>
      <c r="AC30" s="1039"/>
      <c r="AD30" s="1039"/>
      <c r="AE30" s="1040"/>
      <c r="AF30" s="1035">
        <v>2</v>
      </c>
      <c r="AG30" s="1036"/>
      <c r="AH30" s="1036"/>
      <c r="AI30" s="1036"/>
      <c r="AJ30" s="1037"/>
      <c r="AK30" s="980">
        <v>68</v>
      </c>
      <c r="AL30" s="971"/>
      <c r="AM30" s="971"/>
      <c r="AN30" s="971"/>
      <c r="AO30" s="971"/>
      <c r="AP30" s="971" t="s">
        <v>552</v>
      </c>
      <c r="AQ30" s="971"/>
      <c r="AR30" s="971"/>
      <c r="AS30" s="971"/>
      <c r="AT30" s="971"/>
      <c r="AU30" s="971" t="s">
        <v>552</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394</v>
      </c>
      <c r="C31" s="1031"/>
      <c r="D31" s="1031"/>
      <c r="E31" s="1031"/>
      <c r="F31" s="1031"/>
      <c r="G31" s="1031"/>
      <c r="H31" s="1031"/>
      <c r="I31" s="1031"/>
      <c r="J31" s="1031"/>
      <c r="K31" s="1031"/>
      <c r="L31" s="1031"/>
      <c r="M31" s="1031"/>
      <c r="N31" s="1031"/>
      <c r="O31" s="1031"/>
      <c r="P31" s="1032"/>
      <c r="Q31" s="1038">
        <v>147</v>
      </c>
      <c r="R31" s="1039"/>
      <c r="S31" s="1039"/>
      <c r="T31" s="1039"/>
      <c r="U31" s="1039"/>
      <c r="V31" s="1039">
        <v>50</v>
      </c>
      <c r="W31" s="1039"/>
      <c r="X31" s="1039"/>
      <c r="Y31" s="1039"/>
      <c r="Z31" s="1039"/>
      <c r="AA31" s="1039">
        <v>97</v>
      </c>
      <c r="AB31" s="1039"/>
      <c r="AC31" s="1039"/>
      <c r="AD31" s="1039"/>
      <c r="AE31" s="1040"/>
      <c r="AF31" s="1035">
        <v>97</v>
      </c>
      <c r="AG31" s="1036"/>
      <c r="AH31" s="1036"/>
      <c r="AI31" s="1036"/>
      <c r="AJ31" s="1037"/>
      <c r="AK31" s="980">
        <v>326</v>
      </c>
      <c r="AL31" s="971"/>
      <c r="AM31" s="971"/>
      <c r="AN31" s="971"/>
      <c r="AO31" s="971"/>
      <c r="AP31" s="971">
        <v>2101</v>
      </c>
      <c r="AQ31" s="971"/>
      <c r="AR31" s="971"/>
      <c r="AS31" s="971"/>
      <c r="AT31" s="971"/>
      <c r="AU31" s="971">
        <v>1261</v>
      </c>
      <c r="AV31" s="971"/>
      <c r="AW31" s="971"/>
      <c r="AX31" s="971"/>
      <c r="AY31" s="971"/>
      <c r="AZ31" s="1041" t="s">
        <v>552</v>
      </c>
      <c r="BA31" s="1041"/>
      <c r="BB31" s="1041"/>
      <c r="BC31" s="1041"/>
      <c r="BD31" s="1041"/>
      <c r="BE31" s="972" t="s">
        <v>395</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396</v>
      </c>
      <c r="C32" s="1031"/>
      <c r="D32" s="1031"/>
      <c r="E32" s="1031"/>
      <c r="F32" s="1031"/>
      <c r="G32" s="1031"/>
      <c r="H32" s="1031"/>
      <c r="I32" s="1031"/>
      <c r="J32" s="1031"/>
      <c r="K32" s="1031"/>
      <c r="L32" s="1031"/>
      <c r="M32" s="1031"/>
      <c r="N32" s="1031"/>
      <c r="O32" s="1031"/>
      <c r="P32" s="1032"/>
      <c r="Q32" s="1038">
        <v>155</v>
      </c>
      <c r="R32" s="1039"/>
      <c r="S32" s="1039"/>
      <c r="T32" s="1039"/>
      <c r="U32" s="1039"/>
      <c r="V32" s="1039">
        <v>92</v>
      </c>
      <c r="W32" s="1039"/>
      <c r="X32" s="1039"/>
      <c r="Y32" s="1039"/>
      <c r="Z32" s="1039"/>
      <c r="AA32" s="1039">
        <v>63</v>
      </c>
      <c r="AB32" s="1039"/>
      <c r="AC32" s="1039"/>
      <c r="AD32" s="1039"/>
      <c r="AE32" s="1040"/>
      <c r="AF32" s="1035">
        <v>63</v>
      </c>
      <c r="AG32" s="1036"/>
      <c r="AH32" s="1036"/>
      <c r="AI32" s="1036"/>
      <c r="AJ32" s="1037"/>
      <c r="AK32" s="980">
        <v>319</v>
      </c>
      <c r="AL32" s="971"/>
      <c r="AM32" s="971"/>
      <c r="AN32" s="971"/>
      <c r="AO32" s="971"/>
      <c r="AP32" s="971">
        <v>1365</v>
      </c>
      <c r="AQ32" s="971"/>
      <c r="AR32" s="971"/>
      <c r="AS32" s="971"/>
      <c r="AT32" s="971"/>
      <c r="AU32" s="971">
        <v>1006</v>
      </c>
      <c r="AV32" s="971"/>
      <c r="AW32" s="971"/>
      <c r="AX32" s="971"/>
      <c r="AY32" s="971"/>
      <c r="AZ32" s="1041" t="s">
        <v>552</v>
      </c>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397</v>
      </c>
      <c r="C33" s="1031"/>
      <c r="D33" s="1031"/>
      <c r="E33" s="1031"/>
      <c r="F33" s="1031"/>
      <c r="G33" s="1031"/>
      <c r="H33" s="1031"/>
      <c r="I33" s="1031"/>
      <c r="J33" s="1031"/>
      <c r="K33" s="1031"/>
      <c r="L33" s="1031"/>
      <c r="M33" s="1031"/>
      <c r="N33" s="1031"/>
      <c r="O33" s="1031"/>
      <c r="P33" s="1032"/>
      <c r="Q33" s="1038">
        <v>258</v>
      </c>
      <c r="R33" s="1039"/>
      <c r="S33" s="1039"/>
      <c r="T33" s="1039"/>
      <c r="U33" s="1039"/>
      <c r="V33" s="1039">
        <v>11</v>
      </c>
      <c r="W33" s="1039"/>
      <c r="X33" s="1039"/>
      <c r="Y33" s="1039"/>
      <c r="Z33" s="1039"/>
      <c r="AA33" s="1039">
        <v>247</v>
      </c>
      <c r="AB33" s="1039"/>
      <c r="AC33" s="1039"/>
      <c r="AD33" s="1039"/>
      <c r="AE33" s="1040"/>
      <c r="AF33" s="1035">
        <v>247</v>
      </c>
      <c r="AG33" s="1036"/>
      <c r="AH33" s="1036"/>
      <c r="AI33" s="1036"/>
      <c r="AJ33" s="1037"/>
      <c r="AK33" s="980">
        <v>176</v>
      </c>
      <c r="AL33" s="971"/>
      <c r="AM33" s="971"/>
      <c r="AN33" s="971"/>
      <c r="AO33" s="971"/>
      <c r="AP33" s="971">
        <v>299</v>
      </c>
      <c r="AQ33" s="971"/>
      <c r="AR33" s="971"/>
      <c r="AS33" s="971"/>
      <c r="AT33" s="971"/>
      <c r="AU33" s="971">
        <v>269</v>
      </c>
      <c r="AV33" s="971"/>
      <c r="AW33" s="971"/>
      <c r="AX33" s="971"/>
      <c r="AY33" s="971"/>
      <c r="AZ33" s="1041" t="s">
        <v>552</v>
      </c>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379</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531</v>
      </c>
      <c r="AG63" s="959"/>
      <c r="AH63" s="959"/>
      <c r="AI63" s="959"/>
      <c r="AJ63" s="1022"/>
      <c r="AK63" s="1023"/>
      <c r="AL63" s="963"/>
      <c r="AM63" s="963"/>
      <c r="AN63" s="963"/>
      <c r="AO63" s="963"/>
      <c r="AP63" s="959">
        <v>3765</v>
      </c>
      <c r="AQ63" s="959"/>
      <c r="AR63" s="959"/>
      <c r="AS63" s="959"/>
      <c r="AT63" s="959"/>
      <c r="AU63" s="959">
        <v>2536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401</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402</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553</v>
      </c>
      <c r="C68" s="986"/>
      <c r="D68" s="986"/>
      <c r="E68" s="986"/>
      <c r="F68" s="986"/>
      <c r="G68" s="986"/>
      <c r="H68" s="986"/>
      <c r="I68" s="986"/>
      <c r="J68" s="986"/>
      <c r="K68" s="986"/>
      <c r="L68" s="986"/>
      <c r="M68" s="986"/>
      <c r="N68" s="986"/>
      <c r="O68" s="986"/>
      <c r="P68" s="987"/>
      <c r="Q68" s="988">
        <v>4388</v>
      </c>
      <c r="R68" s="982"/>
      <c r="S68" s="982"/>
      <c r="T68" s="982"/>
      <c r="U68" s="982"/>
      <c r="V68" s="982">
        <v>3798</v>
      </c>
      <c r="W68" s="982"/>
      <c r="X68" s="982"/>
      <c r="Y68" s="982"/>
      <c r="Z68" s="982"/>
      <c r="AA68" s="982">
        <v>590</v>
      </c>
      <c r="AB68" s="982"/>
      <c r="AC68" s="982"/>
      <c r="AD68" s="982"/>
      <c r="AE68" s="982"/>
      <c r="AF68" s="982">
        <v>590</v>
      </c>
      <c r="AG68" s="982"/>
      <c r="AH68" s="982"/>
      <c r="AI68" s="982"/>
      <c r="AJ68" s="982"/>
      <c r="AK68" s="982" t="s">
        <v>552</v>
      </c>
      <c r="AL68" s="982"/>
      <c r="AM68" s="982"/>
      <c r="AN68" s="982"/>
      <c r="AO68" s="982"/>
      <c r="AP68" s="982" t="s">
        <v>552</v>
      </c>
      <c r="AQ68" s="982"/>
      <c r="AR68" s="982"/>
      <c r="AS68" s="982"/>
      <c r="AT68" s="982"/>
      <c r="AU68" s="982" t="s">
        <v>552</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554</v>
      </c>
      <c r="C69" s="975"/>
      <c r="D69" s="975"/>
      <c r="E69" s="975"/>
      <c r="F69" s="975"/>
      <c r="G69" s="975"/>
      <c r="H69" s="975"/>
      <c r="I69" s="975"/>
      <c r="J69" s="975"/>
      <c r="K69" s="975"/>
      <c r="L69" s="975"/>
      <c r="M69" s="975"/>
      <c r="N69" s="975"/>
      <c r="O69" s="975"/>
      <c r="P69" s="976"/>
      <c r="Q69" s="977">
        <v>81</v>
      </c>
      <c r="R69" s="971"/>
      <c r="S69" s="971"/>
      <c r="T69" s="971"/>
      <c r="U69" s="971"/>
      <c r="V69" s="971">
        <v>78</v>
      </c>
      <c r="W69" s="971"/>
      <c r="X69" s="971"/>
      <c r="Y69" s="971"/>
      <c r="Z69" s="971"/>
      <c r="AA69" s="971">
        <v>3</v>
      </c>
      <c r="AB69" s="971"/>
      <c r="AC69" s="971"/>
      <c r="AD69" s="971"/>
      <c r="AE69" s="971"/>
      <c r="AF69" s="971">
        <v>3</v>
      </c>
      <c r="AG69" s="971"/>
      <c r="AH69" s="971"/>
      <c r="AI69" s="971"/>
      <c r="AJ69" s="971"/>
      <c r="AK69" s="971">
        <v>18</v>
      </c>
      <c r="AL69" s="971"/>
      <c r="AM69" s="971"/>
      <c r="AN69" s="971"/>
      <c r="AO69" s="971"/>
      <c r="AP69" s="971" t="s">
        <v>489</v>
      </c>
      <c r="AQ69" s="971"/>
      <c r="AR69" s="971"/>
      <c r="AS69" s="971"/>
      <c r="AT69" s="971"/>
      <c r="AU69" s="971" t="s">
        <v>489</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555</v>
      </c>
      <c r="C70" s="975"/>
      <c r="D70" s="975"/>
      <c r="E70" s="975"/>
      <c r="F70" s="975"/>
      <c r="G70" s="975"/>
      <c r="H70" s="975"/>
      <c r="I70" s="975"/>
      <c r="J70" s="975"/>
      <c r="K70" s="975"/>
      <c r="L70" s="975"/>
      <c r="M70" s="975"/>
      <c r="N70" s="975"/>
      <c r="O70" s="975"/>
      <c r="P70" s="976"/>
      <c r="Q70" s="977">
        <v>675</v>
      </c>
      <c r="R70" s="971"/>
      <c r="S70" s="971"/>
      <c r="T70" s="971"/>
      <c r="U70" s="971"/>
      <c r="V70" s="971">
        <v>592</v>
      </c>
      <c r="W70" s="971"/>
      <c r="X70" s="971"/>
      <c r="Y70" s="971"/>
      <c r="Z70" s="971"/>
      <c r="AA70" s="971">
        <v>83</v>
      </c>
      <c r="AB70" s="971"/>
      <c r="AC70" s="971"/>
      <c r="AD70" s="971"/>
      <c r="AE70" s="971"/>
      <c r="AF70" s="971">
        <v>83</v>
      </c>
      <c r="AG70" s="971"/>
      <c r="AH70" s="971"/>
      <c r="AI70" s="971"/>
      <c r="AJ70" s="971"/>
      <c r="AK70" s="971" t="s">
        <v>552</v>
      </c>
      <c r="AL70" s="971"/>
      <c r="AM70" s="971"/>
      <c r="AN70" s="971"/>
      <c r="AO70" s="971"/>
      <c r="AP70" s="971" t="s">
        <v>489</v>
      </c>
      <c r="AQ70" s="971"/>
      <c r="AR70" s="971"/>
      <c r="AS70" s="971"/>
      <c r="AT70" s="971"/>
      <c r="AU70" s="971" t="s">
        <v>489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556</v>
      </c>
      <c r="C71" s="975"/>
      <c r="D71" s="975"/>
      <c r="E71" s="975"/>
      <c r="F71" s="975"/>
      <c r="G71" s="975"/>
      <c r="H71" s="975"/>
      <c r="I71" s="975"/>
      <c r="J71" s="975"/>
      <c r="K71" s="975"/>
      <c r="L71" s="975"/>
      <c r="M71" s="975"/>
      <c r="N71" s="975"/>
      <c r="O71" s="975"/>
      <c r="P71" s="976"/>
      <c r="Q71" s="977">
        <v>116727</v>
      </c>
      <c r="R71" s="971"/>
      <c r="S71" s="971"/>
      <c r="T71" s="971"/>
      <c r="U71" s="971"/>
      <c r="V71" s="971">
        <v>115370</v>
      </c>
      <c r="W71" s="971"/>
      <c r="X71" s="971"/>
      <c r="Y71" s="971"/>
      <c r="Z71" s="971"/>
      <c r="AA71" s="971">
        <v>1357</v>
      </c>
      <c r="AB71" s="971"/>
      <c r="AC71" s="971"/>
      <c r="AD71" s="971"/>
      <c r="AE71" s="971"/>
      <c r="AF71" s="971">
        <v>1357</v>
      </c>
      <c r="AG71" s="971"/>
      <c r="AH71" s="971"/>
      <c r="AI71" s="971"/>
      <c r="AJ71" s="971"/>
      <c r="AK71" s="971">
        <v>801</v>
      </c>
      <c r="AL71" s="971"/>
      <c r="AM71" s="971"/>
      <c r="AN71" s="971"/>
      <c r="AO71" s="971"/>
      <c r="AP71" s="971" t="s">
        <v>489</v>
      </c>
      <c r="AQ71" s="971"/>
      <c r="AR71" s="971"/>
      <c r="AS71" s="971"/>
      <c r="AT71" s="971"/>
      <c r="AU71" s="971" t="s">
        <v>489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557</v>
      </c>
      <c r="C72" s="975"/>
      <c r="D72" s="975"/>
      <c r="E72" s="975"/>
      <c r="F72" s="975"/>
      <c r="G72" s="975"/>
      <c r="H72" s="975"/>
      <c r="I72" s="975"/>
      <c r="J72" s="975"/>
      <c r="K72" s="975"/>
      <c r="L72" s="975"/>
      <c r="M72" s="975"/>
      <c r="N72" s="975"/>
      <c r="O72" s="975"/>
      <c r="P72" s="976"/>
      <c r="Q72" s="977">
        <v>182</v>
      </c>
      <c r="R72" s="971"/>
      <c r="S72" s="971"/>
      <c r="T72" s="971"/>
      <c r="U72" s="971"/>
      <c r="V72" s="971">
        <v>175</v>
      </c>
      <c r="W72" s="971"/>
      <c r="X72" s="971"/>
      <c r="Y72" s="971"/>
      <c r="Z72" s="971"/>
      <c r="AA72" s="971">
        <v>7</v>
      </c>
      <c r="AB72" s="971"/>
      <c r="AC72" s="971"/>
      <c r="AD72" s="971"/>
      <c r="AE72" s="971"/>
      <c r="AF72" s="971">
        <v>7</v>
      </c>
      <c r="AG72" s="971"/>
      <c r="AH72" s="971"/>
      <c r="AI72" s="971"/>
      <c r="AJ72" s="971"/>
      <c r="AK72" s="971">
        <v>25</v>
      </c>
      <c r="AL72" s="971"/>
      <c r="AM72" s="971"/>
      <c r="AN72" s="971"/>
      <c r="AO72" s="971"/>
      <c r="AP72" s="971" t="s">
        <v>489</v>
      </c>
      <c r="AQ72" s="971"/>
      <c r="AR72" s="971"/>
      <c r="AS72" s="971"/>
      <c r="AT72" s="971"/>
      <c r="AU72" s="971" t="s">
        <v>489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558</v>
      </c>
      <c r="C73" s="975"/>
      <c r="D73" s="975"/>
      <c r="E73" s="975"/>
      <c r="F73" s="975"/>
      <c r="G73" s="975"/>
      <c r="H73" s="975"/>
      <c r="I73" s="975"/>
      <c r="J73" s="975"/>
      <c r="K73" s="975"/>
      <c r="L73" s="975"/>
      <c r="M73" s="975"/>
      <c r="N73" s="975"/>
      <c r="O73" s="975"/>
      <c r="P73" s="976"/>
      <c r="Q73" s="977">
        <v>1476</v>
      </c>
      <c r="R73" s="971"/>
      <c r="S73" s="971"/>
      <c r="T73" s="971"/>
      <c r="U73" s="971"/>
      <c r="V73" s="971">
        <v>1436</v>
      </c>
      <c r="W73" s="971"/>
      <c r="X73" s="971"/>
      <c r="Y73" s="971"/>
      <c r="Z73" s="971"/>
      <c r="AA73" s="971">
        <v>40</v>
      </c>
      <c r="AB73" s="971"/>
      <c r="AC73" s="971"/>
      <c r="AD73" s="971"/>
      <c r="AE73" s="971"/>
      <c r="AF73" s="971">
        <v>36</v>
      </c>
      <c r="AG73" s="971"/>
      <c r="AH73" s="971"/>
      <c r="AI73" s="971"/>
      <c r="AJ73" s="971"/>
      <c r="AK73" s="971" t="s">
        <v>552</v>
      </c>
      <c r="AL73" s="971"/>
      <c r="AM73" s="971"/>
      <c r="AN73" s="971"/>
      <c r="AO73" s="971"/>
      <c r="AP73" s="971">
        <v>1049</v>
      </c>
      <c r="AQ73" s="971"/>
      <c r="AR73" s="971"/>
      <c r="AS73" s="971"/>
      <c r="AT73" s="971"/>
      <c r="AU73" s="971">
        <v>319</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559</v>
      </c>
      <c r="C74" s="975"/>
      <c r="D74" s="975"/>
      <c r="E74" s="975"/>
      <c r="F74" s="975"/>
      <c r="G74" s="975"/>
      <c r="H74" s="975"/>
      <c r="I74" s="975"/>
      <c r="J74" s="975"/>
      <c r="K74" s="975"/>
      <c r="L74" s="975"/>
      <c r="M74" s="975"/>
      <c r="N74" s="975"/>
      <c r="O74" s="975"/>
      <c r="P74" s="976"/>
      <c r="Q74" s="977">
        <v>6443</v>
      </c>
      <c r="R74" s="971"/>
      <c r="S74" s="971"/>
      <c r="T74" s="971"/>
      <c r="U74" s="971"/>
      <c r="V74" s="971">
        <v>6379</v>
      </c>
      <c r="W74" s="971"/>
      <c r="X74" s="971"/>
      <c r="Y74" s="971"/>
      <c r="Z74" s="971"/>
      <c r="AA74" s="971">
        <v>64</v>
      </c>
      <c r="AB74" s="971"/>
      <c r="AC74" s="971"/>
      <c r="AD74" s="971"/>
      <c r="AE74" s="971"/>
      <c r="AF74" s="971">
        <v>64</v>
      </c>
      <c r="AG74" s="971"/>
      <c r="AH74" s="971"/>
      <c r="AI74" s="971"/>
      <c r="AJ74" s="971"/>
      <c r="AK74" s="971">
        <v>350</v>
      </c>
      <c r="AL74" s="971"/>
      <c r="AM74" s="971"/>
      <c r="AN74" s="971"/>
      <c r="AO74" s="971"/>
      <c r="AP74" s="971">
        <v>3436</v>
      </c>
      <c r="AQ74" s="971"/>
      <c r="AR74" s="971"/>
      <c r="AS74" s="971"/>
      <c r="AT74" s="971"/>
      <c r="AU74" s="971">
        <v>418</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560</v>
      </c>
      <c r="C75" s="975"/>
      <c r="D75" s="975"/>
      <c r="E75" s="975"/>
      <c r="F75" s="975"/>
      <c r="G75" s="975"/>
      <c r="H75" s="975"/>
      <c r="I75" s="975"/>
      <c r="J75" s="975"/>
      <c r="K75" s="975"/>
      <c r="L75" s="975"/>
      <c r="M75" s="975"/>
      <c r="N75" s="975"/>
      <c r="O75" s="975"/>
      <c r="P75" s="976"/>
      <c r="Q75" s="978">
        <v>407</v>
      </c>
      <c r="R75" s="979"/>
      <c r="S75" s="979"/>
      <c r="T75" s="979"/>
      <c r="U75" s="980"/>
      <c r="V75" s="981">
        <v>470</v>
      </c>
      <c r="W75" s="979"/>
      <c r="X75" s="979"/>
      <c r="Y75" s="979"/>
      <c r="Z75" s="980"/>
      <c r="AA75" s="981">
        <v>-63</v>
      </c>
      <c r="AB75" s="979"/>
      <c r="AC75" s="979"/>
      <c r="AD75" s="979"/>
      <c r="AE75" s="980"/>
      <c r="AF75" s="981">
        <v>-2092</v>
      </c>
      <c r="AG75" s="979"/>
      <c r="AH75" s="979"/>
      <c r="AI75" s="979"/>
      <c r="AJ75" s="980"/>
      <c r="AK75" s="981">
        <v>201</v>
      </c>
      <c r="AL75" s="979"/>
      <c r="AM75" s="979"/>
      <c r="AN75" s="979"/>
      <c r="AO75" s="980"/>
      <c r="AP75" s="981">
        <v>1355</v>
      </c>
      <c r="AQ75" s="979"/>
      <c r="AR75" s="979"/>
      <c r="AS75" s="979"/>
      <c r="AT75" s="980"/>
      <c r="AU75" s="981" t="s">
        <v>489</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561</v>
      </c>
      <c r="C76" s="975"/>
      <c r="D76" s="975"/>
      <c r="E76" s="975"/>
      <c r="F76" s="975"/>
      <c r="G76" s="975"/>
      <c r="H76" s="975"/>
      <c r="I76" s="975"/>
      <c r="J76" s="975"/>
      <c r="K76" s="975"/>
      <c r="L76" s="975"/>
      <c r="M76" s="975"/>
      <c r="N76" s="975"/>
      <c r="O76" s="975"/>
      <c r="P76" s="976"/>
      <c r="Q76" s="978">
        <v>1244</v>
      </c>
      <c r="R76" s="979"/>
      <c r="S76" s="979"/>
      <c r="T76" s="979"/>
      <c r="U76" s="980"/>
      <c r="V76" s="981">
        <v>1162</v>
      </c>
      <c r="W76" s="979"/>
      <c r="X76" s="979"/>
      <c r="Y76" s="979"/>
      <c r="Z76" s="980"/>
      <c r="AA76" s="981">
        <v>82</v>
      </c>
      <c r="AB76" s="979"/>
      <c r="AC76" s="979"/>
      <c r="AD76" s="979"/>
      <c r="AE76" s="980"/>
      <c r="AF76" s="981">
        <v>73</v>
      </c>
      <c r="AG76" s="979"/>
      <c r="AH76" s="979"/>
      <c r="AI76" s="979"/>
      <c r="AJ76" s="980"/>
      <c r="AK76" s="981" t="s">
        <v>489</v>
      </c>
      <c r="AL76" s="979"/>
      <c r="AM76" s="979"/>
      <c r="AN76" s="979"/>
      <c r="AO76" s="980"/>
      <c r="AP76" s="981" t="s">
        <v>489</v>
      </c>
      <c r="AQ76" s="979"/>
      <c r="AR76" s="979"/>
      <c r="AS76" s="979"/>
      <c r="AT76" s="980"/>
      <c r="AU76" s="981" t="s">
        <v>489</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379</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2491</v>
      </c>
      <c r="AG88" s="959"/>
      <c r="AH88" s="959"/>
      <c r="AI88" s="959"/>
      <c r="AJ88" s="959"/>
      <c r="AK88" s="963"/>
      <c r="AL88" s="963"/>
      <c r="AM88" s="963"/>
      <c r="AN88" s="963"/>
      <c r="AO88" s="963"/>
      <c r="AP88" s="959">
        <v>5840</v>
      </c>
      <c r="AQ88" s="959"/>
      <c r="AR88" s="959"/>
      <c r="AS88" s="959"/>
      <c r="AT88" s="959"/>
      <c r="AU88" s="959">
        <v>737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18" customFormat="1" ht="26.25" customHeight="1" x14ac:dyDescent="0.2">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1412154</v>
      </c>
      <c r="AB110" s="889"/>
      <c r="AC110" s="889"/>
      <c r="AD110" s="889"/>
      <c r="AE110" s="890"/>
      <c r="AF110" s="891">
        <v>1421261</v>
      </c>
      <c r="AG110" s="889"/>
      <c r="AH110" s="889"/>
      <c r="AI110" s="889"/>
      <c r="AJ110" s="890"/>
      <c r="AK110" s="891">
        <v>1382481</v>
      </c>
      <c r="AL110" s="889"/>
      <c r="AM110" s="889"/>
      <c r="AN110" s="889"/>
      <c r="AO110" s="890"/>
      <c r="AP110" s="892">
        <v>20.5</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11793053</v>
      </c>
      <c r="BR110" s="842"/>
      <c r="BS110" s="842"/>
      <c r="BT110" s="842"/>
      <c r="BU110" s="842"/>
      <c r="BV110" s="842">
        <v>10624277</v>
      </c>
      <c r="BW110" s="842"/>
      <c r="BX110" s="842"/>
      <c r="BY110" s="842"/>
      <c r="BZ110" s="842"/>
      <c r="CA110" s="842">
        <v>9704613</v>
      </c>
      <c r="CB110" s="842"/>
      <c r="CC110" s="842"/>
      <c r="CD110" s="842"/>
      <c r="CE110" s="842"/>
      <c r="CF110" s="866">
        <v>144.19999999999999</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37517</v>
      </c>
      <c r="BR111" s="817"/>
      <c r="BS111" s="817"/>
      <c r="BT111" s="817"/>
      <c r="BU111" s="817"/>
      <c r="BV111" s="817">
        <v>20391</v>
      </c>
      <c r="BW111" s="817"/>
      <c r="BX111" s="817"/>
      <c r="BY111" s="817"/>
      <c r="BZ111" s="817"/>
      <c r="CA111" s="817">
        <v>8508</v>
      </c>
      <c r="CB111" s="817"/>
      <c r="CC111" s="817"/>
      <c r="CD111" s="817"/>
      <c r="CE111" s="817"/>
      <c r="CF111" s="875">
        <v>0.1</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3271030</v>
      </c>
      <c r="BR112" s="817"/>
      <c r="BS112" s="817"/>
      <c r="BT112" s="817"/>
      <c r="BU112" s="817"/>
      <c r="BV112" s="817">
        <v>2907372</v>
      </c>
      <c r="BW112" s="817"/>
      <c r="BX112" s="817"/>
      <c r="BY112" s="817"/>
      <c r="BZ112" s="817"/>
      <c r="CA112" s="817">
        <v>2535672</v>
      </c>
      <c r="CB112" s="817"/>
      <c r="CC112" s="817"/>
      <c r="CD112" s="817"/>
      <c r="CE112" s="817"/>
      <c r="CF112" s="875">
        <v>37.700000000000003</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534142</v>
      </c>
      <c r="AB113" s="919"/>
      <c r="AC113" s="919"/>
      <c r="AD113" s="919"/>
      <c r="AE113" s="920"/>
      <c r="AF113" s="921">
        <v>588002</v>
      </c>
      <c r="AG113" s="919"/>
      <c r="AH113" s="919"/>
      <c r="AI113" s="919"/>
      <c r="AJ113" s="920"/>
      <c r="AK113" s="921">
        <v>495424</v>
      </c>
      <c r="AL113" s="919"/>
      <c r="AM113" s="919"/>
      <c r="AN113" s="919"/>
      <c r="AO113" s="920"/>
      <c r="AP113" s="922">
        <v>7.4</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544962</v>
      </c>
      <c r="BR113" s="817"/>
      <c r="BS113" s="817"/>
      <c r="BT113" s="817"/>
      <c r="BU113" s="817"/>
      <c r="BV113" s="817">
        <v>553028</v>
      </c>
      <c r="BW113" s="817"/>
      <c r="BX113" s="817"/>
      <c r="BY113" s="817"/>
      <c r="BZ113" s="817"/>
      <c r="CA113" s="817">
        <v>737506</v>
      </c>
      <c r="CB113" s="817"/>
      <c r="CC113" s="817"/>
      <c r="CD113" s="817"/>
      <c r="CE113" s="817"/>
      <c r="CF113" s="875">
        <v>11</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116904</v>
      </c>
      <c r="AB114" s="780"/>
      <c r="AC114" s="780"/>
      <c r="AD114" s="780"/>
      <c r="AE114" s="781"/>
      <c r="AF114" s="782">
        <v>111176</v>
      </c>
      <c r="AG114" s="780"/>
      <c r="AH114" s="780"/>
      <c r="AI114" s="780"/>
      <c r="AJ114" s="781"/>
      <c r="AK114" s="782">
        <v>124672</v>
      </c>
      <c r="AL114" s="780"/>
      <c r="AM114" s="780"/>
      <c r="AN114" s="780"/>
      <c r="AO114" s="781"/>
      <c r="AP114" s="824">
        <v>1.9</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1907775</v>
      </c>
      <c r="BR114" s="817"/>
      <c r="BS114" s="817"/>
      <c r="BT114" s="817"/>
      <c r="BU114" s="817"/>
      <c r="BV114" s="817">
        <v>1953741</v>
      </c>
      <c r="BW114" s="817"/>
      <c r="BX114" s="817"/>
      <c r="BY114" s="817"/>
      <c r="BZ114" s="817"/>
      <c r="CA114" s="817">
        <v>1938937</v>
      </c>
      <c r="CB114" s="817"/>
      <c r="CC114" s="817"/>
      <c r="CD114" s="817"/>
      <c r="CE114" s="817"/>
      <c r="CF114" s="875">
        <v>28.8</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4464</v>
      </c>
      <c r="AB115" s="919"/>
      <c r="AC115" s="919"/>
      <c r="AD115" s="919"/>
      <c r="AE115" s="920"/>
      <c r="AF115" s="921">
        <v>1879</v>
      </c>
      <c r="AG115" s="919"/>
      <c r="AH115" s="919"/>
      <c r="AI115" s="919"/>
      <c r="AJ115" s="920"/>
      <c r="AK115" s="921">
        <v>440</v>
      </c>
      <c r="AL115" s="919"/>
      <c r="AM115" s="919"/>
      <c r="AN115" s="919"/>
      <c r="AO115" s="920"/>
      <c r="AP115" s="922">
        <v>0</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2067664</v>
      </c>
      <c r="AB117" s="903"/>
      <c r="AC117" s="903"/>
      <c r="AD117" s="903"/>
      <c r="AE117" s="904"/>
      <c r="AF117" s="905">
        <v>2122318</v>
      </c>
      <c r="AG117" s="903"/>
      <c r="AH117" s="903"/>
      <c r="AI117" s="903"/>
      <c r="AJ117" s="904"/>
      <c r="AK117" s="905">
        <v>2003017</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444</v>
      </c>
      <c r="BP119" s="878"/>
      <c r="BQ119" s="879">
        <v>17554337</v>
      </c>
      <c r="BR119" s="845"/>
      <c r="BS119" s="845"/>
      <c r="BT119" s="845"/>
      <c r="BU119" s="845"/>
      <c r="BV119" s="845">
        <v>16058809</v>
      </c>
      <c r="BW119" s="845"/>
      <c r="BX119" s="845"/>
      <c r="BY119" s="845"/>
      <c r="BZ119" s="845"/>
      <c r="CA119" s="845">
        <v>14925236</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37517</v>
      </c>
      <c r="DH119" s="764"/>
      <c r="DI119" s="764"/>
      <c r="DJ119" s="764"/>
      <c r="DK119" s="765"/>
      <c r="DL119" s="766">
        <v>20391</v>
      </c>
      <c r="DM119" s="764"/>
      <c r="DN119" s="764"/>
      <c r="DO119" s="764"/>
      <c r="DP119" s="765"/>
      <c r="DQ119" s="766">
        <v>8508</v>
      </c>
      <c r="DR119" s="764"/>
      <c r="DS119" s="764"/>
      <c r="DT119" s="764"/>
      <c r="DU119" s="765"/>
      <c r="DV119" s="848">
        <v>0.1</v>
      </c>
      <c r="DW119" s="849"/>
      <c r="DX119" s="849"/>
      <c r="DY119" s="849"/>
      <c r="DZ119" s="850"/>
    </row>
    <row r="120" spans="1:130" s="218" customFormat="1" ht="26.25" customHeight="1" x14ac:dyDescent="0.2">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4659288</v>
      </c>
      <c r="BR120" s="842"/>
      <c r="BS120" s="842"/>
      <c r="BT120" s="842"/>
      <c r="BU120" s="842"/>
      <c r="BV120" s="842">
        <v>4881921</v>
      </c>
      <c r="BW120" s="842"/>
      <c r="BX120" s="842"/>
      <c r="BY120" s="842"/>
      <c r="BZ120" s="842"/>
      <c r="CA120" s="842">
        <v>4998772</v>
      </c>
      <c r="CB120" s="842"/>
      <c r="CC120" s="842"/>
      <c r="CD120" s="842"/>
      <c r="CE120" s="842"/>
      <c r="CF120" s="866">
        <v>74.3</v>
      </c>
      <c r="CG120" s="867"/>
      <c r="CH120" s="867"/>
      <c r="CI120" s="867"/>
      <c r="CJ120" s="867"/>
      <c r="CK120" s="868" t="s">
        <v>448</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658413</v>
      </c>
      <c r="DH120" s="842"/>
      <c r="DI120" s="842"/>
      <c r="DJ120" s="842"/>
      <c r="DK120" s="842"/>
      <c r="DL120" s="842">
        <v>573534</v>
      </c>
      <c r="DM120" s="842"/>
      <c r="DN120" s="842"/>
      <c r="DO120" s="842"/>
      <c r="DP120" s="842"/>
      <c r="DQ120" s="842">
        <v>1260768</v>
      </c>
      <c r="DR120" s="842"/>
      <c r="DS120" s="842"/>
      <c r="DT120" s="842"/>
      <c r="DU120" s="842"/>
      <c r="DV120" s="843">
        <v>18.7</v>
      </c>
      <c r="DW120" s="843"/>
      <c r="DX120" s="843"/>
      <c r="DY120" s="843"/>
      <c r="DZ120" s="844"/>
    </row>
    <row r="121" spans="1:130" s="218" customFormat="1" ht="26.25" customHeight="1" x14ac:dyDescent="0.2">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1006031</v>
      </c>
      <c r="DR121" s="817"/>
      <c r="DS121" s="817"/>
      <c r="DT121" s="817"/>
      <c r="DU121" s="817"/>
      <c r="DV121" s="794">
        <v>14.9</v>
      </c>
      <c r="DW121" s="794"/>
      <c r="DX121" s="794"/>
      <c r="DY121" s="794"/>
      <c r="DZ121" s="795"/>
    </row>
    <row r="122" spans="1:130" s="218" customFormat="1" ht="26.25" customHeight="1" x14ac:dyDescent="0.2">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12743059</v>
      </c>
      <c r="BR122" s="845"/>
      <c r="BS122" s="845"/>
      <c r="BT122" s="845"/>
      <c r="BU122" s="845"/>
      <c r="BV122" s="845">
        <v>11657989</v>
      </c>
      <c r="BW122" s="845"/>
      <c r="BX122" s="845"/>
      <c r="BY122" s="845"/>
      <c r="BZ122" s="845"/>
      <c r="CA122" s="845">
        <v>10687732</v>
      </c>
      <c r="CB122" s="845"/>
      <c r="CC122" s="845"/>
      <c r="CD122" s="845"/>
      <c r="CE122" s="845"/>
      <c r="CF122" s="846">
        <v>158.80000000000001</v>
      </c>
      <c r="CG122" s="847"/>
      <c r="CH122" s="847"/>
      <c r="CI122" s="847"/>
      <c r="CJ122" s="847"/>
      <c r="CK122" s="869"/>
      <c r="CL122" s="855"/>
      <c r="CM122" s="855"/>
      <c r="CN122" s="855"/>
      <c r="CO122" s="856"/>
      <c r="CP122" s="835" t="s">
        <v>397</v>
      </c>
      <c r="CQ122" s="836"/>
      <c r="CR122" s="836"/>
      <c r="CS122" s="836"/>
      <c r="CT122" s="836"/>
      <c r="CU122" s="836"/>
      <c r="CV122" s="836"/>
      <c r="CW122" s="836"/>
      <c r="CX122" s="836"/>
      <c r="CY122" s="836"/>
      <c r="CZ122" s="836"/>
      <c r="DA122" s="836"/>
      <c r="DB122" s="836"/>
      <c r="DC122" s="836"/>
      <c r="DD122" s="836"/>
      <c r="DE122" s="836"/>
      <c r="DF122" s="837"/>
      <c r="DG122" s="816">
        <v>374201</v>
      </c>
      <c r="DH122" s="817"/>
      <c r="DI122" s="817"/>
      <c r="DJ122" s="817"/>
      <c r="DK122" s="817"/>
      <c r="DL122" s="817">
        <v>324786</v>
      </c>
      <c r="DM122" s="817"/>
      <c r="DN122" s="817"/>
      <c r="DO122" s="817"/>
      <c r="DP122" s="817"/>
      <c r="DQ122" s="817">
        <v>268873</v>
      </c>
      <c r="DR122" s="817"/>
      <c r="DS122" s="817"/>
      <c r="DT122" s="817"/>
      <c r="DU122" s="817"/>
      <c r="DV122" s="794">
        <v>4</v>
      </c>
      <c r="DW122" s="794"/>
      <c r="DX122" s="794"/>
      <c r="DY122" s="794"/>
      <c r="DZ122" s="795"/>
    </row>
    <row r="123" spans="1:130" s="218" customFormat="1" ht="26.25" customHeight="1" x14ac:dyDescent="0.2">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452</v>
      </c>
      <c r="BP123" s="878"/>
      <c r="BQ123" s="832">
        <v>17402347</v>
      </c>
      <c r="BR123" s="833"/>
      <c r="BS123" s="833"/>
      <c r="BT123" s="833"/>
      <c r="BU123" s="833"/>
      <c r="BV123" s="833">
        <v>16539910</v>
      </c>
      <c r="BW123" s="833"/>
      <c r="BX123" s="833"/>
      <c r="BY123" s="833"/>
      <c r="BZ123" s="833"/>
      <c r="CA123" s="833">
        <v>15686504</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2.2999999999999998</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v>2238416</v>
      </c>
      <c r="DH124" s="764"/>
      <c r="DI124" s="764"/>
      <c r="DJ124" s="764"/>
      <c r="DK124" s="765"/>
      <c r="DL124" s="766">
        <v>2009052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4464</v>
      </c>
      <c r="AB126" s="780"/>
      <c r="AC126" s="780"/>
      <c r="AD126" s="780"/>
      <c r="AE126" s="781"/>
      <c r="AF126" s="782">
        <v>1879</v>
      </c>
      <c r="AG126" s="780"/>
      <c r="AH126" s="780"/>
      <c r="AI126" s="780"/>
      <c r="AJ126" s="781"/>
      <c r="AK126" s="782">
        <v>440</v>
      </c>
      <c r="AL126" s="780"/>
      <c r="AM126" s="780"/>
      <c r="AN126" s="780"/>
      <c r="AO126" s="781"/>
      <c r="AP126" s="824">
        <v>0</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13.73</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7874348</v>
      </c>
      <c r="AB129" s="780"/>
      <c r="AC129" s="780"/>
      <c r="AD129" s="780"/>
      <c r="AE129" s="781"/>
      <c r="AF129" s="782">
        <v>7933871</v>
      </c>
      <c r="AG129" s="780"/>
      <c r="AH129" s="780"/>
      <c r="AI129" s="780"/>
      <c r="AJ129" s="781"/>
      <c r="AK129" s="782">
        <v>8067248</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18.73</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1426962</v>
      </c>
      <c r="AB130" s="780"/>
      <c r="AC130" s="780"/>
      <c r="AD130" s="780"/>
      <c r="AE130" s="781"/>
      <c r="AF130" s="782">
        <v>1412412</v>
      </c>
      <c r="AG130" s="780"/>
      <c r="AH130" s="780"/>
      <c r="AI130" s="780"/>
      <c r="AJ130" s="781"/>
      <c r="AK130" s="782">
        <v>1335035</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10.199999999999999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6447386</v>
      </c>
      <c r="AB131" s="764"/>
      <c r="AC131" s="764"/>
      <c r="AD131" s="764"/>
      <c r="AE131" s="765"/>
      <c r="AF131" s="766">
        <v>6521459</v>
      </c>
      <c r="AG131" s="764"/>
      <c r="AH131" s="764"/>
      <c r="AI131" s="764"/>
      <c r="AJ131" s="765"/>
      <c r="AK131" s="766">
        <v>6732213</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9.9373916809999994</v>
      </c>
      <c r="AB132" s="745"/>
      <c r="AC132" s="745"/>
      <c r="AD132" s="745"/>
      <c r="AE132" s="746"/>
      <c r="AF132" s="747">
        <v>10.88569291</v>
      </c>
      <c r="AG132" s="745"/>
      <c r="AH132" s="745"/>
      <c r="AI132" s="745"/>
      <c r="AJ132" s="746"/>
      <c r="AK132" s="747">
        <v>9.9221756649999993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9</v>
      </c>
      <c r="AB133" s="724"/>
      <c r="AC133" s="724"/>
      <c r="AD133" s="724"/>
      <c r="AE133" s="725"/>
      <c r="AF133" s="723">
        <v>9.8000000000000007</v>
      </c>
      <c r="AG133" s="724"/>
      <c r="AH133" s="724"/>
      <c r="AI133" s="724"/>
      <c r="AJ133" s="725"/>
      <c r="AK133" s="723">
        <v>10.199999999999999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TPPO9Yz1TORO+2X7TakGRjosnP6e6XLCQUeGQ0jrMWWsGXT4z7MTqQEViS8bI8tLkdNCQEXv8jL9EbpqbcZaQ==" saltValue="+6Efg5J11rwP/ZqFOGkSo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478</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wCFaINY3kVMiY/P8eqbZq8+ptHSPOMWEIX1h44Z0W7n7iWL9i46Qc3qVgQd6lwRfq5SwNpws+idE7pNf1b8UQA==" saltValue="w1EyJ+Na48g8dNJzx2yR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x0gR/CSLp0CAYPQUWMcEuwi5D9aM1NnjHo18D7EUPuTotpHdk6WZNTRkbsQLk27MP7iWmcdDxghmctRH8WRoA==" saltValue="SubV1HSFdEkltIo5NdafM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2200791</v>
      </c>
      <c r="AP9" s="269">
        <v>111325</v>
      </c>
      <c r="AQ9" s="270">
        <v>83961</v>
      </c>
      <c r="AR9" s="271">
        <v>32.6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370803</v>
      </c>
      <c r="AP10" s="272">
        <v>18757</v>
      </c>
      <c r="AQ10" s="273">
        <v>9090</v>
      </c>
      <c r="AR10" s="274">
        <v>106.3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t="s">
        <v>489</v>
      </c>
      <c r="AP11" s="272" t="s">
        <v>489</v>
      </c>
      <c r="AQ11" s="273">
        <v>842</v>
      </c>
      <c r="AR11" s="274" t="s">
        <v>489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489</v>
      </c>
      <c r="AP12" s="272" t="s">
        <v>489</v>
      </c>
      <c r="AQ12" s="273">
        <v>5</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2811</v>
      </c>
      <c r="AP13" s="272">
        <v>142</v>
      </c>
      <c r="AQ13" s="273">
        <v>2396</v>
      </c>
      <c r="AR13" s="274">
        <v>-94.1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8275</v>
      </c>
      <c r="AP14" s="272">
        <v>419</v>
      </c>
      <c r="AQ14" s="273">
        <v>1197</v>
      </c>
      <c r="AR14" s="274">
        <v>-65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-165618</v>
      </c>
      <c r="AP15" s="272">
        <v>-8378</v>
      </c>
      <c r="AQ15" s="273">
        <v>-4989</v>
      </c>
      <c r="AR15" s="274">
        <v>67.900000000000006</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2417062</v>
      </c>
      <c r="AP16" s="272">
        <v>122265</v>
      </c>
      <c r="AQ16" s="273">
        <v>92501</v>
      </c>
      <c r="AR16" s="274">
        <v>32.200000000000003</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10.77</v>
      </c>
      <c r="AP21" s="286">
        <v>7.91</v>
      </c>
      <c r="AQ21" s="287">
        <v>2.86</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91.9</v>
      </c>
      <c r="AP22" s="291">
        <v>97.2</v>
      </c>
      <c r="AQ22" s="292">
        <v>-5.3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1382481</v>
      </c>
      <c r="AP32" s="300">
        <v>69932</v>
      </c>
      <c r="AQ32" s="301">
        <v>33492</v>
      </c>
      <c r="AR32" s="302">
        <v>108.8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489</v>
      </c>
      <c r="AP34" s="300" t="s">
        <v>489</v>
      </c>
      <c r="AQ34" s="301" t="s">
        <v>489</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495424</v>
      </c>
      <c r="AP35" s="300">
        <v>25061</v>
      </c>
      <c r="AQ35" s="301">
        <v>10423</v>
      </c>
      <c r="AR35" s="302">
        <v>140.4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v>124672</v>
      </c>
      <c r="AP36" s="300">
        <v>6306</v>
      </c>
      <c r="AQ36" s="301">
        <v>3289</v>
      </c>
      <c r="AR36" s="302">
        <v>91.7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v>440</v>
      </c>
      <c r="AP37" s="300">
        <v>22</v>
      </c>
      <c r="AQ37" s="301">
        <v>152</v>
      </c>
      <c r="AR37" s="302">
        <v>-85.5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t="s">
        <v>489</v>
      </c>
      <c r="AP38" s="303" t="s">
        <v>489</v>
      </c>
      <c r="AQ38" s="304">
        <v>2</v>
      </c>
      <c r="AR38" s="292" t="s">
        <v>489</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t="s">
        <v>489</v>
      </c>
      <c r="AP39" s="300" t="s">
        <v>489</v>
      </c>
      <c r="AQ39" s="301">
        <v>-2605</v>
      </c>
      <c r="AR39" s="302" t="s">
        <v>489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-1335035</v>
      </c>
      <c r="AP40" s="300">
        <v>-67532</v>
      </c>
      <c r="AQ40" s="301">
        <v>-28956</v>
      </c>
      <c r="AR40" s="302">
        <v>133.19999999999999</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667982</v>
      </c>
      <c r="AP41" s="300">
        <v>33789</v>
      </c>
      <c r="AQ41" s="301">
        <v>15797</v>
      </c>
      <c r="AR41" s="302">
        <v>113.9</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3943242</v>
      </c>
      <c r="AN51" s="322">
        <v>188311</v>
      </c>
      <c r="AO51" s="323">
        <v>65.599999999999994</v>
      </c>
      <c r="AP51" s="324">
        <v>53895</v>
      </c>
      <c r="AQ51" s="325">
        <v>-8.8000000000000007</v>
      </c>
      <c r="AR51" s="326">
        <v>74.400000000000006</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2780898</v>
      </c>
      <c r="AN52" s="330">
        <v>132803</v>
      </c>
      <c r="AO52" s="331">
        <v>194.8</v>
      </c>
      <c r="AP52" s="332">
        <v>31224</v>
      </c>
      <c r="AQ52" s="333">
        <v>4.4000000000000004</v>
      </c>
      <c r="AR52" s="334">
        <v>190.4</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1915264</v>
      </c>
      <c r="AN53" s="322">
        <v>93060</v>
      </c>
      <c r="AO53" s="323">
        <v>-50.6</v>
      </c>
      <c r="AP53" s="324">
        <v>56181</v>
      </c>
      <c r="AQ53" s="325">
        <v>4.2</v>
      </c>
      <c r="AR53" s="326">
        <v>-54.8</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1207155</v>
      </c>
      <c r="AN54" s="330">
        <v>58654</v>
      </c>
      <c r="AO54" s="331">
        <v>-55.8</v>
      </c>
      <c r="AP54" s="332">
        <v>32039</v>
      </c>
      <c r="AQ54" s="333">
        <v>2.6</v>
      </c>
      <c r="AR54" s="334">
        <v>-58.4</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1144114</v>
      </c>
      <c r="AN55" s="322">
        <v>56101</v>
      </c>
      <c r="AO55" s="323">
        <v>-39.700000000000003</v>
      </c>
      <c r="AP55" s="324">
        <v>47730</v>
      </c>
      <c r="AQ55" s="325">
        <v>-15</v>
      </c>
      <c r="AR55" s="326">
        <v>-24.7</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571688</v>
      </c>
      <c r="AN56" s="330">
        <v>28032</v>
      </c>
      <c r="AO56" s="331">
        <v>-52.2</v>
      </c>
      <c r="AP56" s="332">
        <v>26378</v>
      </c>
      <c r="AQ56" s="333">
        <v>-17.7</v>
      </c>
      <c r="AR56" s="334">
        <v>-34.5</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710619</v>
      </c>
      <c r="AN57" s="322">
        <v>35354</v>
      </c>
      <c r="AO57" s="323">
        <v>-37</v>
      </c>
      <c r="AP57" s="324">
        <v>61921</v>
      </c>
      <c r="AQ57" s="325">
        <v>29.7</v>
      </c>
      <c r="AR57" s="326">
        <v>-66.7</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492491</v>
      </c>
      <c r="AN58" s="330">
        <v>24502</v>
      </c>
      <c r="AO58" s="331">
        <v>-12.6</v>
      </c>
      <c r="AP58" s="332">
        <v>34719</v>
      </c>
      <c r="AQ58" s="333">
        <v>31.6</v>
      </c>
      <c r="AR58" s="334">
        <v>-44.2</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1081385</v>
      </c>
      <c r="AN59" s="322">
        <v>54701</v>
      </c>
      <c r="AO59" s="323">
        <v>54.7</v>
      </c>
      <c r="AP59" s="324">
        <v>62764</v>
      </c>
      <c r="AQ59" s="325">
        <v>1.4</v>
      </c>
      <c r="AR59" s="326">
        <v>53.3</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756570</v>
      </c>
      <c r="AN60" s="330">
        <v>38271</v>
      </c>
      <c r="AO60" s="331">
        <v>56.2</v>
      </c>
      <c r="AP60" s="332">
        <v>36476</v>
      </c>
      <c r="AQ60" s="333">
        <v>5.0999999999999996</v>
      </c>
      <c r="AR60" s="334">
        <v>51.1</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1758925</v>
      </c>
      <c r="AN61" s="337">
        <v>85505</v>
      </c>
      <c r="AO61" s="338">
        <v>-1.4</v>
      </c>
      <c r="AP61" s="339">
        <v>56498</v>
      </c>
      <c r="AQ61" s="340">
        <v>2.2999999999999998</v>
      </c>
      <c r="AR61" s="326">
        <v>-3.7</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1161760</v>
      </c>
      <c r="AN62" s="330">
        <v>56452</v>
      </c>
      <c r="AO62" s="331">
        <v>26.1</v>
      </c>
      <c r="AP62" s="332">
        <v>32167</v>
      </c>
      <c r="AQ62" s="333">
        <v>5.2</v>
      </c>
      <c r="AR62" s="334">
        <v>20.9</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0B9QxZcOMmCQ+qLCW8YmHseNW4z9G9r4tV327yI0c01PBgfW7Sse725mqQJvq+qW+HkJjmLwVQJW+J6ETisJlg==" saltValue="W20ST8uLfe9dwTON+xVa9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GmRb3jDEPKzVXyX8JBwZDgA2e9bA8jxBG0931cwEQ5BMvureyFSx1FaToOwpCqpSwP3VbgBfxVhuEjJ/oRPuhg==" saltValue="2nbpEGszEuCa3vUzuJois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sAyN+FD5mS0isr71hw4p5dEDjSS3Zg4JPhRKF5BBe1mKjy8o1ffRy/fsZ3kmae+NWSBp2N8HxPss7mVVN/xm5A==" saltValue="Wsh+swDQnaOsk7tt6BSRD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35.729999999999997</v>
      </c>
      <c r="G47" s="12">
        <v>36.270000000000003</v>
      </c>
      <c r="H47" s="12">
        <v>36.61</v>
      </c>
      <c r="I47" s="12">
        <v>43</v>
      </c>
      <c r="J47" s="13">
        <v>41.19</v>
      </c>
    </row>
    <row r="48" spans="2:10" ht="57.75" customHeight="1" x14ac:dyDescent="0.2">
      <c r="B48" s="14"/>
      <c r="C48" s="1141" t="s">
        <v>4</v>
      </c>
      <c r="D48" s="1141"/>
      <c r="E48" s="1142"/>
      <c r="F48" s="15">
        <v>7.96</v>
      </c>
      <c r="G48" s="16">
        <v>7.62</v>
      </c>
      <c r="H48" s="16">
        <v>7.94</v>
      </c>
      <c r="I48" s="16">
        <v>7.7</v>
      </c>
      <c r="J48" s="17">
        <v>9.1300000000000008</v>
      </c>
    </row>
    <row r="49" spans="2:10" ht="57.75" customHeight="1" thickBot="1" x14ac:dyDescent="0.25">
      <c r="B49" s="18"/>
      <c r="C49" s="1143" t="s">
        <v>5</v>
      </c>
      <c r="D49" s="1143"/>
      <c r="E49" s="1144"/>
      <c r="F49" s="19" t="s">
        <v>533</v>
      </c>
      <c r="G49" s="20">
        <v>2.36</v>
      </c>
      <c r="H49" s="20" t="s">
        <v>534</v>
      </c>
      <c r="I49" s="20">
        <v>6.96</v>
      </c>
      <c r="J49" s="21">
        <v>1</v>
      </c>
    </row>
    <row r="50" spans="2:10" ht="13.2" x14ac:dyDescent="0.2"/>
  </sheetData>
  <sheetProtection algorithmName="SHA-512" hashValue="KNONTeRbi0sDKLXSl833eFKQAp8eMZM5wxtBqeDJvPZsBcAnQprGgLem69fd6GackLCbO7skw+kJFAt66om44g==" saltValue="czyjMVI0wQyAdPeWzw/h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松浦 早姫</cp:lastModifiedBy>
  <cp:lastPrinted>2026-03-06T02:12:05Z</cp:lastPrinted>
  <dcterms:created xsi:type="dcterms:W3CDTF">2026-02-23T06:23:52Z</dcterms:created>
  <dcterms:modified xsi:type="dcterms:W3CDTF">2026-03-13T02:40:59Z</dcterms:modified>
  <cp:category/>
</cp:coreProperties>
</file>